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G41" i="24"/>
  <c r="E41" i="24"/>
  <c r="C41" i="24"/>
  <c r="I41" i="24" s="1"/>
  <c r="B41" i="24"/>
  <c r="J41" i="24" s="1"/>
  <c r="L40" i="24"/>
  <c r="K40" i="24"/>
  <c r="I40" i="24"/>
  <c r="F40" i="24"/>
  <c r="D40" i="24"/>
  <c r="C40" i="24"/>
  <c r="M40" i="24" s="1"/>
  <c r="B40" i="24"/>
  <c r="J40" i="24" s="1"/>
  <c r="M36" i="24"/>
  <c r="L36" i="24"/>
  <c r="K36" i="24"/>
  <c r="J36" i="24"/>
  <c r="I36" i="24"/>
  <c r="H36" i="24"/>
  <c r="G36" i="24"/>
  <c r="F36" i="24"/>
  <c r="E36" i="24"/>
  <c r="D36" i="24"/>
  <c r="C27" i="24"/>
  <c r="C19" i="24"/>
  <c r="K57" i="15"/>
  <c r="L57" i="15" s="1"/>
  <c r="C38" i="24"/>
  <c r="I38" i="24" s="1"/>
  <c r="C37" i="24"/>
  <c r="C35" i="24"/>
  <c r="C34" i="24"/>
  <c r="L34" i="24" s="1"/>
  <c r="C33" i="24"/>
  <c r="C32" i="24"/>
  <c r="C31" i="24"/>
  <c r="C30" i="24"/>
  <c r="C29" i="24"/>
  <c r="C28" i="24"/>
  <c r="C26" i="24"/>
  <c r="L26" i="24" s="1"/>
  <c r="C25" i="24"/>
  <c r="C24" i="24"/>
  <c r="C23" i="24"/>
  <c r="C22" i="24"/>
  <c r="C21" i="24"/>
  <c r="C20" i="24"/>
  <c r="C18" i="24"/>
  <c r="L18" i="24" s="1"/>
  <c r="C17" i="24"/>
  <c r="C16" i="24"/>
  <c r="C15" i="24"/>
  <c r="C9" i="24"/>
  <c r="C8" i="24"/>
  <c r="C7" i="24"/>
  <c r="B38" i="24"/>
  <c r="B37" i="24"/>
  <c r="B35" i="24"/>
  <c r="B34" i="24"/>
  <c r="B33" i="24"/>
  <c r="B32" i="24"/>
  <c r="B31" i="24"/>
  <c r="B30" i="24"/>
  <c r="B29" i="24"/>
  <c r="B28" i="24"/>
  <c r="B27" i="24"/>
  <c r="B26" i="24"/>
  <c r="B25" i="24"/>
  <c r="B24" i="24"/>
  <c r="B23" i="24"/>
  <c r="B22" i="24"/>
  <c r="B21" i="24"/>
  <c r="K21" i="24" s="1"/>
  <c r="B20" i="24"/>
  <c r="B19" i="24"/>
  <c r="B18" i="24"/>
  <c r="B17" i="24"/>
  <c r="B16" i="24"/>
  <c r="B15" i="24"/>
  <c r="B9" i="24"/>
  <c r="K9" i="24" s="1"/>
  <c r="B8" i="24"/>
  <c r="B7" i="24"/>
  <c r="F33" i="24" l="1"/>
  <c r="D33" i="24"/>
  <c r="J33" i="24"/>
  <c r="K33" i="24"/>
  <c r="H33" i="24"/>
  <c r="K8" i="24"/>
  <c r="J8" i="24"/>
  <c r="H8" i="24"/>
  <c r="F8" i="24"/>
  <c r="D8" i="24"/>
  <c r="F17" i="24"/>
  <c r="D17" i="24"/>
  <c r="J17" i="24"/>
  <c r="K17" i="24"/>
  <c r="H17" i="24"/>
  <c r="K24" i="24"/>
  <c r="J24" i="24"/>
  <c r="H24" i="24"/>
  <c r="F24" i="24"/>
  <c r="D24" i="24"/>
  <c r="G7" i="24"/>
  <c r="M7" i="24"/>
  <c r="E7" i="24"/>
  <c r="L7" i="24"/>
  <c r="I7" i="24"/>
  <c r="F7" i="24"/>
  <c r="D7" i="24"/>
  <c r="J7" i="24"/>
  <c r="K7" i="24"/>
  <c r="H7" i="24"/>
  <c r="K32" i="24"/>
  <c r="J32" i="24"/>
  <c r="H32" i="24"/>
  <c r="F32" i="24"/>
  <c r="D32" i="24"/>
  <c r="K58" i="24"/>
  <c r="J58" i="24"/>
  <c r="I58" i="24"/>
  <c r="F19" i="24"/>
  <c r="D19" i="24"/>
  <c r="J19" i="24"/>
  <c r="K19" i="24"/>
  <c r="H19" i="24"/>
  <c r="K22" i="24"/>
  <c r="J22" i="24"/>
  <c r="H22" i="24"/>
  <c r="F22" i="24"/>
  <c r="D22" i="24"/>
  <c r="F31" i="24"/>
  <c r="D31" i="24"/>
  <c r="J31" i="24"/>
  <c r="K31" i="24"/>
  <c r="H31" i="24"/>
  <c r="K34" i="24"/>
  <c r="J34" i="24"/>
  <c r="H34" i="24"/>
  <c r="F34" i="24"/>
  <c r="D34" i="24"/>
  <c r="I16" i="24"/>
  <c r="M16" i="24"/>
  <c r="E16" i="24"/>
  <c r="L16" i="24"/>
  <c r="I22" i="24"/>
  <c r="M22" i="24"/>
  <c r="E22" i="24"/>
  <c r="L22" i="24"/>
  <c r="G22" i="24"/>
  <c r="I32" i="24"/>
  <c r="M32" i="24"/>
  <c r="E32" i="24"/>
  <c r="L32" i="24"/>
  <c r="C45" i="24"/>
  <c r="C39" i="24"/>
  <c r="G32" i="24"/>
  <c r="F25" i="24"/>
  <c r="D25" i="24"/>
  <c r="J25" i="24"/>
  <c r="K25" i="24"/>
  <c r="H25" i="24"/>
  <c r="K20" i="24"/>
  <c r="J20" i="24"/>
  <c r="H20" i="24"/>
  <c r="F20" i="24"/>
  <c r="D20" i="24"/>
  <c r="B39" i="24"/>
  <c r="B45" i="24"/>
  <c r="G23" i="24"/>
  <c r="M23" i="24"/>
  <c r="E23" i="24"/>
  <c r="L23" i="24"/>
  <c r="I23" i="24"/>
  <c r="G29" i="24"/>
  <c r="M29" i="24"/>
  <c r="E29" i="24"/>
  <c r="L29" i="24"/>
  <c r="I29" i="24"/>
  <c r="G16" i="24"/>
  <c r="K74" i="24"/>
  <c r="J74" i="24"/>
  <c r="I74" i="24"/>
  <c r="F35" i="24"/>
  <c r="D35" i="24"/>
  <c r="J35" i="24"/>
  <c r="K35" i="24"/>
  <c r="H35" i="24"/>
  <c r="B14" i="24"/>
  <c r="B6" i="24"/>
  <c r="F23" i="24"/>
  <c r="D23" i="24"/>
  <c r="J23" i="24"/>
  <c r="K23" i="24"/>
  <c r="H23" i="24"/>
  <c r="K26" i="24"/>
  <c r="J26" i="24"/>
  <c r="H26" i="24"/>
  <c r="F26" i="24"/>
  <c r="D26" i="24"/>
  <c r="G17" i="24"/>
  <c r="M17" i="24"/>
  <c r="E17" i="24"/>
  <c r="L17" i="24"/>
  <c r="I17" i="24"/>
  <c r="I20" i="24"/>
  <c r="M20" i="24"/>
  <c r="E20" i="24"/>
  <c r="L20" i="24"/>
  <c r="G20" i="24"/>
  <c r="G33" i="24"/>
  <c r="M33" i="24"/>
  <c r="E33" i="24"/>
  <c r="L33" i="24"/>
  <c r="I33" i="24"/>
  <c r="I37" i="24"/>
  <c r="G37" i="24"/>
  <c r="L37" i="24"/>
  <c r="E37" i="24"/>
  <c r="G19" i="24"/>
  <c r="M19" i="24"/>
  <c r="E19" i="24"/>
  <c r="L19" i="24"/>
  <c r="I19" i="24"/>
  <c r="G35" i="24"/>
  <c r="M35" i="24"/>
  <c r="E35" i="24"/>
  <c r="L35" i="24"/>
  <c r="I35" i="24"/>
  <c r="F29" i="24"/>
  <c r="D29" i="24"/>
  <c r="J29" i="24"/>
  <c r="H29" i="24"/>
  <c r="H37" i="24"/>
  <c r="F37" i="24"/>
  <c r="D37" i="24"/>
  <c r="K37" i="24"/>
  <c r="J37" i="24"/>
  <c r="G9" i="24"/>
  <c r="M9" i="24"/>
  <c r="E9" i="24"/>
  <c r="L9" i="24"/>
  <c r="I9" i="24"/>
  <c r="C14" i="24"/>
  <c r="C6" i="24"/>
  <c r="I24" i="24"/>
  <c r="M24" i="24"/>
  <c r="E24" i="24"/>
  <c r="L24" i="24"/>
  <c r="I30" i="24"/>
  <c r="M30" i="24"/>
  <c r="E30" i="24"/>
  <c r="L30" i="24"/>
  <c r="G30" i="24"/>
  <c r="M37" i="24"/>
  <c r="F9" i="24"/>
  <c r="D9" i="24"/>
  <c r="J9" i="24"/>
  <c r="H9" i="24"/>
  <c r="F21" i="24"/>
  <c r="D21" i="24"/>
  <c r="J21" i="24"/>
  <c r="H21" i="24"/>
  <c r="F27" i="24"/>
  <c r="D27" i="24"/>
  <c r="J27" i="24"/>
  <c r="K27" i="24"/>
  <c r="H27" i="24"/>
  <c r="K30" i="24"/>
  <c r="J30" i="24"/>
  <c r="H30" i="24"/>
  <c r="F30" i="24"/>
  <c r="D30" i="24"/>
  <c r="G24" i="24"/>
  <c r="F15" i="24"/>
  <c r="D15" i="24"/>
  <c r="J15" i="24"/>
  <c r="K15" i="24"/>
  <c r="H15" i="24"/>
  <c r="K18" i="24"/>
  <c r="J18" i="24"/>
  <c r="H18" i="24"/>
  <c r="F18" i="24"/>
  <c r="D18" i="24"/>
  <c r="G15" i="24"/>
  <c r="M15" i="24"/>
  <c r="E15" i="24"/>
  <c r="L15" i="24"/>
  <c r="I15" i="24"/>
  <c r="G21" i="24"/>
  <c r="M21" i="24"/>
  <c r="E21" i="24"/>
  <c r="L21" i="24"/>
  <c r="I21" i="24"/>
  <c r="G31" i="24"/>
  <c r="M31" i="24"/>
  <c r="E31" i="24"/>
  <c r="L31" i="24"/>
  <c r="I31" i="24"/>
  <c r="G27" i="24"/>
  <c r="M27" i="24"/>
  <c r="E27" i="24"/>
  <c r="L27" i="24"/>
  <c r="I27" i="24"/>
  <c r="K66" i="24"/>
  <c r="J66" i="24"/>
  <c r="I66" i="24"/>
  <c r="K16" i="24"/>
  <c r="J16" i="24"/>
  <c r="H16" i="24"/>
  <c r="F16" i="24"/>
  <c r="D16" i="24"/>
  <c r="K28" i="24"/>
  <c r="J28" i="24"/>
  <c r="H28" i="24"/>
  <c r="F28" i="24"/>
  <c r="D28" i="24"/>
  <c r="D38" i="24"/>
  <c r="K38" i="24"/>
  <c r="J38" i="24"/>
  <c r="H38" i="24"/>
  <c r="F38" i="24"/>
  <c r="G25" i="24"/>
  <c r="M25" i="24"/>
  <c r="E25" i="24"/>
  <c r="L25" i="24"/>
  <c r="I25" i="24"/>
  <c r="I28" i="24"/>
  <c r="M28" i="24"/>
  <c r="E28" i="24"/>
  <c r="L28" i="24"/>
  <c r="G28" i="24"/>
  <c r="K29" i="24"/>
  <c r="K53" i="24"/>
  <c r="J53" i="24"/>
  <c r="K61" i="24"/>
  <c r="J61" i="24"/>
  <c r="K69" i="24"/>
  <c r="J69" i="24"/>
  <c r="K55" i="24"/>
  <c r="J55" i="24"/>
  <c r="K63" i="24"/>
  <c r="J63" i="24"/>
  <c r="K71" i="24"/>
  <c r="J71" i="24"/>
  <c r="K52" i="24"/>
  <c r="J52" i="24"/>
  <c r="K60" i="24"/>
  <c r="J60" i="24"/>
  <c r="K68" i="24"/>
  <c r="J68" i="24"/>
  <c r="I8" i="24"/>
  <c r="M8" i="24"/>
  <c r="E8" i="24"/>
  <c r="I18" i="24"/>
  <c r="M18" i="24"/>
  <c r="E18" i="24"/>
  <c r="I26" i="24"/>
  <c r="M26" i="24"/>
  <c r="E26" i="24"/>
  <c r="I34" i="24"/>
  <c r="M34" i="24"/>
  <c r="E34" i="24"/>
  <c r="H43" i="24"/>
  <c r="F43" i="24"/>
  <c r="D43" i="24"/>
  <c r="K43" i="24"/>
  <c r="K57" i="24"/>
  <c r="J57" i="24"/>
  <c r="K65" i="24"/>
  <c r="J65" i="24"/>
  <c r="K73" i="24"/>
  <c r="J73" i="24"/>
  <c r="M38" i="24"/>
  <c r="E38" i="24"/>
  <c r="L38" i="24"/>
  <c r="G38" i="24"/>
  <c r="G8" i="24"/>
  <c r="K54" i="24"/>
  <c r="J54" i="24"/>
  <c r="K62" i="24"/>
  <c r="J62" i="24"/>
  <c r="K70" i="24"/>
  <c r="J70" i="24"/>
  <c r="I77" i="24"/>
  <c r="L8" i="24"/>
  <c r="K51" i="24"/>
  <c r="J51" i="24"/>
  <c r="K59" i="24"/>
  <c r="J59" i="24"/>
  <c r="K67" i="24"/>
  <c r="J67" i="24"/>
  <c r="K75" i="24"/>
  <c r="J75" i="24"/>
  <c r="J77" i="24" s="1"/>
  <c r="G18" i="24"/>
  <c r="G26" i="24"/>
  <c r="G34" i="24"/>
  <c r="H41" i="24"/>
  <c r="F41" i="24"/>
  <c r="D41" i="24"/>
  <c r="K41" i="24"/>
  <c r="K56" i="24"/>
  <c r="J56" i="24"/>
  <c r="K64" i="24"/>
  <c r="J64" i="24"/>
  <c r="K72" i="24"/>
  <c r="J72" i="24"/>
  <c r="G40" i="24"/>
  <c r="G42" i="24"/>
  <c r="G44" i="24"/>
  <c r="H40" i="24"/>
  <c r="L41" i="24"/>
  <c r="H42" i="24"/>
  <c r="L43" i="24"/>
  <c r="H44" i="24"/>
  <c r="J44" i="24"/>
  <c r="E40" i="24"/>
  <c r="E42" i="24"/>
  <c r="E44" i="24"/>
  <c r="I45" i="24" l="1"/>
  <c r="G45" i="24"/>
  <c r="M45" i="24"/>
  <c r="E45" i="24"/>
  <c r="L45" i="24"/>
  <c r="K77" i="24"/>
  <c r="H45" i="24"/>
  <c r="F45" i="24"/>
  <c r="D45" i="24"/>
  <c r="K45" i="24"/>
  <c r="J45" i="24"/>
  <c r="J79" i="24"/>
  <c r="J78" i="24"/>
  <c r="H39" i="24"/>
  <c r="F39" i="24"/>
  <c r="D39" i="24"/>
  <c r="K39" i="24"/>
  <c r="J39" i="24"/>
  <c r="I79" i="24"/>
  <c r="K6" i="24"/>
  <c r="J6" i="24"/>
  <c r="H6" i="24"/>
  <c r="F6" i="24"/>
  <c r="D6" i="24"/>
  <c r="I6" i="24"/>
  <c r="M6" i="24"/>
  <c r="E6" i="24"/>
  <c r="G6" i="24"/>
  <c r="L6" i="24"/>
  <c r="K14" i="24"/>
  <c r="J14" i="24"/>
  <c r="H14" i="24"/>
  <c r="F14" i="24"/>
  <c r="D14" i="24"/>
  <c r="I14" i="24"/>
  <c r="M14" i="24"/>
  <c r="E14" i="24"/>
  <c r="L14" i="24"/>
  <c r="G14" i="24"/>
  <c r="I39" i="24"/>
  <c r="G39" i="24"/>
  <c r="L39" i="24"/>
  <c r="M39" i="24"/>
  <c r="E39" i="24"/>
  <c r="K79" i="24" l="1"/>
  <c r="K78" i="24"/>
  <c r="I78" i="24"/>
  <c r="I83" i="24" l="1"/>
  <c r="I82" i="24"/>
  <c r="I81" i="24"/>
</calcChain>
</file>

<file path=xl/sharedStrings.xml><?xml version="1.0" encoding="utf-8"?>
<sst xmlns="http://schemas.openxmlformats.org/spreadsheetml/2006/main" count="1710" uniqueCount="521">
  <si>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</si>
  <si>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</si>
  <si>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</si>
  <si>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</si>
  <si>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</si>
  <si>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</si>
  <si>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</si>
  <si>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</si>
  <si>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</si>
  <si>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</si>
  <si>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</si>
  <si>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</si>
  <si>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</si>
  <si>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Rosenheim, Stadt (09163)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</si>
  <si>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</si>
  <si>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</si>
  <si>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</si>
  <si>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</si>
  <si>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</si>
  <si>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</si>
  <si>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</si>
  <si>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</si>
  <si>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</si>
  <si>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</si>
  <si>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</si>
  <si>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</si>
  <si>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</si>
  <si>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</si>
  <si>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</si>
  <si>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</si>
  <si>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</si>
  <si>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</si>
  <si>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</si>
  <si>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</si>
  <si>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</si>
  <si>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</si>
  <si>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</si>
  <si>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</si>
  <si>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</si>
  <si>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</si>
  <si>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</si>
  <si>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</si>
  <si>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</si>
  <si>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</si>
  <si>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</si>
  <si>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</si>
  <si>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</si>
  <si>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</si>
  <si>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</si>
  <si>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</si>
  <si>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</si>
  <si>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</si>
  <si>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</si>
  <si>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</si>
  <si>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</si>
  <si>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</si>
  <si>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</si>
  <si>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</si>
  <si>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</si>
  <si>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</si>
  <si>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</si>
  <si>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</si>
  <si>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</si>
  <si>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</si>
  <si>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</si>
  <si>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</si>
  <si>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</si>
  <si>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</si>
  <si>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</si>
  <si>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</si>
  <si>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</si>
  <si>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</si>
  <si>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</si>
  <si>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</si>
  <si>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</si>
  <si>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</si>
  <si>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</si>
  <si>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</si>
  <si>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</si>
  <si>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</si>
  <si>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</si>
  <si>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</si>
  <si>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</si>
  <si>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</si>
  <si>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</si>
  <si>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</si>
  <si>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</si>
  <si>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</si>
  <si>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</si>
  <si>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</si>
  <si>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</si>
  <si>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</si>
  <si>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Rosenheim, Stadt (09163);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</si>
  <si>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</si>
  <si>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</si>
  <si>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</si>
  <si>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</si>
  <si>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</si>
  <si>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</si>
  <si>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</si>
  <si>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</si>
  <si>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</si>
  <si>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</si>
  <si>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</si>
  <si>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</si>
  <si>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</si>
  <si>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</si>
  <si>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</si>
  <si>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</si>
  <si>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</si>
  <si>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</si>
  <si>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</si>
  <si>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</si>
  <si>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</si>
  <si>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</si>
  <si>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</si>
  <si>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</si>
  <si>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</si>
  <si>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</si>
  <si>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</si>
  <si>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</si>
  <si>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</si>
  <si>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</si>
  <si>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</si>
  <si>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</si>
  <si>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</si>
  <si>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</si>
  <si>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</si>
  <si>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</si>
  <si>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</si>
  <si>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</si>
  <si>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</si>
  <si>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</si>
  <si>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</si>
  <si>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</si>
  <si>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</si>
  <si>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</si>
  <si>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</si>
  <si>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</si>
  <si>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</si>
  <si>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</si>
  <si>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</si>
  <si>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</si>
  <si>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</si>
  <si>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</si>
  <si>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</si>
  <si>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</si>
  <si>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</si>
  <si>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</si>
  <si>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</si>
  <si>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</si>
  <si>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</si>
  <si>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</si>
  <si>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</si>
  <si>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</si>
  <si>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</si>
  <si>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</si>
  <si>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</si>
  <si>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</si>
  <si>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</si>
  <si>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</si>
  <si>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</si>
  <si>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</si>
  <si>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</si>
  <si>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</si>
  <si>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</si>
  <si>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</si>
  <si>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</si>
  <si>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</si>
  <si>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</si>
  <si>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</si>
  <si>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</si>
  <si>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</si>
  <si>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</si>
  <si>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</si>
  <si>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</si>
  <si>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</si>
  <si>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</si>
  <si>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</si>
  <si>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</si>
  <si>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</si>
  <si>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</si>
  <si>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</si>
  <si>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Rosenheim, Stadt (09163)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</si>
  <si>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</si>
  <si>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</si>
  <si>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</si>
  <si>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</si>
  <si>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</si>
  <si>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</si>
  <si>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</si>
  <si>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</si>
  <si>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</si>
  <si>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</si>
  <si>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</si>
  <si>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</si>
  <si>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</si>
  <si>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</si>
  <si>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</si>
  <si>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</si>
  <si>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</si>
  <si>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</si>
  <si>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</si>
  <si>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</si>
  <si>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</si>
  <si>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</si>
  <si>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</si>
  <si>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</si>
  <si>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</si>
  <si>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</si>
  <si>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</si>
  <si>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</si>
  <si>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</si>
  <si>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</si>
  <si>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</si>
  <si>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</si>
  <si>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</si>
  <si>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</si>
  <si>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</si>
  <si>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</si>
  <si>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</si>
  <si>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</si>
  <si>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</si>
  <si>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</si>
  <si>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</si>
  <si>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</si>
  <si>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</si>
  <si>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</si>
  <si>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</si>
  <si>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</si>
  <si>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</si>
  <si>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</si>
  <si>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</si>
  <si>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</si>
  <si>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</si>
  <si>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</si>
  <si>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</si>
  <si>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</si>
  <si>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</si>
  <si>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</si>
  <si>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</si>
  <si>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</si>
  <si>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</si>
  <si>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</si>
  <si>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</si>
  <si>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</si>
  <si>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</si>
  <si>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</si>
  <si>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</si>
  <si>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</si>
  <si>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</si>
  <si>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</si>
  <si>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</si>
  <si>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</si>
  <si>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</si>
  <si>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</si>
  <si>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</si>
  <si>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</si>
  <si>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</si>
  <si>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</si>
  <si>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</si>
  <si>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</si>
  <si>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</si>
  <si>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</si>
  <si>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</si>
  <si>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</si>
  <si>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</si>
  <si>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</si>
  <si>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</si>
  <si>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</si>
  <si>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</si>
  <si>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</si>
  <si>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</si>
  <si>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</si>
  <si>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</si>
  <si>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</si>
  <si>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</si>
  <si>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</si>
  <si>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</si>
  <si>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</si>
  <si>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</si>
  <si>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</si>
  <si>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</si>
  <si>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</si>
  <si>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</si>
  <si>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</si>
  <si>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</si>
  <si>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</si>
  <si>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</si>
  <si>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</si>
  <si>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</si>
  <si>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</si>
  <si>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</si>
  <si>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</si>
  <si>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</si>
  <si>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</si>
  <si>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</si>
  <si>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</si>
  <si>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</si>
  <si>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</si>
  <si>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</si>
  <si>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</si>
  <si>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</si>
  <si>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</si>
  <si>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</si>
  <si>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</si>
  <si>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</si>
  <si>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</si>
  <si>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</si>
  <si>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</si>
  <si>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</si>
  <si>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</si>
  <si>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</si>
  <si>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</si>
  <si>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</si>
  <si>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</si>
  <si>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</si>
  <si>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</si>
  <si>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</si>
  <si>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</si>
  <si>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</si>
  <si>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</si>
  <si>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</si>
  <si>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</si>
  <si>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</si>
  <si>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</si>
  <si>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</si>
  <si>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</si>
  <si>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</si>
  <si>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</si>
  <si>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</si>
  <si>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</si>
  <si>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</si>
  <si>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</si>
  <si>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</si>
  <si>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</si>
  <si>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</si>
  <si>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</si>
  <si>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</si>
  <si>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</si>
  <si>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</si>
  <si>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</si>
  <si>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</si>
  <si>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</si>
  <si>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</si>
  <si>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</si>
  <si>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</si>
  <si>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</si>
  <si>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</si>
  <si>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</si>
  <si>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</si>
  <si>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</si>
  <si>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</si>
  <si>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</si>
  <si>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</si>
  <si>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</si>
  <si>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</si>
  <si>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</si>
  <si>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</si>
  <si>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</si>
  <si>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</si>
  <si>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</si>
  <si>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</si>
  <si>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</si>
  <si>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</si>
  <si>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</si>
  <si>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</si>
  <si>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</si>
  <si>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</si>
  <si>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</si>
  <si>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</si>
  <si>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</si>
  <si>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</si>
  <si>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Rosenheim, Stadt (09163);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</si>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</sst>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{7AAABAB6-2AFA-433E-AA66-C0886FCFA940}</c15:txfldGUID>
                      <c15:f>Daten_Diagramme!$D$6</c15:f>
                      <c15:dlblFieldTableCache>
                        <c:ptCount val="1"/>
                        <c:pt idx="0">
                          <c:v>-0.6</c:v>
                        </c:pt>
                      </c15:dlblFieldTableCache>
                    </c15:dlblFTEntry>
                  </c15:dlblFieldTable>
                  <c15:showDataLabelsRange val="0"/>
                </c:ext>
                <c:ext xmlns:c16="http://schemas.microsoft.com/office/drawing/2014/chart" uri="{C3380CC4-5D6E-409C-BE32-E72D297353CC}">
                  <c16:uniqueId val="{00000000-4C92-43D0-8DBF-6EA27549D890}"/>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{DBDFC0CF-0947-46EF-BE71-9C82DD51369B}</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4C92-43D0-8DBF-6EA27549D89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{4288DBC5-0686-4217-B577-88F349237059}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C92-43D0-8DBF-6EA27549D89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{610A4DF4-3F18-4B83-8188-35145A2FFDDA}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C92-43D0-8DBF-6EA27549D89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-0.5534174228165295</c:v>
                </c:pt>
                <c:pt idx="1">
                  <c:v>1.0013227114154917</c:v>
                </c:pt>
                <c:pt idx="2">
                  <c:v>1.1186464311118853</c:v>
                </c:pt>
                <c:pt idx="3">
                  <c:v>1.0875687030768</c:v>
                </c:pt>
              </c:numCache>
            </c:numRef>
          </c:val>
          <c:extLst>
            <c:ext xmlns:c16="http://schemas.microsoft.com/office/drawing/2014/chart" uri="{C3380CC4-5D6E-409C-BE32-E72D297353CC}">
              <c16:uniqueId val="{00000004-4C92-43D0-8DBF-6EA27549D89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{76FBD544-E905-4EBC-BCBE-4B7B1734FDA7}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C92-43D0-8DBF-6EA27549D89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{6C3AD3FB-8D62-493E-849C-9CA8C685589D}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C92-43D0-8DBF-6EA27549D89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{D1FB7767-A1F3-4981-BDBB-0CD7BD2B5325}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C92-43D0-8DBF-6EA27549D89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{63769A0B-ABB1-4286-9252-C158FD5C36F7}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C92-43D0-8DBF-6EA27549D8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C92-43D0-8DBF-6EA27549D89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C92-43D0-8DBF-6EA27549D89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{7C2052C0-95DD-4060-B64F-C4FC0944C709}</c15:txfldGUID>
                      <c15:f>Daten_Diagramme!$E$6</c15:f>
                      <c15:dlblFieldTableCache>
                        <c:ptCount val="1"/>
                        <c:pt idx="0">
                          <c:v>-0.9</c:v>
                        </c:pt>
                      </c15:dlblFieldTableCache>
                    </c15:dlblFTEntry>
                  </c15:dlblFieldTable>
                  <c15:showDataLabelsRange val="0"/>
                </c:ext>
                <c:ext xmlns:c16="http://schemas.microsoft.com/office/drawing/2014/chart" uri="{C3380CC4-5D6E-409C-BE32-E72D297353CC}">
                  <c16:uniqueId val="{00000000-BB8A-4CE2-A9CA-486D6667E167}"/>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{25B562EF-3A52-411B-8FEB-ED6A945A7895}</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BB8A-4CE2-A9CA-486D6667E16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{4958581D-A7E8-4D20-BDF5-9A82837CB56F}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B8A-4CE2-A9CA-486D6667E16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{52047BE6-4578-4B21-984F-63F0708F2F8A}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B8A-4CE2-A9CA-486D6667E1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-0.93827718742934663</c:v>
                </c:pt>
                <c:pt idx="1">
                  <c:v>-1.8915068707011207</c:v>
                </c:pt>
                <c:pt idx="2">
                  <c:v>-2.7637010795899166</c:v>
                </c:pt>
                <c:pt idx="3">
                  <c:v>-2.8655893304673015</c:v>
                </c:pt>
              </c:numCache>
            </c:numRef>
          </c:val>
          <c:extLst>
            <c:ext xmlns:c16="http://schemas.microsoft.com/office/drawing/2014/chart" uri="{C3380CC4-5D6E-409C-BE32-E72D297353CC}">
              <c16:uniqueId val="{00000004-BB8A-4CE2-A9CA-486D6667E16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{329DD7DB-C5AD-4459-AE08-AC7ED1C2AFD7}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B8A-4CE2-A9CA-486D6667E16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{D246E81C-C640-4CD7-A6F8-B33C7BBA8B13}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B8A-4CE2-A9CA-486D6667E16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{43B9D88E-106E-4D7E-95D0-7C01BF071407}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B8A-4CE2-A9CA-486D6667E16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{2493F618-5DE1-4589-BFDA-4272DA4A18EA}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B8A-4CE2-A9CA-486D6667E1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B8A-4CE2-A9CA-486D6667E16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B8A-4CE2-A9CA-486D6667E16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{6C7E5A6D-C72D-4BAF-B17B-D307145F2A1A}</c15:txfldGUID>
                      <c15:f>Daten_Diagramme!$D$14</c15:f>
                      <c15:dlblFieldTableCache>
                        <c:ptCount val="1"/>
                        <c:pt idx="0">
                          <c:v>-0.6</c:v>
                        </c:pt>
                      </c15:dlblFieldTableCache>
                    </c15:dlblFTEntry>
                  </c15:dlblFieldTable>
                  <c15:showDataLabelsRange val="0"/>
                </c:ext>
                <c:ext xmlns:c16="http://schemas.microsoft.com/office/drawing/2014/chart" uri="{C3380CC4-5D6E-409C-BE32-E72D297353CC}">
                  <c16:uniqueId val="{00000000-87C4-4617-885F-A212428E4219}"/>
                </c:ext>
              </c:extLst>
            </c:dLbl>
            <c:dLbl>
              <c:idx val="1"/>
              <c:tx>
                <c:strRef>
                  <c:f>Daten_Diagramme!$D$15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{6052249E-75E0-4958-882F-7107339D7E2C}</c15:txfldGUID>
                      <c15:f>Daten_Diagramme!$D$15</c15:f>
                      <c15:dlblFieldTableCache>
                        <c:ptCount val="1"/>
                        <c:pt idx="0">
                          <c:v>-3.4</c:v>
                        </c:pt>
                      </c15:dlblFieldTableCache>
                    </c15:dlblFTEntry>
                  </c15:dlblFieldTable>
                  <c15:showDataLabelsRange val="0"/>
                </c:ext>
                <c:ext xmlns:c16="http://schemas.microsoft.com/office/drawing/2014/chart" uri="{C3380CC4-5D6E-409C-BE32-E72D297353CC}">
                  <c16:uniqueId val="{00000001-87C4-4617-885F-A212428E4219}"/>
                </c:ext>
              </c:extLst>
            </c:dLbl>
            <c:dLbl>
              <c:idx val="2"/>
              <c:tx>
                <c:strRef>
                  <c:f>Daten_Diagramme!$D$16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{21C1EB7E-BD1C-48C5-9901-D9D3394B85C2}</c15:txfldGUID>
                      <c15:f>Daten_Diagramme!$D$16</c15:f>
                      <c15:dlblFieldTableCache>
                        <c:ptCount val="1"/>
                        <c:pt idx="0">
                          <c:v>2.7</c:v>
                        </c:pt>
                      </c15:dlblFieldTableCache>
                    </c15:dlblFTEntry>
                  </c15:dlblFieldTable>
                  <c15:showDataLabelsRange val="0"/>
                </c:ext>
                <c:ext xmlns:c16="http://schemas.microsoft.com/office/drawing/2014/chart" uri="{C3380CC4-5D6E-409C-BE32-E72D297353CC}">
                  <c16:uniqueId val="{00000002-87C4-4617-885F-A212428E4219}"/>
                </c:ext>
              </c:extLst>
            </c:dLbl>
            <c:dLbl>
              <c:idx val="3"/>
              <c:tx>
                <c:strRef>
                  <c:f>Daten_Diagramme!$D$17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{6653C885-FE64-4CB2-9B64-A602A2E762EF}</c15:txfldGUID>
                      <c15:f>Daten_Diagramme!$D$17</c15:f>
                      <c15:dlblFieldTableCache>
                        <c:ptCount val="1"/>
                        <c:pt idx="0">
                          <c:v>-5.8</c:v>
                        </c:pt>
                      </c15:dlblFieldTableCache>
                    </c15:dlblFTEntry>
                  </c15:dlblFieldTable>
                  <c15:showDataLabelsRange val="0"/>
                </c:ext>
                <c:ext xmlns:c16="http://schemas.microsoft.com/office/drawing/2014/chart" uri="{C3380CC4-5D6E-409C-BE32-E72D297353CC}">
                  <c16:uniqueId val="{00000003-87C4-4617-885F-A212428E4219}"/>
                </c:ext>
              </c:extLst>
            </c:dLbl>
            <c:dLbl>
              <c:idx val="4"/>
              <c:tx>
                <c:strRef>
                  <c:f>Daten_Diagramme!$D$18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{D12BD258-4F6E-4A11-8C9A-77742051B842}</c15:txfldGUID>
                      <c15:f>Daten_Diagramme!$D$18</c15:f>
                      <c15:dlblFieldTableCache>
                        <c:ptCount val="1"/>
                        <c:pt idx="0">
                          <c:v>0.7</c:v>
                        </c:pt>
                      </c15:dlblFieldTableCache>
                    </c15:dlblFTEntry>
                  </c15:dlblFieldTable>
                  <c15:showDataLabelsRange val="0"/>
                </c:ext>
                <c:ext xmlns:c16="http://schemas.microsoft.com/office/drawing/2014/chart" uri="{C3380CC4-5D6E-409C-BE32-E72D297353CC}">
                  <c16:uniqueId val="{00000004-87C4-4617-885F-A212428E4219}"/>
                </c:ext>
              </c:extLst>
            </c:dLbl>
            <c:dLbl>
              <c:idx val="5"/>
              <c:tx>
                <c:strRef>
                  <c:f>Daten_Diagramme!$D$19</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{BFFDB1D3-4F99-4747-8999-51F02D6AD234}</c15:txfldGUID>
                      <c15:f>Daten_Diagramme!$D$19</c15:f>
                      <c15:dlblFieldTableCache>
                        <c:ptCount val="1"/>
                        <c:pt idx="0">
                          <c:v>-10.4</c:v>
                        </c:pt>
                      </c15:dlblFieldTableCache>
                    </c15:dlblFTEntry>
                  </c15:dlblFieldTable>
                  <c15:showDataLabelsRange val="0"/>
                </c:ext>
                <c:ext xmlns:c16="http://schemas.microsoft.com/office/drawing/2014/chart" uri="{C3380CC4-5D6E-409C-BE32-E72D297353CC}">
                  <c16:uniqueId val="{00000005-87C4-4617-885F-A212428E4219}"/>
                </c:ext>
              </c:extLst>
            </c:dLbl>
            <c:dLbl>
              <c:idx val="6"/>
              <c:tx>
                <c:strRef>
                  <c:f>Daten_Diagramme!$D$20</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{3BA1B630-1010-4750-8DFC-5E03DE489F4C}</c15:txfldGUID>
                      <c15:f>Daten_Diagramme!$D$20</c15:f>
                      <c15:dlblFieldTableCache>
                        <c:ptCount val="1"/>
                        <c:pt idx="0">
                          <c:v>8.7</c:v>
                        </c:pt>
                      </c15:dlblFieldTableCache>
                    </c15:dlblFTEntry>
                  </c15:dlblFieldTable>
                  <c15:showDataLabelsRange val="0"/>
                </c:ext>
                <c:ext xmlns:c16="http://schemas.microsoft.com/office/drawing/2014/chart" uri="{C3380CC4-5D6E-409C-BE32-E72D297353CC}">
                  <c16:uniqueId val="{00000006-87C4-4617-885F-A212428E4219}"/>
                </c:ext>
              </c:extLst>
            </c:dLbl>
            <c:dLbl>
              <c:idx val="7"/>
              <c:tx>
                <c:strRef>
                  <c:f>Daten_Diagramme!$D$21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{0E33CB3E-EDDA-4F95-9854-ABAC6D15468B}</c15:txfldGUID>
                      <c15:f>Daten_Diagramme!$D$21</c15:f>
                      <c15:dlblFieldTableCache>
                        <c:ptCount val="1"/>
                        <c:pt idx="0">
                          <c:v>1.0</c:v>
                        </c:pt>
                      </c15:dlblFieldTableCache>
                    </c15:dlblFTEntry>
                  </c15:dlblFieldTable>
                  <c15:showDataLabelsRange val="0"/>
                </c:ext>
                <c:ext xmlns:c16="http://schemas.microsoft.com/office/drawing/2014/chart" uri="{C3380CC4-5D6E-409C-BE32-E72D297353CC}">
                  <c16:uniqueId val="{00000007-87C4-4617-885F-A212428E4219}"/>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{B8A0FBB9-EFEA-4B0E-B7C0-5227FE1C5256}</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87C4-4617-885F-A212428E4219}"/>
                </c:ext>
              </c:extLst>
            </c:dLbl>
            <c:dLbl>
              <c:idx val="9"/>
              <c:tx>
                <c:strRef>
                  <c:f>Daten_Diagramme!$D$23</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{B58D8076-DF60-4312-BB34-78D28D4D5A0B}</c15:txfldGUID>
                      <c15:f>Daten_Diagramme!$D$23</c15:f>
                      <c15:dlblFieldTableCache>
                        <c:ptCount val="1"/>
                        <c:pt idx="0">
                          <c:v>-10.6</c:v>
                        </c:pt>
                      </c15:dlblFieldTableCache>
                    </c15:dlblFTEntry>
                  </c15:dlblFieldTable>
                  <c15:showDataLabelsRange val="0"/>
                </c:ext>
                <c:ext xmlns:c16="http://schemas.microsoft.com/office/drawing/2014/chart" uri="{C3380CC4-5D6E-409C-BE32-E72D297353CC}">
                  <c16:uniqueId val="{00000009-87C4-4617-885F-A212428E4219}"/>
                </c:ext>
              </c:extLst>
            </c:dLbl>
            <c:dLbl>
              <c:idx val="10"/>
              <c:tx>
                <c:strRef>
                  <c:f>Daten_Diagramme!$D$24</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{C6B467DD-7F66-46B6-97E7-39A52275A198}</c15:txfldGUID>
                      <c15:f>Daten_Diagramme!$D$24</c15:f>
                      <c15:dlblFieldTableCache>
                        <c:ptCount val="1"/>
                        <c:pt idx="0">
                          <c:v>-7.4</c:v>
                        </c:pt>
                      </c15:dlblFieldTableCache>
                    </c15:dlblFTEntry>
                  </c15:dlblFieldTable>
                  <c15:showDataLabelsRange val="0"/>
                </c:ext>
                <c:ext xmlns:c16="http://schemas.microsoft.com/office/drawing/2014/chart" uri="{C3380CC4-5D6E-409C-BE32-E72D297353CC}">
                  <c16:uniqueId val="{0000000A-87C4-4617-885F-A212428E4219}"/>
                </c:ext>
              </c:extLst>
            </c:dLbl>
            <c:dLbl>
              <c:idx val="11"/>
              <c:tx>
                <c:strRef>
                  <c:f>Daten_Diagramme!$D$25</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{CC46068F-AD48-48E6-B153-ECD2EF47B820}</c15:txfldGUID>
                      <c15:f>Daten_Diagramme!$D$25</c15:f>
                      <c15:dlblFieldTableCache>
                        <c:ptCount val="1"/>
                        <c:pt idx="0">
                          <c:v>8.6</c:v>
                        </c:pt>
                      </c15:dlblFieldTableCache>
                    </c15:dlblFTEntry>
                  </c15:dlblFieldTable>
                  <c15:showDataLabelsRange val="0"/>
                </c:ext>
                <c:ext xmlns:c16="http://schemas.microsoft.com/office/drawing/2014/chart" uri="{C3380CC4-5D6E-409C-BE32-E72D297353CC}">
                  <c16:uniqueId val="{0000000B-87C4-4617-885F-A212428E4219}"/>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{48423E61-51FA-431A-AA6E-B37DFD22F7B2}</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87C4-4617-885F-A212428E4219}"/>
                </c:ext>
              </c:extLst>
            </c:dLbl>
            <c:dLbl>
              <c:idx val="13"/>
              <c:tx>
                <c:strRef>
                  <c:f>Daten_Diagramme!$D$27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{D9590D3D-7845-4DE0-B81A-A8E6A5C3B7E9}</c15:txfldGUID>
                      <c15:f>Daten_Diagramme!$D$27</c15:f>
                      <c15:dlblFieldTableCache>
                        <c:ptCount val="1"/>
                        <c:pt idx="0">
                          <c:v>4.1</c:v>
                        </c:pt>
                      </c15:dlblFieldTableCache>
                    </c15:dlblFTEntry>
                  </c15:dlblFieldTable>
                  <c15:showDataLabelsRange val="0"/>
                </c:ext>
                <c:ext xmlns:c16="http://schemas.microsoft.com/office/drawing/2014/chart" uri="{C3380CC4-5D6E-409C-BE32-E72D297353CC}">
                  <c16:uniqueId val="{0000000D-87C4-4617-885F-A212428E4219}"/>
                </c:ext>
              </c:extLst>
            </c:dLbl>
            <c:dLbl>
              <c:idx val="14"/>
              <c:tx>
                <c:strRef>
                  <c:f>Daten_Diagramme!$D$28</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{21711535-F4C7-4873-85CB-BB53C246B724}</c15:txfldGUID>
                      <c15:f>Daten_Diagramme!$D$28</c15:f>
                      <c15:dlblFieldTableCache>
                        <c:ptCount val="1"/>
                        <c:pt idx="0">
                          <c:v>-6.8</c:v>
                        </c:pt>
                      </c15:dlblFieldTableCache>
                    </c15:dlblFTEntry>
                  </c15:dlblFieldTable>
                  <c15:showDataLabelsRange val="0"/>
                </c:ext>
                <c:ext xmlns:c16="http://schemas.microsoft.com/office/drawing/2014/chart" uri="{C3380CC4-5D6E-409C-BE32-E72D297353CC}">
                  <c16:uniqueId val="{0000000E-87C4-4617-885F-A212428E4219}"/>
                </c:ext>
              </c:extLst>
            </c:dLbl>
            <c:dLbl>
              <c:idx val="15"/>
              <c:tx>
                <c:strRef>
                  <c:f>Daten_Diagramme!$D$29</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{F13CE16B-8D09-4588-963C-6B2222704641}</c15:txfldGUID>
                      <c15:f>Daten_Diagramme!$D$29</c15:f>
                      <c15:dlblFieldTableCache>
                        <c:ptCount val="1"/>
                        <c:pt idx="0">
                          <c:v>-14.4</c:v>
                        </c:pt>
                      </c15:dlblFieldTableCache>
                    </c15:dlblFTEntry>
                  </c15:dlblFieldTable>
                  <c15:showDataLabelsRange val="0"/>
                </c:ext>
                <c:ext xmlns:c16="http://schemas.microsoft.com/office/drawing/2014/chart" uri="{C3380CC4-5D6E-409C-BE32-E72D297353CC}">
                  <c16:uniqueId val="{0000000F-87C4-4617-885F-A212428E4219}"/>
                </c:ext>
              </c:extLst>
            </c:dLbl>
            <c:dLbl>
              <c:idx val="16"/>
              <c:tx>
                <c:strRef>
                  <c:f>Daten_Diagramme!$D$30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{E57CA2DF-E70D-4743-A707-94CC5ABC03AF}</c15:txfldGUID>
                      <c15:f>Daten_Diagramme!$D$30</c15:f>
                      <c15:dlblFieldTableCache>
                        <c:ptCount val="1"/>
                        <c:pt idx="0">
                          <c:v>1.0</c:v>
                        </c:pt>
                      </c15:dlblFieldTableCache>
                    </c15:dlblFTEntry>
                  </c15:dlblFieldTable>
                  <c15:showDataLabelsRange val="0"/>
                </c:ext>
                <c:ext xmlns:c16="http://schemas.microsoft.com/office/drawing/2014/chart" uri="{C3380CC4-5D6E-409C-BE32-E72D297353CC}">
                  <c16:uniqueId val="{00000010-87C4-4617-885F-A212428E4219}"/>
                </c:ext>
              </c:extLst>
            </c:dLbl>
            <c:dLbl>
              <c:idx val="17"/>
              <c:tx>
                <c:strRef>
                  <c:f>Daten_Diagramme!$D$31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{397E385D-BB5F-43A2-AA39-3F5E8E4BF836}</c15:txfldGUID>
                      <c15:f>Daten_Diagramme!$D$31</c15:f>
                      <c15:dlblFieldTableCache>
                        <c:ptCount val="1"/>
                        <c:pt idx="0">
                          <c:v>3.0</c:v>
                        </c:pt>
                      </c15:dlblFieldTableCache>
                    </c15:dlblFTEntry>
                  </c15:dlblFieldTable>
                  <c15:showDataLabelsRange val="0"/>
                </c:ext>
                <c:ext xmlns:c16="http://schemas.microsoft.com/office/drawing/2014/chart" uri="{C3380CC4-5D6E-409C-BE32-E72D297353CC}">
                  <c16:uniqueId val="{00000011-87C4-4617-885F-A212428E4219}"/>
                </c:ext>
              </c:extLst>
            </c:dLbl>
            <c:dLbl>
              <c:idx val="18"/>
              <c:tx>
                <c:strRef>
                  <c:f>Daten_Diagramme!$D$32</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{E0D65300-9FB3-42C8-8A95-1D8701528BE1}</c15:txfldGUID>
                      <c15:f>Daten_Diagramme!$D$32</c15:f>
                      <c15:dlblFieldTableCache>
                        <c:ptCount val="1"/>
                        <c:pt idx="0">
                          <c:v>4.9</c:v>
                        </c:pt>
                      </c15:dlblFieldTableCache>
                    </c15:dlblFTEntry>
                  </c15:dlblFieldTable>
                  <c15:showDataLabelsRange val="0"/>
                </c:ext>
                <c:ext xmlns:c16="http://schemas.microsoft.com/office/drawing/2014/chart" uri="{C3380CC4-5D6E-409C-BE32-E72D297353CC}">
                  <c16:uniqueId val="{00000012-87C4-4617-885F-A212428E4219}"/>
                </c:ext>
              </c:extLst>
            </c:dLbl>
            <c:dLbl>
              <c:idx val="19"/>
              <c:tx>
                <c:strRef>
                  <c:f>Daten_Diagramme!$D$33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{65692884-08CC-4C36-8CD3-2FF628219B11}</c15:txfldGUID>
                      <c15:f>Daten_Diagramme!$D$33</c15:f>
                      <c15:dlblFieldTableCache>
                        <c:ptCount val="1"/>
                        <c:pt idx="0">
                          <c:v>0.5</c:v>
                        </c:pt>
                      </c15:dlblFieldTableCache>
                    </c15:dlblFTEntry>
                  </c15:dlblFieldTable>
                  <c15:showDataLabelsRange val="0"/>
                </c:ext>
                <c:ext xmlns:c16="http://schemas.microsoft.com/office/drawing/2014/chart" uri="{C3380CC4-5D6E-409C-BE32-E72D297353CC}">
                  <c16:uniqueId val="{00000013-87C4-4617-885F-A212428E4219}"/>
                </c:ext>
              </c:extLst>
            </c:dLbl>
            <c:dLbl>
              <c:idx val="20"/>
              <c:tx>
                <c:strRef>
                  <c:f>Daten_Diagramme!$D$34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{A572A5D9-46E0-441B-92F7-503084CBFB86}</c15:txfldGUID>
                      <c15:f>Daten_Diagramme!$D$34</c15:f>
                      <c15:dlblFieldTableCache>
                        <c:ptCount val="1"/>
                        <c:pt idx="0">
                          <c:v>1.7</c:v>
                        </c:pt>
                      </c15:dlblFieldTableCache>
                    </c15:dlblFTEntry>
                  </c15:dlblFieldTable>
                  <c15:showDataLabelsRange val="0"/>
                </c:ext>
                <c:ext xmlns:c16="http://schemas.microsoft.com/office/drawing/2014/chart" uri="{C3380CC4-5D6E-409C-BE32-E72D297353CC}">
                  <c16:uniqueId val="{00000014-87C4-4617-885F-A212428E4219}"/>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{E2B035D7-8591-4CA0-8C8D-6B19F4B50D17}</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7C4-4617-885F-A212428E421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{0D22B012-DA63-492D-8B85-D61392E0FCDF}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7C4-4617-885F-A212428E4219}"/>
                </c:ext>
              </c:extLst>
            </c:dLbl>
            <c:dLbl>
              <c:idx val="23"/>
              <c:tx>
                <c:strRef>
                  <c:f>Daten_Diagramme!$D$37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{5568A908-4BFF-4722-A690-75B1F4D1AE66}</c15:txfldGUID>
                      <c15:f>Daten_Diagramme!$D$37</c15:f>
                      <c15:dlblFieldTableCache>
                        <c:ptCount val="1"/>
                        <c:pt idx="0">
                          <c:v>-3.4</c:v>
                        </c:pt>
                      </c15:dlblFieldTableCache>
                    </c15:dlblFTEntry>
                  </c15:dlblFieldTable>
                  <c15:showDataLabelsRange val="0"/>
                </c:ext>
                <c:ext xmlns:c16="http://schemas.microsoft.com/office/drawing/2014/chart" uri="{C3380CC4-5D6E-409C-BE32-E72D297353CC}">
                  <c16:uniqueId val="{00000017-87C4-4617-885F-A212428E4219}"/>
                </c:ext>
              </c:extLst>
            </c:dLbl>
            <c:dLbl>
              <c:idx val="24"/>
              <c:layout>
                <c:manualLayout>
                  <c:x val="4.7769028871392123E-3"/>
                  <c:y val="-4.6876052205785108E-5"/>
                </c:manualLayout>
              </c:layout>
              <c:tx>
                <c:strRef>
                  <c:f>Daten_Diagramme!$D$38</c:f>
                  <c:strCache>
                    <c:ptCount val="1"/>
                    <c:pt idx="0">
                      <c:v>-3.9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{B4FFF666-B6D9-4AC5-B05C-0F5FA74DBDED}</c15:txfldGUID>
                      <c15:f>Daten_Diagramme!$D$38</c15:f>
                      <c15:dlblFieldTableCache>
                        <c:ptCount val="1"/>
                        <c:pt idx="0">
                          <c:v>-3.9</c:v>
                        </c:pt>
                      </c15:dlblFieldTableCache>
                    </c15:dlblFTEntry>
                  </c15:dlblFieldTable>
                  <c15:showDataLabelsRange val="0"/>
                </c:ext>
                <c:ext xmlns:c16="http://schemas.microsoft.com/office/drawing/2014/chart" uri="{C3380CC4-5D6E-409C-BE32-E72D297353CC}">
                  <c16:uniqueId val="{00000018-87C4-4617-885F-A212428E4219}"/>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{D9C9FE54-4538-4D9C-A95E-5BEF8F5E9CBD}</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87C4-4617-885F-A212428E421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{E850F3A1-58BF-4A46-8217-BA8A9258834B}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7C4-4617-885F-A212428E421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{38F405B8-DC51-4BF4-88F7-E117D64532D9}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7C4-4617-885F-A212428E421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{31001B4C-8B3C-43F4-9F2C-533B9B48704B}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7C4-4617-885F-A212428E421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{2C36EB9A-7426-434A-9A76-25A9BEEAA8FE}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7C4-4617-885F-A212428E421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{12A7604D-A8AE-4E83-8D6F-7E9C56B3BBB0}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7C4-4617-885F-A212428E4219}"/>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{6890A211-F10E-41AC-A2E4-7E68898B0433}</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87C4-4617-885F-A212428E421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-0.5534174228165295</c:v>
                </c:pt>
                <c:pt idx="1">
                  <c:v>-3.4482758620689653</c:v>
                </c:pt>
                <c:pt idx="2">
                  <c:v>2.7210884353741496</c:v>
                </c:pt>
                <c:pt idx="3">
                  <c:v>-5.793055313208864</c:v>
                </c:pt>
                <c:pt idx="4">
                  <c:v>0.68326012689116644</c:v>
                </c:pt>
                <c:pt idx="5">
                  <c:v>-10.413080895008607</c:v>
                </c:pt>
                <c:pt idx="6">
                  <c:v>8.6734693877551017</c:v>
                </c:pt>
                <c:pt idx="7">
                  <c:v>0.96587250482936249</c:v>
                </c:pt>
                <c:pt idx="8">
                  <c:v>0.72720492261793768</c:v>
                </c:pt>
                <c:pt idx="9">
                  <c:v>-10.600375234521575</c:v>
                </c:pt>
                <c:pt idx="10">
                  <c:v>-7.3724007561436675</c:v>
                </c:pt>
                <c:pt idx="11">
                  <c:v>8.5798816568047336</c:v>
                </c:pt>
                <c:pt idx="12">
                  <c:v>-0.53639846743295017</c:v>
                </c:pt>
                <c:pt idx="13">
                  <c:v>4.0980143641740598</c:v>
                </c:pt>
                <c:pt idx="14">
                  <c:v>-6.8421052631578947</c:v>
                </c:pt>
                <c:pt idx="15">
                  <c:v>-14.365522745411013</c:v>
                </c:pt>
                <c:pt idx="16">
                  <c:v>0.96188101175632346</c:v>
                </c:pt>
                <c:pt idx="17">
                  <c:v>2.9966703662597114</c:v>
                </c:pt>
                <c:pt idx="18">
                  <c:v>4.8883666274970619</c:v>
                </c:pt>
                <c:pt idx="19">
                  <c:v>0.51759834368530022</c:v>
                </c:pt>
                <c:pt idx="20">
                  <c:v>1.6928657799274487</c:v>
                </c:pt>
                <c:pt idx="21">
                  <c:v>0</c:v>
                </c:pt>
                <c:pt idx="23">
                  <c:v>-3.4482758620689653</c:v>
                </c:pt>
                <c:pt idx="24">
                  <c:v>-3.9482200647249193</c:v>
                </c:pt>
                <c:pt idx="25">
                  <c:v>0.38788923607369896</c:v>
                </c:pt>
              </c:numCache>
            </c:numRef>
          </c:val>
          <c:extLst>
            <c:ext xmlns:c16="http://schemas.microsoft.com/office/drawing/2014/chart" uri="{C3380CC4-5D6E-409C-BE32-E72D297353CC}">
              <c16:uniqueId val="{00000020-87C4-4617-885F-A212428E421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{2B2B38EF-F471-438E-AD02-0FF2C29AEC1F}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7C4-4617-885F-A212428E421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{C0054EB7-5F78-4815-886D-9042DEFF49D0}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7C4-4617-885F-A212428E421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{A85ABFCF-923C-46C6-A1C2-CAFE53473662}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7C4-4617-885F-A212428E421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{0D2BFE3B-8FBB-4B31-8C64-8C293CB7971E}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7C4-4617-885F-A212428E421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{65026B08-B72C-42A4-92FB-CDFD7389BC14}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7C4-4617-885F-A212428E421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{5DC2BCD2-439C-4C23-8BC1-F2965DB24E87}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7C4-4617-885F-A212428E421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{0514735E-569D-48A5-B372-9010655C69F4}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7C4-4617-885F-A212428E421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{8D989E50-A9BA-4175-A2A6-0BC13C9D94FE}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7C4-4617-885F-A212428E421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{8849A91F-B721-45CF-916C-0D3241B5012E}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7C4-4617-885F-A212428E421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{F6ACD2BA-9FE1-445C-BEFA-AC35CCE57B0C}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7C4-4617-885F-A212428E421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{9BA1A6D2-0459-446D-9BF4-B39F0F707785}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7C4-4617-885F-A212428E421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{BA79C003-7BC6-41B8-A3D9-B6B8962357E2}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7C4-4617-885F-A212428E421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{7664FCF5-69B1-4F15-91E2-82D619565FAC}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7C4-4617-885F-A212428E421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{9F419652-22B3-441C-8F21-B552D2E1C0EE}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7C4-4617-885F-A212428E421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{A79F5A9E-9284-41F5-87E1-E8887DEB43B8}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7C4-4617-885F-A212428E421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{E36133F2-AE8C-468E-990B-F03224C26D97}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7C4-4617-885F-A212428E421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{3B2FD7AF-026D-472E-A2A5-69ABE0C7A9DB}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7C4-4617-885F-A212428E421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{68BA71BD-55F6-4698-850E-F249603595C8}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7C4-4617-885F-A212428E421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{C9925E4A-17CA-4BB3-92F0-0D0A5DEC1B15}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7C4-4617-885F-A212428E421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{58C54A44-E668-4F87-9FDE-CD7E52192AA8}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7C4-4617-885F-A212428E421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{5EE401FE-C93F-484F-A742-3A9DD3519245}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7C4-4617-885F-A212428E421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{B4FD792C-1A71-45D9-8645-FC3ED079E124}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7C4-4617-885F-A212428E421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{80F02BB6-12A5-4C02-8DD3-4274FB714747}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7C4-4617-885F-A212428E421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{6ABC0FFA-69E6-4507-8B9C-B8C2E219A371}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7C4-4617-885F-A212428E421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{64265D8A-3894-4D84-AE3C-B88492E48A80}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7C4-4617-885F-A212428E421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{5095B4F8-D165-4EA2-91C6-F5FBEB2F6F7F}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7C4-4617-885F-A212428E421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{84548BD6-2B55-4DF3-871E-44456E742EEC}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7C4-4617-885F-A212428E421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{2F8C0729-5731-4A7F-A216-2E2C0561A249}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7C4-4617-885F-A212428E421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{81CFF206-C133-4885-9B73-669F8BAD79D1}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7C4-4617-885F-A212428E421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{AC88B982-1742-41A2-8CA0-3456BDB25A94}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7C4-4617-885F-A212428E421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{9E903F37-D30C-4AA8-B483-20F9F56965BE}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7C4-4617-885F-A212428E421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{134FDEDF-FB1B-4E0A-BC55-9D68219BFCB3}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7C4-4617-885F-A212428E421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7C4-4617-885F-A212428E421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7C4-4617-885F-A212428E421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{0BC6714D-C482-423C-971A-394532F1E112}</c15:txfldGUID>
                      <c15:f>Daten_Diagramme!$E$14</c15:f>
                      <c15:dlblFieldTableCache>
                        <c:ptCount val="1"/>
                        <c:pt idx="0">
                          <c:v>-0.9</c:v>
                        </c:pt>
                      </c15:dlblFieldTableCache>
                    </c15:dlblFTEntry>
                  </c15:dlblFieldTable>
                  <c15:showDataLabelsRange val="0"/>
                </c:ext>
                <c:ext xmlns:c16="http://schemas.microsoft.com/office/drawing/2014/chart" uri="{C3380CC4-5D6E-409C-BE32-E72D297353CC}">
                  <c16:uniqueId val="{00000000-E023-4BFC-909F-0CDF6DA0FE32}"/>
                </c:ext>
              </c:extLst>
            </c:dLbl>
            <c:dLbl>
              <c:idx val="1"/>
              <c:tx>
                <c:strRef>
                  <c:f>Daten_Diagramme!$E$15</c:f>
                  <c:strCache>
                    <c:ptCount val="1"/>
                    <c:pt idx="0">
                      <c:v>-26.7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{32318ACF-4353-4CBB-A4A7-F76D3801428F}</c15:txfldGUID>
                      <c15:f>Daten_Diagramme!$E$15</c15:f>
                      <c15:dlblFieldTableCache>
                        <c:ptCount val="1"/>
                        <c:pt idx="0">
                          <c:v>-26.7</c:v>
                        </c:pt>
                      </c15:dlblFieldTableCache>
                    </c15:dlblFTEntry>
                  </c15:dlblFieldTable>
                  <c15:showDataLabelsRange val="0"/>
                </c:ext>
                <c:ext xmlns:c16="http://schemas.microsoft.com/office/drawing/2014/chart" uri="{C3380CC4-5D6E-409C-BE32-E72D297353CC}">
                  <c16:uniqueId val="{00000001-E023-4BFC-909F-0CDF6DA0FE32}"/>
                </c:ext>
              </c:extLst>
            </c:dLbl>
            <c:dLbl>
              <c:idx val="2"/>
              <c:tx>
                <c:strRef>
                  <c:f>Daten_Diagramme!$E$16</c:f>
                  <c:strCache>
                    <c:ptCount val="1"/>
                    <c:pt idx="0">
                      <c:v>-22.0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{79EC4F08-2A59-45DF-9E20-296EC8AD4B3A}</c15:txfldGUID>
                      <c15:f>Daten_Diagramme!$E$16</c15:f>
                      <c15:dlblFieldTableCache>
                        <c:ptCount val="1"/>
                        <c:pt idx="0">
                          <c:v>-22.0</c:v>
                        </c:pt>
                      </c15:dlblFieldTableCache>
                    </c15:dlblFTEntry>
                  </c15:dlblFieldTable>
                  <c15:showDataLabelsRange val="0"/>
                </c:ext>
                <c:ext xmlns:c16="http://schemas.microsoft.com/office/drawing/2014/chart" uri="{C3380CC4-5D6E-409C-BE32-E72D297353CC}">
                  <c16:uniqueId val="{00000002-E023-4BFC-909F-0CDF6DA0FE32}"/>
                </c:ext>
              </c:extLst>
            </c:dLbl>
            <c:dLbl>
              <c:idx val="3"/>
              <c:tx>
                <c:strRef>
                  <c:f>Daten_Diagramme!$E$17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{689A2890-5A6E-4D3C-ADDE-B8F4C3B88D61}</c15:txfldGUID>
                      <c15:f>Daten_Diagramme!$E$17</c15:f>
                      <c15:dlblFieldTableCache>
                        <c:ptCount val="1"/>
                        <c:pt idx="0">
                          <c:v>-4.6</c:v>
                        </c:pt>
                      </c15:dlblFieldTableCache>
                    </c15:dlblFTEntry>
                  </c15:dlblFieldTable>
                  <c15:showDataLabelsRange val="0"/>
                </c:ext>
                <c:ext xmlns:c16="http://schemas.microsoft.com/office/drawing/2014/chart" uri="{C3380CC4-5D6E-409C-BE32-E72D297353CC}">
                  <c16:uniqueId val="{00000003-E023-4BFC-909F-0CDF6DA0FE32}"/>
                </c:ext>
              </c:extLst>
            </c:dLbl>
            <c:dLbl>
              <c:idx val="4"/>
              <c:tx>
                <c:strRef>
                  <c:f>Daten_Diagramme!$E$18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{8B268782-3D4E-4EEF-9F19-DB15C0E046BC}</c15:txfldGUID>
                      <c15:f>Daten_Diagramme!$E$18</c15:f>
                      <c15:dlblFieldTableCache>
                        <c:ptCount val="1"/>
                        <c:pt idx="0">
                          <c:v>-1.9</c:v>
                        </c:pt>
                      </c15:dlblFieldTableCache>
                    </c15:dlblFTEntry>
                  </c15:dlblFieldTable>
                  <c15:showDataLabelsRange val="0"/>
                </c:ext>
                <c:ext xmlns:c16="http://schemas.microsoft.com/office/drawing/2014/chart" uri="{C3380CC4-5D6E-409C-BE32-E72D297353CC}">
                  <c16:uniqueId val="{00000004-E023-4BFC-909F-0CDF6DA0FE32}"/>
                </c:ext>
              </c:extLst>
            </c:dLbl>
            <c:dLbl>
              <c:idx val="5"/>
              <c:tx>
                <c:strRef>
                  <c:f>Daten_Diagramme!$E$19</c:f>
                  <c:strCache>
                    <c:ptCount val="1"/>
                    <c:pt idx="0">
                      <c:v>-16.6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{407EE47D-522D-43C2-85AA-B14FB525CFD9}</c15:txfldGUID>
                      <c15:f>Daten_Diagramme!$E$19</c15:f>
                      <c15:dlblFieldTableCache>
                        <c:ptCount val="1"/>
                        <c:pt idx="0">
                          <c:v>-16.6</c:v>
                        </c:pt>
                      </c15:dlblFieldTableCache>
                    </c15:dlblFTEntry>
                  </c15:dlblFieldTable>
                  <c15:showDataLabelsRange val="0"/>
                </c:ext>
                <c:ext xmlns:c16="http://schemas.microsoft.com/office/drawing/2014/chart" uri="{C3380CC4-5D6E-409C-BE32-E72D297353CC}">
                  <c16:uniqueId val="{00000005-E023-4BFC-909F-0CDF6DA0FE32}"/>
                </c:ext>
              </c:extLst>
            </c:dLbl>
            <c:dLbl>
              <c:idx val="6"/>
              <c:tx>
                <c:strRef>
                  <c:f>Daten_Diagramme!$E$20</c:f>
                  <c:strCache>
                    <c:ptCount val="1"/>
                    <c:pt idx="0">
                      <c:v>17.1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{BFF1340A-2B86-409A-8E0E-D42E6B3121E7}</c15:txfldGUID>
                      <c15:f>Daten_Diagramme!$E$20</c15:f>
                      <c15:dlblFieldTableCache>
                        <c:ptCount val="1"/>
                        <c:pt idx="0">
                          <c:v>17.1</c:v>
                        </c:pt>
                      </c15:dlblFieldTableCache>
                    </c15:dlblFTEntry>
                  </c15:dlblFieldTable>
                  <c15:showDataLabelsRange val="0"/>
                </c:ext>
                <c:ext xmlns:c16="http://schemas.microsoft.com/office/drawing/2014/chart" uri="{C3380CC4-5D6E-409C-BE32-E72D297353CC}">
                  <c16:uniqueId val="{00000006-E023-4BFC-909F-0CDF6DA0FE32}"/>
                </c:ext>
              </c:extLst>
            </c:dLbl>
            <c:dLbl>
              <c:idx val="7"/>
              <c:tx>
                <c:strRef>
                  <c:f>Daten_Diagramme!$E$21</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{A90A700C-C89B-4FA7-87EB-25E32680765E}</c15:txfldGUID>
                      <c15:f>Daten_Diagramme!$E$21</c15:f>
                      <c15:dlblFieldTableCache>
                        <c:ptCount val="1"/>
                        <c:pt idx="0">
                          <c:v>7.3</c:v>
                        </c:pt>
                      </c15:dlblFieldTableCache>
                    </c15:dlblFTEntry>
                  </c15:dlblFieldTable>
                  <c15:showDataLabelsRange val="0"/>
                </c:ext>
                <c:ext xmlns:c16="http://schemas.microsoft.com/office/drawing/2014/chart" uri="{C3380CC4-5D6E-409C-BE32-E72D297353CC}">
                  <c16:uniqueId val="{00000007-E023-4BFC-909F-0CDF6DA0FE32}"/>
                </c:ext>
              </c:extLst>
            </c:dLbl>
            <c:dLbl>
              <c:idx val="8"/>
              <c:tx>
                <c:strRef>
                  <c:f>Daten_Diagramme!$E$22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{4939B7AF-FBA5-4332-A6BA-1C213DDC2684}</c15:txfldGUID>
                      <c15:f>Daten_Diagramme!$E$22</c15:f>
                      <c15:dlblFieldTableCache>
                        <c:ptCount val="1"/>
                        <c:pt idx="0">
                          <c:v>1.1</c:v>
                        </c:pt>
                      </c15:dlblFieldTableCache>
                    </c15:dlblFTEntry>
                  </c15:dlblFieldTable>
                  <c15:showDataLabelsRange val="0"/>
                </c:ext>
                <c:ext xmlns:c16="http://schemas.microsoft.com/office/drawing/2014/chart" uri="{C3380CC4-5D6E-409C-BE32-E72D297353CC}">
                  <c16:uniqueId val="{00000008-E023-4BFC-909F-0CDF6DA0FE32}"/>
                </c:ext>
              </c:extLst>
            </c:dLbl>
            <c:dLbl>
              <c:idx val="9"/>
              <c:tx>
                <c:strRef>
                  <c:f>Daten_Diagramme!$E$23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{F2351822-4064-4C4D-9BBF-668A29F61239}</c15:txfldGUID>
                      <c15:f>Daten_Diagramme!$E$23</c15:f>
                      <c15:dlblFieldTableCache>
                        <c:ptCount val="1"/>
                        <c:pt idx="0">
                          <c:v>0.0</c:v>
                        </c:pt>
                      </c15:dlblFieldTableCache>
                    </c15:dlblFTEntry>
                  </c15:dlblFieldTable>
                  <c15:showDataLabelsRange val="0"/>
                </c:ext>
                <c:ext xmlns:c16="http://schemas.microsoft.com/office/drawing/2014/chart" uri="{C3380CC4-5D6E-409C-BE32-E72D297353CC}">
                  <c16:uniqueId val="{00000009-E023-4BFC-909F-0CDF6DA0FE32}"/>
                </c:ext>
              </c:extLst>
            </c:dLbl>
            <c:dLbl>
              <c:idx val="10"/>
              <c:tx>
                <c:strRef>
                  <c:f>Daten_Diagramme!$E$24</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{2BE17417-FA76-4D37-A7EB-B0E5B9C44A47}</c15:txfldGUID>
                      <c15:f>Daten_Diagramme!$E$24</c15:f>
                      <c15:dlblFieldTableCache>
                        <c:ptCount val="1"/>
                        <c:pt idx="0">
                          <c:v>-6.5</c:v>
                        </c:pt>
                      </c15:dlblFieldTableCache>
                    </c15:dlblFTEntry>
                  </c15:dlblFieldTable>
                  <c15:showDataLabelsRange val="0"/>
                </c:ext>
                <c:ext xmlns:c16="http://schemas.microsoft.com/office/drawing/2014/chart" uri="{C3380CC4-5D6E-409C-BE32-E72D297353CC}">
                  <c16:uniqueId val="{0000000A-E023-4BFC-909F-0CDF6DA0FE32}"/>
                </c:ext>
              </c:extLst>
            </c:dLbl>
            <c:dLbl>
              <c:idx val="11"/>
              <c:tx>
                <c:strRef>
                  <c:f>Daten_Diagramme!$E$25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{CC6DF382-ABAB-4022-9AA1-B04B49B058B8}</c15:txfldGUID>
                      <c15:f>Daten_Diagramme!$E$25</c15:f>
                      <c15:dlblFieldTableCache>
                        <c:ptCount val="1"/>
                        <c:pt idx="0">
                          <c:v>-2.9</c:v>
                        </c:pt>
                      </c15:dlblFieldTableCache>
                    </c15:dlblFTEntry>
                  </c15:dlblFieldTable>
                  <c15:showDataLabelsRange val="0"/>
                </c:ext>
                <c:ext xmlns:c16="http://schemas.microsoft.com/office/drawing/2014/chart" uri="{C3380CC4-5D6E-409C-BE32-E72D297353CC}">
                  <c16:uniqueId val="{0000000B-E023-4BFC-909F-0CDF6DA0FE32}"/>
                </c:ext>
              </c:extLst>
            </c:dLbl>
            <c:dLbl>
              <c:idx val="12"/>
              <c:tx>
                <c:strRef>
                  <c:f>Daten_Diagramme!$E$26</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{3378DB8A-7A50-43A5-BA4E-989162DE0282}</c15:txfldGUID>
                      <c15:f>Daten_Diagramme!$E$26</c15:f>
                      <c15:dlblFieldTableCache>
                        <c:ptCount val="1"/>
                        <c:pt idx="0">
                          <c:v>-8.4</c:v>
                        </c:pt>
                      </c15:dlblFieldTableCache>
                    </c15:dlblFTEntry>
                  </c15:dlblFieldTable>
                  <c15:showDataLabelsRange val="0"/>
                </c:ext>
                <c:ext xmlns:c16="http://schemas.microsoft.com/office/drawing/2014/chart" uri="{C3380CC4-5D6E-409C-BE32-E72D297353CC}">
                  <c16:uniqueId val="{0000000C-E023-4BFC-909F-0CDF6DA0FE32}"/>
                </c:ext>
              </c:extLst>
            </c:dLbl>
            <c:dLbl>
              <c:idx val="13"/>
              <c:tx>
                <c:strRef>
                  <c:f>Daten_Diagramme!$E$27</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{D94E442B-F7B1-4EC5-817C-ED1B00FD4958}</c15:txfldGUID>
                      <c15:f>Daten_Diagramme!$E$27</c15:f>
                      <c15:dlblFieldTableCache>
                        <c:ptCount val="1"/>
                        <c:pt idx="0">
                          <c:v>6.2</c:v>
                        </c:pt>
                      </c15:dlblFieldTableCache>
                    </c15:dlblFTEntry>
                  </c15:dlblFieldTable>
                  <c15:showDataLabelsRange val="0"/>
                </c:ext>
                <c:ext xmlns:c16="http://schemas.microsoft.com/office/drawing/2014/chart" uri="{C3380CC4-5D6E-409C-BE32-E72D297353CC}">
                  <c16:uniqueId val="{0000000D-E023-4BFC-909F-0CDF6DA0FE32}"/>
                </c:ext>
              </c:extLst>
            </c:dLbl>
            <c:dLbl>
              <c:idx val="14"/>
              <c:tx>
                <c:strRef>
                  <c:f>Daten_Diagramme!$E$28</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{559E4300-7373-4C1F-BA7E-C971EA714CB6}</c15:txfldGUID>
                      <c15:f>Daten_Diagramme!$E$28</c15:f>
                      <c15:dlblFieldTableCache>
                        <c:ptCount val="1"/>
                        <c:pt idx="0">
                          <c:v>-8.8</c:v>
                        </c:pt>
                      </c15:dlblFieldTableCache>
                    </c15:dlblFTEntry>
                  </c15:dlblFieldTable>
                  <c15:showDataLabelsRange val="0"/>
                </c:ext>
                <c:ext xmlns:c16="http://schemas.microsoft.com/office/drawing/2014/chart" uri="{C3380CC4-5D6E-409C-BE32-E72D297353CC}">
                  <c16:uniqueId val="{0000000E-E023-4BFC-909F-0CDF6DA0FE32}"/>
                </c:ext>
              </c:extLst>
            </c:dLbl>
            <c:dLbl>
              <c:idx val="15"/>
              <c:tx>
                <c:strRef>
                  <c:f>Daten_Diagramme!$E$29</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{AA82E4D0-17CE-4652-A8B4-2EF33C6BAA40}</c15:txfldGUID>
                      <c15:f>Daten_Diagramme!$E$29</c15:f>
                      <c15:dlblFieldTableCache>
                        <c:ptCount val="1"/>
                        <c:pt idx="0">
                          <c:v>-15.6</c:v>
                        </c:pt>
                      </c15:dlblFieldTableCache>
                    </c15:dlblFTEntry>
                  </c15:dlblFieldTable>
                  <c15:showDataLabelsRange val="0"/>
                </c:ext>
                <c:ext xmlns:c16="http://schemas.microsoft.com/office/drawing/2014/chart" uri="{C3380CC4-5D6E-409C-BE32-E72D297353CC}">
                  <c16:uniqueId val="{0000000F-E023-4BFC-909F-0CDF6DA0FE32}"/>
                </c:ext>
              </c:extLst>
            </c:dLbl>
            <c:dLbl>
              <c:idx val="16"/>
              <c:tx>
                <c:strRef>
                  <c:f>Daten_Diagramme!$E$30</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{FD705F9A-B9D6-4401-9377-73BA69308320}</c15:txfldGUID>
                      <c15:f>Daten_Diagramme!$E$30</c15:f>
                      <c15:dlblFieldTableCache>
                        <c:ptCount val="1"/>
                        <c:pt idx="0">
                          <c:v>13.0</c:v>
                        </c:pt>
                      </c15:dlblFieldTableCache>
                    </c15:dlblFTEntry>
                  </c15:dlblFieldTable>
                  <c15:showDataLabelsRange val="0"/>
                </c:ext>
                <c:ext xmlns:c16="http://schemas.microsoft.com/office/drawing/2014/chart" uri="{C3380CC4-5D6E-409C-BE32-E72D297353CC}">
                  <c16:uniqueId val="{00000010-E023-4BFC-909F-0CDF6DA0FE32}"/>
                </c:ext>
              </c:extLst>
            </c:dLbl>
            <c:dLbl>
              <c:idx val="17"/>
              <c:tx>
                <c:strRef>
                  <c:f>Daten_Diagramme!$E$31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{F0FAB872-311F-4157-B7B5-C0018BE2D9F3}</c15:txfldGUID>
                      <c15:f>Daten_Diagramme!$E$31</c15:f>
                      <c15:dlblFieldTableCache>
                        <c:ptCount val="1"/>
                        <c:pt idx="0">
                          <c:v>0.6</c:v>
                        </c:pt>
                      </c15:dlblFieldTableCache>
                    </c15:dlblFTEntry>
                  </c15:dlblFieldTable>
                  <c15:showDataLabelsRange val="0"/>
                </c:ext>
                <c:ext xmlns:c16="http://schemas.microsoft.com/office/drawing/2014/chart" uri="{C3380CC4-5D6E-409C-BE32-E72D297353CC}">
                  <c16:uniqueId val="{00000011-E023-4BFC-909F-0CDF6DA0FE32}"/>
                </c:ext>
              </c:extLst>
            </c:dLbl>
            <c:dLbl>
              <c:idx val="18"/>
              <c:tx>
                <c:strRef>
                  <c:f>Daten_Diagramme!$E$32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{2BF8BE15-4640-437B-96C5-E570DAED58FD}</c15:txfldGUID>
                      <c15:f>Daten_Diagramme!$E$32</c15:f>
                      <c15:dlblFieldTableCache>
                        <c:ptCount val="1"/>
                        <c:pt idx="0">
                          <c:v>-0.5</c:v>
                        </c:pt>
                      </c15:dlblFieldTableCache>
                    </c15:dlblFTEntry>
                  </c15:dlblFieldTable>
                  <c15:showDataLabelsRange val="0"/>
                </c:ext>
                <c:ext xmlns:c16="http://schemas.microsoft.com/office/drawing/2014/chart" uri="{C3380CC4-5D6E-409C-BE32-E72D297353CC}">
                  <c16:uniqueId val="{00000012-E023-4BFC-909F-0CDF6DA0FE32}"/>
                </c:ext>
              </c:extLst>
            </c:dLbl>
            <c:dLbl>
              <c:idx val="19"/>
              <c:tx>
                <c:strRef>
                  <c:f>Daten_Diagramme!$E$33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{4170EB61-9BC6-480B-B19A-A54056D01734}</c15:txfldGUID>
                      <c15:f>Daten_Diagramme!$E$33</c15:f>
                      <c15:dlblFieldTableCache>
                        <c:ptCount val="1"/>
                        <c:pt idx="0">
                          <c:v>0.6</c:v>
                        </c:pt>
                      </c15:dlblFieldTableCache>
                    </c15:dlblFTEntry>
                  </c15:dlblFieldTable>
                  <c15:showDataLabelsRange val="0"/>
                </c:ext>
                <c:ext xmlns:c16="http://schemas.microsoft.com/office/drawing/2014/chart" uri="{C3380CC4-5D6E-409C-BE32-E72D297353CC}">
                  <c16:uniqueId val="{00000013-E023-4BFC-909F-0CDF6DA0FE32}"/>
                </c:ext>
              </c:extLst>
            </c:dLbl>
            <c:dLbl>
              <c:idx val="20"/>
              <c:tx>
                <c:strRef>
                  <c:f>Daten_Diagramme!$E$34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{42BFF176-12E8-4C2E-905A-02C2DA4CBBAE}</c15:txfldGUID>
                      <c15:f>Daten_Diagramme!$E$34</c15:f>
                      <c15:dlblFieldTableCache>
                        <c:ptCount val="1"/>
                        <c:pt idx="0">
                          <c:v>1.2</c:v>
                        </c:pt>
                      </c15:dlblFieldTableCache>
                    </c15:dlblFTEntry>
                  </c15:dlblFieldTable>
                  <c15:showDataLabelsRange val="0"/>
                </c:ext>
                <c:ext xmlns:c16="http://schemas.microsoft.com/office/drawing/2014/chart" uri="{C3380CC4-5D6E-409C-BE32-E72D297353CC}">
                  <c16:uniqueId val="{00000014-E023-4BFC-909F-0CDF6DA0FE3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{A348862F-0876-4FCD-83D7-280695008D54}</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023-4BFC-909F-0CDF6DA0FE3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{755BD7D6-D17E-4979-BECB-138882E982B3}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023-4BFC-909F-0CDF6DA0FE32}"/>
                </c:ext>
              </c:extLst>
            </c:dLbl>
            <c:dLbl>
              <c:idx val="23"/>
              <c:tx>
                <c:strRef>
                  <c:f>Daten_Diagramme!$E$37</c:f>
                  <c:strCache>
                    <c:ptCount val="1"/>
                    <c:pt idx="0">
                      <c:v>-26.7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{2E0C7D8F-883A-438A-A96F-21CDDE88CC09}</c15:txfldGUID>
                      <c15:f>Daten_Diagramme!$E$37</c15:f>
                      <c15:dlblFieldTableCache>
                        <c:ptCount val="1"/>
                        <c:pt idx="0">
                          <c:v>-26.7</c:v>
                        </c:pt>
                      </c15:dlblFieldTableCache>
                    </c15:dlblFTEntry>
                  </c15:dlblFieldTable>
                  <c15:showDataLabelsRange val="0"/>
                </c:ext>
                <c:ext xmlns:c16="http://schemas.microsoft.com/office/drawing/2014/chart" uri="{C3380CC4-5D6E-409C-BE32-E72D297353CC}">
                  <c16:uniqueId val="{00000017-E023-4BFC-909F-0CDF6DA0FE32}"/>
                </c:ext>
              </c:extLst>
            </c:dLbl>
            <c:dLbl>
              <c:idx val="24"/>
              <c:tx>
                <c:strRef>
                  <c:f>Daten_Diagramme!$E$38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{4BF69275-D755-4D00-B4B5-692FE7A35DF8}</c15:txfldGUID>
                      <c15:f>Daten_Diagramme!$E$38</c15:f>
                      <c15:dlblFieldTableCache>
                        <c:ptCount val="1"/>
                        <c:pt idx="0">
                          <c:v>-2.3</c:v>
                        </c:pt>
                      </c15:dlblFieldTableCache>
                    </c15:dlblFTEntry>
                  </c15:dlblFieldTable>
                  <c15:showDataLabelsRange val="0"/>
                </c:ext>
                <c:ext xmlns:c16="http://schemas.microsoft.com/office/drawing/2014/chart" uri="{C3380CC4-5D6E-409C-BE32-E72D297353CC}">
                  <c16:uniqueId val="{00000018-E023-4BFC-909F-0CDF6DA0FE32}"/>
                </c:ext>
              </c:extLst>
            </c:dLbl>
            <c:dLbl>
              <c:idx val="25"/>
              <c:tx>
                <c:strRef>
                  <c:f>Daten_Diagramme!$E$39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{436FC9BC-0DBA-4610-BC9E-C1CF1D29C07B}</c15:txfldGUID>
                      <c15:f>Daten_Diagramme!$E$39</c15:f>
                      <c15:dlblFieldTableCache>
                        <c:ptCount val="1"/>
                        <c:pt idx="0">
                          <c:v>-0.7</c:v>
                        </c:pt>
                      </c15:dlblFieldTableCache>
                    </c15:dlblFTEntry>
                  </c15:dlblFieldTable>
                  <c15:showDataLabelsRange val="0"/>
                </c:ext>
                <c:ext xmlns:c16="http://schemas.microsoft.com/office/drawing/2014/chart" uri="{C3380CC4-5D6E-409C-BE32-E72D297353CC}">
                  <c16:uniqueId val="{00000019-E023-4BFC-909F-0CDF6DA0FE3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{33971E9F-B424-4D64-8FA2-36A37F03CB5F}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023-4BFC-909F-0CDF6DA0FE3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{C68B4F7B-7122-4614-A8B6-2209394E4C08}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023-4BFC-909F-0CDF6DA0FE3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{33517D06-2AA8-43BA-BEF7-D4F23D662110}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023-4BFC-909F-0CDF6DA0FE3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{87222CE9-8EF0-4BE4-8433-8767051AF2CC}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023-4BFC-909F-0CDF6DA0FE3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{0D243A53-DCD1-488E-AA33-2E6B1B5E943B}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023-4BFC-909F-0CDF6DA0FE32}"/>
                </c:ext>
              </c:extLst>
            </c:dLbl>
            <c:dLbl>
              <c:idx val="31"/>
              <c:tx>
                <c:strRef>
                  <c:f>Daten_Diagramme!$E$45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{17C257C0-8207-4067-BBEC-1B8EEDF7FDB4}</c15:txfldGUID>
                      <c15:f>Daten_Diagramme!$E$45</c15:f>
                      <c15:dlblFieldTableCache>
                        <c:ptCount val="1"/>
                        <c:pt idx="0">
                          <c:v>-0.7</c:v>
                        </c:pt>
                      </c15:dlblFieldTableCache>
                    </c15:dlblFTEntry>
                  </c15:dlblFieldTable>
                  <c15:showDataLabelsRange val="0"/>
                </c:ext>
                <c:ext xmlns:c16="http://schemas.microsoft.com/office/drawing/2014/chart" uri="{C3380CC4-5D6E-409C-BE32-E72D297353CC}">
                  <c16:uniqueId val="{0000001F-E023-4BFC-909F-0CDF6DA0FE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-0.93827718742934663</c:v>
                </c:pt>
                <c:pt idx="1">
                  <c:v>-26.666666666666668</c:v>
                </c:pt>
                <c:pt idx="2">
                  <c:v>-22</c:v>
                </c:pt>
                <c:pt idx="3">
                  <c:v>-4.5676998368678632</c:v>
                </c:pt>
                <c:pt idx="4">
                  <c:v>-1.9002375296912113</c:v>
                </c:pt>
                <c:pt idx="5">
                  <c:v>-16.560509554140129</c:v>
                </c:pt>
                <c:pt idx="6">
                  <c:v>17.142857142857142</c:v>
                </c:pt>
                <c:pt idx="7">
                  <c:v>7.258064516129032</c:v>
                </c:pt>
                <c:pt idx="8">
                  <c:v>1.0526315789473684</c:v>
                </c:pt>
                <c:pt idx="9">
                  <c:v>0</c:v>
                </c:pt>
                <c:pt idx="10">
                  <c:v>-6.485355648535565</c:v>
                </c:pt>
                <c:pt idx="11">
                  <c:v>-2.912621359223301</c:v>
                </c:pt>
                <c:pt idx="12">
                  <c:v>-8.4337349397590362</c:v>
                </c:pt>
                <c:pt idx="13">
                  <c:v>6.1737804878048781</c:v>
                </c:pt>
                <c:pt idx="14">
                  <c:v>-8.8024564994882297</c:v>
                </c:pt>
                <c:pt idx="15">
                  <c:v>-15.625</c:v>
                </c:pt>
                <c:pt idx="16">
                  <c:v>13.043478260869565</c:v>
                </c:pt>
                <c:pt idx="17">
                  <c:v>0.59880239520958078</c:v>
                </c:pt>
                <c:pt idx="18">
                  <c:v>-0.48192771084337349</c:v>
                </c:pt>
                <c:pt idx="19">
                  <c:v>0.5714285714285714</c:v>
                </c:pt>
                <c:pt idx="20">
                  <c:v>1.1917659804983749</c:v>
                </c:pt>
                <c:pt idx="21">
                  <c:v>0</c:v>
                </c:pt>
                <c:pt idx="23">
                  <c:v>-26.666666666666668</c:v>
                </c:pt>
                <c:pt idx="24">
                  <c:v>-2.3051591657519208</c:v>
                </c:pt>
                <c:pt idx="25">
                  <c:v>-0.73232323232323238</c:v>
                </c:pt>
              </c:numCache>
            </c:numRef>
          </c:val>
          <c:extLst>
            <c:ext xmlns:c16="http://schemas.microsoft.com/office/drawing/2014/chart" uri="{C3380CC4-5D6E-409C-BE32-E72D297353CC}">
              <c16:uniqueId val="{00000020-E023-4BFC-909F-0CDF6DA0FE3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{73D259BC-DE3A-4E98-980C-950D1C28DCD9}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023-4BFC-909F-0CDF6DA0FE3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{3072D111-5EDD-4437-8D64-FAC1776C03DE}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023-4BFC-909F-0CDF6DA0FE3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{8495DE0A-564C-47BA-BACC-06DFF8F48B9A}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023-4BFC-909F-0CDF6DA0FE3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{3D86C91E-CC2A-4F6F-BAF2-107AE31D33EA}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023-4BFC-909F-0CDF6DA0FE3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{1F7F39B8-9B6F-4A26-BC1B-1C3404F03E2F}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023-4BFC-909F-0CDF6DA0FE3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{338D4F05-2FDE-4B69-94BA-87BA3A649CAB}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023-4BFC-909F-0CDF6DA0FE3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{18867C78-8E11-47B7-9FA8-47BEED984A73}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023-4BFC-909F-0CDF6DA0FE3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{DBCFCB53-B12C-41B5-BB29-D415E0AD009E}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023-4BFC-909F-0CDF6DA0FE3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{728A4B7D-0FEC-4936-8D4E-904E31FC7802}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023-4BFC-909F-0CDF6DA0FE3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{C40BFBA6-AE14-4886-9D70-6C660970F750}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023-4BFC-909F-0CDF6DA0FE3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{DCA7F6B1-0455-488C-A3A3-ED4EF119971C}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023-4BFC-909F-0CDF6DA0FE3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{1C724659-3DBC-458D-8552-65620FB77134}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023-4BFC-909F-0CDF6DA0FE3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{F10B1246-D0ED-4DDB-86B7-DAD1AA4B02F0}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023-4BFC-909F-0CDF6DA0FE3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{469E6EFD-C6C1-4EB2-B405-9159FFFBFE58}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023-4BFC-909F-0CDF6DA0FE3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{60B953BD-0381-4492-90FD-2EEC5F8A12AD}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023-4BFC-909F-0CDF6DA0FE3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{69C8954B-3CFE-492B-9672-8E827F23B192}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023-4BFC-909F-0CDF6DA0FE3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{3AEEA0B5-E21E-4F49-8AF2-19C7C0008F51}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023-4BFC-909F-0CDF6DA0FE3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{494ED57C-3DD7-4256-971D-DAFB74BCDBE5}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023-4BFC-909F-0CDF6DA0FE3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{2BA36AE2-4DF8-4756-9BCD-633621EA0818}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023-4BFC-909F-0CDF6DA0FE3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{CE32B6FD-A328-41DC-A537-D79632AE55FC}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023-4BFC-909F-0CDF6DA0FE3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{FB94E72D-0221-4B63-96B8-B67EB57D34ED}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023-4BFC-909F-0CDF6DA0FE3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{879ECCDC-2B13-4FDA-9942-C168ECDB1029}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023-4BFC-909F-0CDF6DA0FE3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{88104EFD-EF59-409F-84EE-560665AFAD5E}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023-4BFC-909F-0CDF6DA0FE3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{8EE01156-8FF2-47E5-99D3-0685802DFA10}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023-4BFC-909F-0CDF6DA0FE3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{FE8FA5D6-189E-48A7-B0B6-324554890E46}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023-4BFC-909F-0CDF6DA0FE3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{A8047590-E657-4321-85B0-86A0B99CD9FC}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023-4BFC-909F-0CDF6DA0FE3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{9AA92E9F-1F47-4849-9177-62C9B3D21D1A}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023-4BFC-909F-0CDF6DA0FE3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{A5F7AF9F-AF14-481C-9E3B-38B3A1B42EB7}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023-4BFC-909F-0CDF6DA0FE3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{C4776F15-A6C2-4D93-BA72-5A1C3677BA4F}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023-4BFC-909F-0CDF6DA0FE3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{D95B6B91-6E5A-4E19-88BD-296AAA9C40EB}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023-4BFC-909F-0CDF6DA0FE3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{6AD948E2-376C-47AC-95C0-C53541DFFD4C}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023-4BFC-909F-0CDF6DA0FE3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{2B0A61E1-C5CA-490B-8670-452F32AB0F96}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023-4BFC-909F-0CDF6DA0FE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023-4BFC-909F-0CDF6DA0FE3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023-4BFC-909F-0CDF6DA0FE3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{52942AD1-9115-4B97-9BCB-FD123EBC40AD}</c15:txfldGUID>
                      <c15:f>Diagramm!$I$46</c15:f>
                      <c15:dlblFieldTableCache>
                        <c:ptCount val="1"/>
                      </c15:dlblFieldTableCache>
                    </c15:dlblFTEntry>
                  </c15:dlblFieldTable>
                  <c15:showDataLabelsRange val="0"/>
                </c:ext>
                <c:ext xmlns:c16="http://schemas.microsoft.com/office/drawing/2014/chart" uri="{C3380CC4-5D6E-409C-BE32-E72D297353CC}">
                  <c16:uniqueId val="{00000000-4A86-4A31-91BE-802E143113A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{0CBF53F7-13E9-4091-917D-C23D7FC20198}</c15:txfldGUID>
                      <c15:f>Diagramm!$I$47</c15:f>
                      <c15:dlblFieldTableCache>
                        <c:ptCount val="1"/>
                      </c15:dlblFieldTableCache>
                    </c15:dlblFTEntry>
                  </c15:dlblFieldTable>
                  <c15:showDataLabelsRange val="0"/>
                </c:ext>
                <c:ext xmlns:c16="http://schemas.microsoft.com/office/drawing/2014/chart" uri="{C3380CC4-5D6E-409C-BE32-E72D297353CC}">
                  <c16:uniqueId val="{00000001-4A86-4A31-91BE-802E143113A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{41469C71-A26C-4586-BE98-A62DF4D1AA84}</c15:txfldGUID>
                      <c15:f>Diagramm!$I$48</c15:f>
                      <c15:dlblFieldTableCache>
                        <c:ptCount val="1"/>
                      </c15:dlblFieldTableCache>
                    </c15:dlblFTEntry>
                  </c15:dlblFieldTable>
                  <c15:showDataLabelsRange val="0"/>
                </c:ext>
                <c:ext xmlns:c16="http://schemas.microsoft.com/office/drawing/2014/chart" uri="{C3380CC4-5D6E-409C-BE32-E72D297353CC}">
                  <c16:uniqueId val="{00000002-4A86-4A31-91BE-802E143113A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{09D2950E-04BB-40A3-846C-35496F1270E1}</c15:txfldGUID>
                      <c15:f>Diagramm!$I$49</c15:f>
                      <c15:dlblFieldTableCache>
                        <c:ptCount val="1"/>
                      </c15:dlblFieldTableCache>
                    </c15:dlblFTEntry>
                  </c15:dlblFieldTable>
                  <c15:showDataLabelsRange val="0"/>
                </c:ext>
                <c:ext xmlns:c16="http://schemas.microsoft.com/office/drawing/2014/chart" uri="{C3380CC4-5D6E-409C-BE32-E72D297353CC}">
                  <c16:uniqueId val="{00000003-4A86-4A31-91BE-802E143113A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{AF09A39C-C55F-484E-9146-E20D2723E794}</c15:txfldGUID>
                      <c15:f>Diagramm!$I$50</c15:f>
                      <c15:dlblFieldTableCache>
                        <c:ptCount val="1"/>
                      </c15:dlblFieldTableCache>
                    </c15:dlblFTEntry>
                  </c15:dlblFieldTable>
                  <c15:showDataLabelsRange val="0"/>
                </c:ext>
                <c:ext xmlns:c16="http://schemas.microsoft.com/office/drawing/2014/chart" uri="{C3380CC4-5D6E-409C-BE32-E72D297353CC}">
                  <c16:uniqueId val="{00000004-4A86-4A31-91BE-802E143113A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{D4F40C13-0C31-40B7-94BF-E25E58E139D8}</c15:txfldGUID>
                      <c15:f>Diagramm!$I$51</c15:f>
                      <c15:dlblFieldTableCache>
                        <c:ptCount val="1"/>
                      </c15:dlblFieldTableCache>
                    </c15:dlblFTEntry>
                  </c15:dlblFieldTable>
                  <c15:showDataLabelsRange val="0"/>
                </c:ext>
                <c:ext xmlns:c16="http://schemas.microsoft.com/office/drawing/2014/chart" uri="{C3380CC4-5D6E-409C-BE32-E72D297353CC}">
                  <c16:uniqueId val="{00000005-4A86-4A31-91BE-802E143113A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{21BFC7C9-AEAE-4A6F-B38A-C7A5CE58022B}</c15:txfldGUID>
                      <c15:f>Diagramm!$I$52</c15:f>
                      <c15:dlblFieldTableCache>
                        <c:ptCount val="1"/>
                      </c15:dlblFieldTableCache>
                    </c15:dlblFTEntry>
                  </c15:dlblFieldTable>
                  <c15:showDataLabelsRange val="0"/>
                </c:ext>
                <c:ext xmlns:c16="http://schemas.microsoft.com/office/drawing/2014/chart" uri="{C3380CC4-5D6E-409C-BE32-E72D297353CC}">
                  <c16:uniqueId val="{00000006-4A86-4A31-91BE-802E143113A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{702174BB-09FE-41F1-9EAD-67277E775D5E}</c15:txfldGUID>
                      <c15:f>Diagramm!$I$53</c15:f>
                      <c15:dlblFieldTableCache>
                        <c:ptCount val="1"/>
                      </c15:dlblFieldTableCache>
                    </c15:dlblFTEntry>
                  </c15:dlblFieldTable>
                  <c15:showDataLabelsRange val="0"/>
                </c:ext>
                <c:ext xmlns:c16="http://schemas.microsoft.com/office/drawing/2014/chart" uri="{C3380CC4-5D6E-409C-BE32-E72D297353CC}">
                  <c16:uniqueId val="{00000007-4A86-4A31-91BE-802E143113A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{2A24B441-C3D0-4499-8103-6BDA46B7DA1F}</c15:txfldGUID>
                      <c15:f>Diagramm!$I$54</c15:f>
                      <c15:dlblFieldTableCache>
                        <c:ptCount val="1"/>
                      </c15:dlblFieldTableCache>
                    </c15:dlblFTEntry>
                  </c15:dlblFieldTable>
                  <c15:showDataLabelsRange val="0"/>
                </c:ext>
                <c:ext xmlns:c16="http://schemas.microsoft.com/office/drawing/2014/chart" uri="{C3380CC4-5D6E-409C-BE32-E72D297353CC}">
                  <c16:uniqueId val="{00000008-4A86-4A31-91BE-802E143113A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{CB3B975D-427F-45E6-9651-73A55A39ACCE}</c15:txfldGUID>
                      <c15:f>Diagramm!$I$55</c15:f>
                      <c15:dlblFieldTableCache>
                        <c:ptCount val="1"/>
                      </c15:dlblFieldTableCache>
                    </c15:dlblFTEntry>
                  </c15:dlblFieldTable>
                  <c15:showDataLabelsRange val="0"/>
                </c:ext>
                <c:ext xmlns:c16="http://schemas.microsoft.com/office/drawing/2014/chart" uri="{C3380CC4-5D6E-409C-BE32-E72D297353CC}">
                  <c16:uniqueId val="{00000009-4A86-4A31-91BE-802E143113A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{AD2FD9DA-0652-468E-BF6C-099C7A614A79}</c15:txfldGUID>
                      <c15:f>Diagramm!$I$56</c15:f>
                      <c15:dlblFieldTableCache>
                        <c:ptCount val="1"/>
                      </c15:dlblFieldTableCache>
                    </c15:dlblFTEntry>
                  </c15:dlblFieldTable>
                  <c15:showDataLabelsRange val="0"/>
                </c:ext>
                <c:ext xmlns:c16="http://schemas.microsoft.com/office/drawing/2014/chart" uri="{C3380CC4-5D6E-409C-BE32-E72D297353CC}">
                  <c16:uniqueId val="{0000000A-4A86-4A31-91BE-802E143113A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{45FBB081-446A-4C6E-B11D-D584E1F72420}</c15:txfldGUID>
                      <c15:f>Diagramm!$I$57</c15:f>
                      <c15:dlblFieldTableCache>
                        <c:ptCount val="1"/>
                      </c15:dlblFieldTableCache>
                    </c15:dlblFTEntry>
                  </c15:dlblFieldTable>
                  <c15:showDataLabelsRange val="0"/>
                </c:ext>
                <c:ext xmlns:c16="http://schemas.microsoft.com/office/drawing/2014/chart" uri="{C3380CC4-5D6E-409C-BE32-E72D297353CC}">
                  <c16:uniqueId val="{0000000B-4A86-4A31-91BE-802E143113A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{560916C4-75BA-4748-9B07-829C5E026FB1}</c15:txfldGUID>
                      <c15:f>Diagramm!$I$58</c15:f>
                      <c15:dlblFieldTableCache>
                        <c:ptCount val="1"/>
                      </c15:dlblFieldTableCache>
                    </c15:dlblFTEntry>
                  </c15:dlblFieldTable>
                  <c15:showDataLabelsRange val="0"/>
                </c:ext>
                <c:ext xmlns:c16="http://schemas.microsoft.com/office/drawing/2014/chart" uri="{C3380CC4-5D6E-409C-BE32-E72D297353CC}">
                  <c16:uniqueId val="{0000000C-4A86-4A31-91BE-802E143113A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{0674D63D-6D7F-4888-A815-9E9DB6C32DB8}</c15:txfldGUID>
                      <c15:f>Diagramm!$I$59</c15:f>
                      <c15:dlblFieldTableCache>
                        <c:ptCount val="1"/>
                      </c15:dlblFieldTableCache>
                    </c15:dlblFTEntry>
                  </c15:dlblFieldTable>
                  <c15:showDataLabelsRange val="0"/>
                </c:ext>
                <c:ext xmlns:c16="http://schemas.microsoft.com/office/drawing/2014/chart" uri="{C3380CC4-5D6E-409C-BE32-E72D297353CC}">
                  <c16:uniqueId val="{0000000D-4A86-4A31-91BE-802E143113A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{E6BB5548-1D37-474F-B297-BE6B6ED53A38}</c15:txfldGUID>
                      <c15:f>Diagramm!$I$60</c15:f>
                      <c15:dlblFieldTableCache>
                        <c:ptCount val="1"/>
                      </c15:dlblFieldTableCache>
                    </c15:dlblFTEntry>
                  </c15:dlblFieldTable>
                  <c15:showDataLabelsRange val="0"/>
                </c:ext>
                <c:ext xmlns:c16="http://schemas.microsoft.com/office/drawing/2014/chart" uri="{C3380CC4-5D6E-409C-BE32-E72D297353CC}">
                  <c16:uniqueId val="{0000000E-4A86-4A31-91BE-802E143113A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{B93D7B4A-B565-475D-A7D2-79769C25388A}</c15:txfldGUID>
                      <c15:f>Diagramm!$I$61</c15:f>
                      <c15:dlblFieldTableCache>
                        <c:ptCount val="1"/>
                      </c15:dlblFieldTableCache>
                    </c15:dlblFTEntry>
                  </c15:dlblFieldTable>
                  <c15:showDataLabelsRange val="0"/>
                </c:ext>
                <c:ext xmlns:c16="http://schemas.microsoft.com/office/drawing/2014/chart" uri="{C3380CC4-5D6E-409C-BE32-E72D297353CC}">
                  <c16:uniqueId val="{0000000F-4A86-4A31-91BE-802E143113A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{0C7F0CCA-AB3E-43A3-B847-9A5E914925C4}</c15:txfldGUID>
                      <c15:f>Diagramm!$I$62</c15:f>
                      <c15:dlblFieldTableCache>
                        <c:ptCount val="1"/>
                      </c15:dlblFieldTableCache>
                    </c15:dlblFTEntry>
                  </c15:dlblFieldTable>
                  <c15:showDataLabelsRange val="0"/>
                </c:ext>
                <c:ext xmlns:c16="http://schemas.microsoft.com/office/drawing/2014/chart" uri="{C3380CC4-5D6E-409C-BE32-E72D297353CC}">
                  <c16:uniqueId val="{00000010-4A86-4A31-91BE-802E143113A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{2E54D2A0-879F-4CA9-AB9C-9745ECE3268A}</c15:txfldGUID>
                      <c15:f>Diagramm!$I$63</c15:f>
                      <c15:dlblFieldTableCache>
                        <c:ptCount val="1"/>
                      </c15:dlblFieldTableCache>
                    </c15:dlblFTEntry>
                  </c15:dlblFieldTable>
                  <c15:showDataLabelsRange val="0"/>
                </c:ext>
                <c:ext xmlns:c16="http://schemas.microsoft.com/office/drawing/2014/chart" uri="{C3380CC4-5D6E-409C-BE32-E72D297353CC}">
                  <c16:uniqueId val="{00000011-4A86-4A31-91BE-802E143113A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{33F2936F-1FCA-414B-A705-70F03DBB7F8A}</c15:txfldGUID>
                      <c15:f>Diagramm!$I$64</c15:f>
                      <c15:dlblFieldTableCache>
                        <c:ptCount val="1"/>
                      </c15:dlblFieldTableCache>
                    </c15:dlblFTEntry>
                  </c15:dlblFieldTable>
                  <c15:showDataLabelsRange val="0"/>
                </c:ext>
                <c:ext xmlns:c16="http://schemas.microsoft.com/office/drawing/2014/chart" uri="{C3380CC4-5D6E-409C-BE32-E72D297353CC}">
                  <c16:uniqueId val="{00000012-4A86-4A31-91BE-802E143113A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{B1519746-C160-4C6E-9B00-44490B024FF5}</c15:txfldGUID>
                      <c15:f>Diagramm!$I$65</c15:f>
                      <c15:dlblFieldTableCache>
                        <c:ptCount val="1"/>
                      </c15:dlblFieldTableCache>
                    </c15:dlblFTEntry>
                  </c15:dlblFieldTable>
                  <c15:showDataLabelsRange val="0"/>
                </c:ext>
                <c:ext xmlns:c16="http://schemas.microsoft.com/office/drawing/2014/chart" uri="{C3380CC4-5D6E-409C-BE32-E72D297353CC}">
                  <c16:uniqueId val="{00000013-4A86-4A31-91BE-802E143113A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{97B61400-E3FB-427F-80CF-FA3CD57C463D}</c15:txfldGUID>
                      <c15:f>Diagramm!$I$66</c15:f>
                      <c15:dlblFieldTableCache>
                        <c:ptCount val="1"/>
                      </c15:dlblFieldTableCache>
                    </c15:dlblFTEntry>
                  </c15:dlblFieldTable>
                  <c15:showDataLabelsRange val="0"/>
                </c:ext>
                <c:ext xmlns:c16="http://schemas.microsoft.com/office/drawing/2014/chart" uri="{C3380CC4-5D6E-409C-BE32-E72D297353CC}">
                  <c16:uniqueId val="{00000014-4A86-4A31-91BE-802E143113A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{7FA41F7B-B8EA-4513-A003-DE6014A88C84}</c15:txfldGUID>
                      <c15:f>Diagramm!$I$67</c15:f>
                      <c15:dlblFieldTableCache>
                        <c:ptCount val="1"/>
                      </c15:dlblFieldTableCache>
                    </c15:dlblFTEntry>
                  </c15:dlblFieldTable>
                  <c15:showDataLabelsRange val="0"/>
                </c:ext>
                <c:ext xmlns:c16="http://schemas.microsoft.com/office/drawing/2014/chart" uri="{C3380CC4-5D6E-409C-BE32-E72D297353CC}">
                  <c16:uniqueId val="{00000015-4A86-4A31-91BE-802E143113A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A86-4A31-91BE-802E143113A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{97DA22EB-92F1-4CC0-A615-9BFE163FCBE4}</c15:txfldGUID>
                      <c15:f>Diagramm!$K$46</c15:f>
                      <c15:dlblFieldTableCache>
                        <c:ptCount val="1"/>
                      </c15:dlblFieldTableCache>
                    </c15:dlblFTEntry>
                  </c15:dlblFieldTable>
                  <c15:showDataLabelsRange val="0"/>
                </c:ext>
                <c:ext xmlns:c16="http://schemas.microsoft.com/office/drawing/2014/chart" uri="{C3380CC4-5D6E-409C-BE32-E72D297353CC}">
                  <c16:uniqueId val="{00000017-4A86-4A31-91BE-802E143113A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{D31F40EC-37B1-40CA-AEA7-CEDD7861E079}</c15:txfldGUID>
                      <c15:f>Diagramm!$K$47</c15:f>
                      <c15:dlblFieldTableCache>
                        <c:ptCount val="1"/>
                      </c15:dlblFieldTableCache>
                    </c15:dlblFTEntry>
                  </c15:dlblFieldTable>
                  <c15:showDataLabelsRange val="0"/>
                </c:ext>
                <c:ext xmlns:c16="http://schemas.microsoft.com/office/drawing/2014/chart" uri="{C3380CC4-5D6E-409C-BE32-E72D297353CC}">
                  <c16:uniqueId val="{00000018-4A86-4A31-91BE-802E143113A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{EBB67E4B-9D04-4C4D-97D8-2B95698F662C}</c15:txfldGUID>
                      <c15:f>Diagramm!$K$48</c15:f>
                      <c15:dlblFieldTableCache>
                        <c:ptCount val="1"/>
                      </c15:dlblFieldTableCache>
                    </c15:dlblFTEntry>
                  </c15:dlblFieldTable>
                  <c15:showDataLabelsRange val="0"/>
                </c:ext>
                <c:ext xmlns:c16="http://schemas.microsoft.com/office/drawing/2014/chart" uri="{C3380CC4-5D6E-409C-BE32-E72D297353CC}">
                  <c16:uniqueId val="{00000019-4A86-4A31-91BE-802E143113A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{8234D360-3B4E-4D51-8F68-E1E21006A84A}</c15:txfldGUID>
                      <c15:f>Diagramm!$K$49</c15:f>
                      <c15:dlblFieldTableCache>
                        <c:ptCount val="1"/>
                      </c15:dlblFieldTableCache>
                    </c15:dlblFTEntry>
                  </c15:dlblFieldTable>
                  <c15:showDataLabelsRange val="0"/>
                </c:ext>
                <c:ext xmlns:c16="http://schemas.microsoft.com/office/drawing/2014/chart" uri="{C3380CC4-5D6E-409C-BE32-E72D297353CC}">
                  <c16:uniqueId val="{0000001A-4A86-4A31-91BE-802E143113A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{3D77CCE4-AD80-48CE-BD96-9E82D814E2A8}</c15:txfldGUID>
                      <c15:f>Diagramm!$K$50</c15:f>
                      <c15:dlblFieldTableCache>
                        <c:ptCount val="1"/>
                      </c15:dlblFieldTableCache>
                    </c15:dlblFTEntry>
                  </c15:dlblFieldTable>
                  <c15:showDataLabelsRange val="0"/>
                </c:ext>
                <c:ext xmlns:c16="http://schemas.microsoft.com/office/drawing/2014/chart" uri="{C3380CC4-5D6E-409C-BE32-E72D297353CC}">
                  <c16:uniqueId val="{0000001B-4A86-4A31-91BE-802E143113A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{7CF4D7B0-BB33-4792-ABF4-B6033A165CCE}</c15:txfldGUID>
                      <c15:f>Diagramm!$K$51</c15:f>
                      <c15:dlblFieldTableCache>
                        <c:ptCount val="1"/>
                      </c15:dlblFieldTableCache>
                    </c15:dlblFTEntry>
                  </c15:dlblFieldTable>
                  <c15:showDataLabelsRange val="0"/>
                </c:ext>
                <c:ext xmlns:c16="http://schemas.microsoft.com/office/drawing/2014/chart" uri="{C3380CC4-5D6E-409C-BE32-E72D297353CC}">
                  <c16:uniqueId val="{0000001C-4A86-4A31-91BE-802E143113A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{CFF60EBF-1B9C-4654-8848-CBA48A9C3068}</c15:txfldGUID>
                      <c15:f>Diagramm!$K$52</c15:f>
                      <c15:dlblFieldTableCache>
                        <c:ptCount val="1"/>
                      </c15:dlblFieldTableCache>
                    </c15:dlblFTEntry>
                  </c15:dlblFieldTable>
                  <c15:showDataLabelsRange val="0"/>
                </c:ext>
                <c:ext xmlns:c16="http://schemas.microsoft.com/office/drawing/2014/chart" uri="{C3380CC4-5D6E-409C-BE32-E72D297353CC}">
                  <c16:uniqueId val="{0000001D-4A86-4A31-91BE-802E143113A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{D475613D-E59B-4E8E-80CF-525E11AD0680}</c15:txfldGUID>
                      <c15:f>Diagramm!$K$53</c15:f>
                      <c15:dlblFieldTableCache>
                        <c:ptCount val="1"/>
                      </c15:dlblFieldTableCache>
                    </c15:dlblFTEntry>
                  </c15:dlblFieldTable>
                  <c15:showDataLabelsRange val="0"/>
                </c:ext>
                <c:ext xmlns:c16="http://schemas.microsoft.com/office/drawing/2014/chart" uri="{C3380CC4-5D6E-409C-BE32-E72D297353CC}">
                  <c16:uniqueId val="{0000001E-4A86-4A31-91BE-802E143113A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{0E4810C4-D3D0-4466-8041-940FB4CD0276}</c15:txfldGUID>
                      <c15:f>Diagramm!$K$54</c15:f>
                      <c15:dlblFieldTableCache>
                        <c:ptCount val="1"/>
                      </c15:dlblFieldTableCache>
                    </c15:dlblFTEntry>
                  </c15:dlblFieldTable>
                  <c15:showDataLabelsRange val="0"/>
                </c:ext>
                <c:ext xmlns:c16="http://schemas.microsoft.com/office/drawing/2014/chart" uri="{C3380CC4-5D6E-409C-BE32-E72D297353CC}">
                  <c16:uniqueId val="{0000001F-4A86-4A31-91BE-802E143113A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{D57C2C7D-EBD8-4CEB-B933-484CDF0FD6BF}</c15:txfldGUID>
                      <c15:f>Diagramm!$K$55</c15:f>
                      <c15:dlblFieldTableCache>
                        <c:ptCount val="1"/>
                      </c15:dlblFieldTableCache>
                    </c15:dlblFTEntry>
                  </c15:dlblFieldTable>
                  <c15:showDataLabelsRange val="0"/>
                </c:ext>
                <c:ext xmlns:c16="http://schemas.microsoft.com/office/drawing/2014/chart" uri="{C3380CC4-5D6E-409C-BE32-E72D297353CC}">
                  <c16:uniqueId val="{00000020-4A86-4A31-91BE-802E143113A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{EF23575D-DB96-490C-84AA-63A6B6106EB0}</c15:txfldGUID>
                      <c15:f>Diagramm!$K$56</c15:f>
                      <c15:dlblFieldTableCache>
                        <c:ptCount val="1"/>
                      </c15:dlblFieldTableCache>
                    </c15:dlblFTEntry>
                  </c15:dlblFieldTable>
                  <c15:showDataLabelsRange val="0"/>
                </c:ext>
                <c:ext xmlns:c16="http://schemas.microsoft.com/office/drawing/2014/chart" uri="{C3380CC4-5D6E-409C-BE32-E72D297353CC}">
                  <c16:uniqueId val="{00000021-4A86-4A31-91BE-802E143113A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{4FB67800-52A6-4AD4-B57B-65FC1F16DC7D}</c15:txfldGUID>
                      <c15:f>Diagramm!$K$57</c15:f>
                      <c15:dlblFieldTableCache>
                        <c:ptCount val="1"/>
                      </c15:dlblFieldTableCache>
                    </c15:dlblFTEntry>
                  </c15:dlblFieldTable>
                  <c15:showDataLabelsRange val="0"/>
                </c:ext>
                <c:ext xmlns:c16="http://schemas.microsoft.com/office/drawing/2014/chart" uri="{C3380CC4-5D6E-409C-BE32-E72D297353CC}">
                  <c16:uniqueId val="{00000022-4A86-4A31-91BE-802E143113A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{C192CC34-F581-48AB-AF35-7E00E6853CEA}</c15:txfldGUID>
                      <c15:f>Diagramm!$K$58</c15:f>
                      <c15:dlblFieldTableCache>
                        <c:ptCount val="1"/>
                      </c15:dlblFieldTableCache>
                    </c15:dlblFTEntry>
                  </c15:dlblFieldTable>
                  <c15:showDataLabelsRange val="0"/>
                </c:ext>
                <c:ext xmlns:c16="http://schemas.microsoft.com/office/drawing/2014/chart" uri="{C3380CC4-5D6E-409C-BE32-E72D297353CC}">
                  <c16:uniqueId val="{00000023-4A86-4A31-91BE-802E143113A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{7C4C2276-52B7-4FA8-99FF-1F798A7B949D}</c15:txfldGUID>
                      <c15:f>Diagramm!$K$59</c15:f>
                      <c15:dlblFieldTableCache>
                        <c:ptCount val="1"/>
                      </c15:dlblFieldTableCache>
                    </c15:dlblFTEntry>
                  </c15:dlblFieldTable>
                  <c15:showDataLabelsRange val="0"/>
                </c:ext>
                <c:ext xmlns:c16="http://schemas.microsoft.com/office/drawing/2014/chart" uri="{C3380CC4-5D6E-409C-BE32-E72D297353CC}">
                  <c16:uniqueId val="{00000024-4A86-4A31-91BE-802E143113A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{2510B8C4-3615-4560-999C-5C783BFBA5A1}</c15:txfldGUID>
                      <c15:f>Diagramm!$K$60</c15:f>
                      <c15:dlblFieldTableCache>
                        <c:ptCount val="1"/>
                      </c15:dlblFieldTableCache>
                    </c15:dlblFTEntry>
                  </c15:dlblFieldTable>
                  <c15:showDataLabelsRange val="0"/>
                </c:ext>
                <c:ext xmlns:c16="http://schemas.microsoft.com/office/drawing/2014/chart" uri="{C3380CC4-5D6E-409C-BE32-E72D297353CC}">
                  <c16:uniqueId val="{00000025-4A86-4A31-91BE-802E143113A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{98B88FEA-0364-4AFD-B154-A01175329247}</c15:txfldGUID>
                      <c15:f>Diagramm!$K$61</c15:f>
                      <c15:dlblFieldTableCache>
                        <c:ptCount val="1"/>
                      </c15:dlblFieldTableCache>
                    </c15:dlblFTEntry>
                  </c15:dlblFieldTable>
                  <c15:showDataLabelsRange val="0"/>
                </c:ext>
                <c:ext xmlns:c16="http://schemas.microsoft.com/office/drawing/2014/chart" uri="{C3380CC4-5D6E-409C-BE32-E72D297353CC}">
                  <c16:uniqueId val="{00000026-4A86-4A31-91BE-802E143113A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{B76CA62E-8BAE-4FB8-9FC4-87C11C929331}</c15:txfldGUID>
                      <c15:f>Diagramm!$K$62</c15:f>
                      <c15:dlblFieldTableCache>
                        <c:ptCount val="1"/>
                      </c15:dlblFieldTableCache>
                    </c15:dlblFTEntry>
                  </c15:dlblFieldTable>
                  <c15:showDataLabelsRange val="0"/>
                </c:ext>
                <c:ext xmlns:c16="http://schemas.microsoft.com/office/drawing/2014/chart" uri="{C3380CC4-5D6E-409C-BE32-E72D297353CC}">
                  <c16:uniqueId val="{00000027-4A86-4A31-91BE-802E143113A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{86A6A99C-9312-421F-B4FD-AB459E15EC58}</c15:txfldGUID>
                      <c15:f>Diagramm!$K$63</c15:f>
                      <c15:dlblFieldTableCache>
                        <c:ptCount val="1"/>
                      </c15:dlblFieldTableCache>
                    </c15:dlblFTEntry>
                  </c15:dlblFieldTable>
                  <c15:showDataLabelsRange val="0"/>
                </c:ext>
                <c:ext xmlns:c16="http://schemas.microsoft.com/office/drawing/2014/chart" uri="{C3380CC4-5D6E-409C-BE32-E72D297353CC}">
                  <c16:uniqueId val="{00000028-4A86-4A31-91BE-802E143113A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{1C1AD2EB-E1FD-4DB1-BD8E-F2BABBC672F2}</c15:txfldGUID>
                      <c15:f>Diagramm!$K$64</c15:f>
                      <c15:dlblFieldTableCache>
                        <c:ptCount val="1"/>
                      </c15:dlblFieldTableCache>
                    </c15:dlblFTEntry>
                  </c15:dlblFieldTable>
                  <c15:showDataLabelsRange val="0"/>
                </c:ext>
                <c:ext xmlns:c16="http://schemas.microsoft.com/office/drawing/2014/chart" uri="{C3380CC4-5D6E-409C-BE32-E72D297353CC}">
                  <c16:uniqueId val="{00000029-4A86-4A31-91BE-802E143113A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{1EE78453-F946-4643-9BC3-FC46913CAECC}</c15:txfldGUID>
                      <c15:f>Diagramm!$K$65</c15:f>
                      <c15:dlblFieldTableCache>
                        <c:ptCount val="1"/>
                      </c15:dlblFieldTableCache>
                    </c15:dlblFTEntry>
                  </c15:dlblFieldTable>
                  <c15:showDataLabelsRange val="0"/>
                </c:ext>
                <c:ext xmlns:c16="http://schemas.microsoft.com/office/drawing/2014/chart" uri="{C3380CC4-5D6E-409C-BE32-E72D297353CC}">
                  <c16:uniqueId val="{0000002A-4A86-4A31-91BE-802E143113A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{48B93D0B-E46C-43BA-BA17-471E451D71AB}</c15:txfldGUID>
                      <c15:f>Diagramm!$K$66</c15:f>
                      <c15:dlblFieldTableCache>
                        <c:ptCount val="1"/>
                      </c15:dlblFieldTableCache>
                    </c15:dlblFTEntry>
                  </c15:dlblFieldTable>
                  <c15:showDataLabelsRange val="0"/>
                </c:ext>
                <c:ext xmlns:c16="http://schemas.microsoft.com/office/drawing/2014/chart" uri="{C3380CC4-5D6E-409C-BE32-E72D297353CC}">
                  <c16:uniqueId val="{0000002B-4A86-4A31-91BE-802E143113A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{20FEAF12-7116-4938-9A9F-E8B74E06CF8F}</c15:txfldGUID>
                      <c15:f>Diagramm!$K$67</c15:f>
                      <c15:dlblFieldTableCache>
                        <c:ptCount val="1"/>
                      </c15:dlblFieldTableCache>
                    </c15:dlblFTEntry>
                  </c15:dlblFieldTable>
                  <c15:showDataLabelsRange val="0"/>
                </c:ext>
                <c:ext xmlns:c16="http://schemas.microsoft.com/office/drawing/2014/chart" uri="{C3380CC4-5D6E-409C-BE32-E72D297353CC}">
                  <c16:uniqueId val="{0000002C-4A86-4A31-91BE-802E143113A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A86-4A31-91BE-802E143113A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{2430F4ED-C9E9-40AF-956F-E53CEC9F8601}</c15:txfldGUID>
                      <c15:f>Diagramm!$J$46</c15:f>
                      <c15:dlblFieldTableCache>
                        <c:ptCount val="1"/>
                      </c15:dlblFieldTableCache>
                    </c15:dlblFTEntry>
                  </c15:dlblFieldTable>
                  <c15:showDataLabelsRange val="0"/>
                </c:ext>
                <c:ext xmlns:c16="http://schemas.microsoft.com/office/drawing/2014/chart" uri="{C3380CC4-5D6E-409C-BE32-E72D297353CC}">
                  <c16:uniqueId val="{0000002E-4A86-4A31-91BE-802E143113A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{95DFD76B-1431-44A6-B383-88284AC71EB4}</c15:txfldGUID>
                      <c15:f>Diagramm!$J$47</c15:f>
                      <c15:dlblFieldTableCache>
                        <c:ptCount val="1"/>
                      </c15:dlblFieldTableCache>
                    </c15:dlblFTEntry>
                  </c15:dlblFieldTable>
                  <c15:showDataLabelsRange val="0"/>
                </c:ext>
                <c:ext xmlns:c16="http://schemas.microsoft.com/office/drawing/2014/chart" uri="{C3380CC4-5D6E-409C-BE32-E72D297353CC}">
                  <c16:uniqueId val="{0000002F-4A86-4A31-91BE-802E143113A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{E0EA59C2-18E1-4956-8849-657C53D3B2BA}</c15:txfldGUID>
                      <c15:f>Diagramm!$J$48</c15:f>
                      <c15:dlblFieldTableCache>
                        <c:ptCount val="1"/>
                      </c15:dlblFieldTableCache>
                    </c15:dlblFTEntry>
                  </c15:dlblFieldTable>
                  <c15:showDataLabelsRange val="0"/>
                </c:ext>
                <c:ext xmlns:c16="http://schemas.microsoft.com/office/drawing/2014/chart" uri="{C3380CC4-5D6E-409C-BE32-E72D297353CC}">
                  <c16:uniqueId val="{00000030-4A86-4A31-91BE-802E143113A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{EA7E57AA-997B-4881-B142-92535E072708}</c15:txfldGUID>
                      <c15:f>Diagramm!$J$49</c15:f>
                      <c15:dlblFieldTableCache>
                        <c:ptCount val="1"/>
                      </c15:dlblFieldTableCache>
                    </c15:dlblFTEntry>
                  </c15:dlblFieldTable>
                  <c15:showDataLabelsRange val="0"/>
                </c:ext>
                <c:ext xmlns:c16="http://schemas.microsoft.com/office/drawing/2014/chart" uri="{C3380CC4-5D6E-409C-BE32-E72D297353CC}">
                  <c16:uniqueId val="{00000031-4A86-4A31-91BE-802E143113A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{FF272C52-632B-4AE6-8309-D112DCD9FD09}</c15:txfldGUID>
                      <c15:f>Diagramm!$J$50</c15:f>
                      <c15:dlblFieldTableCache>
                        <c:ptCount val="1"/>
                      </c15:dlblFieldTableCache>
                    </c15:dlblFTEntry>
                  </c15:dlblFieldTable>
                  <c15:showDataLabelsRange val="0"/>
                </c:ext>
                <c:ext xmlns:c16="http://schemas.microsoft.com/office/drawing/2014/chart" uri="{C3380CC4-5D6E-409C-BE32-E72D297353CC}">
                  <c16:uniqueId val="{00000032-4A86-4A31-91BE-802E143113A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{D7CAD0CC-0529-4B95-9DED-DFE815D6E9A7}</c15:txfldGUID>
                      <c15:f>Diagramm!$J$51</c15:f>
                      <c15:dlblFieldTableCache>
                        <c:ptCount val="1"/>
                      </c15:dlblFieldTableCache>
                    </c15:dlblFTEntry>
                  </c15:dlblFieldTable>
                  <c15:showDataLabelsRange val="0"/>
                </c:ext>
                <c:ext xmlns:c16="http://schemas.microsoft.com/office/drawing/2014/chart" uri="{C3380CC4-5D6E-409C-BE32-E72D297353CC}">
                  <c16:uniqueId val="{00000033-4A86-4A31-91BE-802E143113A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{4DC3183C-81D6-4AD0-811D-27DFBB5B05E0}</c15:txfldGUID>
                      <c15:f>Diagramm!$J$52</c15:f>
                      <c15:dlblFieldTableCache>
                        <c:ptCount val="1"/>
                      </c15:dlblFieldTableCache>
                    </c15:dlblFTEntry>
                  </c15:dlblFieldTable>
                  <c15:showDataLabelsRange val="0"/>
                </c:ext>
                <c:ext xmlns:c16="http://schemas.microsoft.com/office/drawing/2014/chart" uri="{C3380CC4-5D6E-409C-BE32-E72D297353CC}">
                  <c16:uniqueId val="{00000034-4A86-4A31-91BE-802E143113A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{D3D709D0-4255-42A2-966B-F6527D30377B}</c15:txfldGUID>
                      <c15:f>Diagramm!$J$53</c15:f>
                      <c15:dlblFieldTableCache>
                        <c:ptCount val="1"/>
                      </c15:dlblFieldTableCache>
                    </c15:dlblFTEntry>
                  </c15:dlblFieldTable>
                  <c15:showDataLabelsRange val="0"/>
                </c:ext>
                <c:ext xmlns:c16="http://schemas.microsoft.com/office/drawing/2014/chart" uri="{C3380CC4-5D6E-409C-BE32-E72D297353CC}">
                  <c16:uniqueId val="{00000035-4A86-4A31-91BE-802E143113A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{43104FAD-AC4F-49FC-954A-2DD10D7A4E07}</c15:txfldGUID>
                      <c15:f>Diagramm!$J$54</c15:f>
                      <c15:dlblFieldTableCache>
                        <c:ptCount val="1"/>
                      </c15:dlblFieldTableCache>
                    </c15:dlblFTEntry>
                  </c15:dlblFieldTable>
                  <c15:showDataLabelsRange val="0"/>
                </c:ext>
                <c:ext xmlns:c16="http://schemas.microsoft.com/office/drawing/2014/chart" uri="{C3380CC4-5D6E-409C-BE32-E72D297353CC}">
                  <c16:uniqueId val="{00000036-4A86-4A31-91BE-802E143113A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{7FC5836B-0215-4DBF-9F20-B6FCC4E39E0B}</c15:txfldGUID>
                      <c15:f>Diagramm!$J$55</c15:f>
                      <c15:dlblFieldTableCache>
                        <c:ptCount val="1"/>
                      </c15:dlblFieldTableCache>
                    </c15:dlblFTEntry>
                  </c15:dlblFieldTable>
                  <c15:showDataLabelsRange val="0"/>
                </c:ext>
                <c:ext xmlns:c16="http://schemas.microsoft.com/office/drawing/2014/chart" uri="{C3380CC4-5D6E-409C-BE32-E72D297353CC}">
                  <c16:uniqueId val="{00000037-4A86-4A31-91BE-802E143113A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{0A0EB2AA-7341-4DD4-B7C4-FA2CDDCEC4B0}</c15:txfldGUID>
                      <c15:f>Diagramm!$J$56</c15:f>
                      <c15:dlblFieldTableCache>
                        <c:ptCount val="1"/>
                      </c15:dlblFieldTableCache>
                    </c15:dlblFTEntry>
                  </c15:dlblFieldTable>
                  <c15:showDataLabelsRange val="0"/>
                </c:ext>
                <c:ext xmlns:c16="http://schemas.microsoft.com/office/drawing/2014/chart" uri="{C3380CC4-5D6E-409C-BE32-E72D297353CC}">
                  <c16:uniqueId val="{00000038-4A86-4A31-91BE-802E143113A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{42D2B7E9-EC97-4D7E-8A41-23420269A40F}</c15:txfldGUID>
                      <c15:f>Diagramm!$J$57</c15:f>
                      <c15:dlblFieldTableCache>
                        <c:ptCount val="1"/>
                      </c15:dlblFieldTableCache>
                    </c15:dlblFTEntry>
                  </c15:dlblFieldTable>
                  <c15:showDataLabelsRange val="0"/>
                </c:ext>
                <c:ext xmlns:c16="http://schemas.microsoft.com/office/drawing/2014/chart" uri="{C3380CC4-5D6E-409C-BE32-E72D297353CC}">
                  <c16:uniqueId val="{00000039-4A86-4A31-91BE-802E143113A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{BD83AD5D-88C7-4879-8B93-675C19BDAB90}</c15:txfldGUID>
                      <c15:f>Diagramm!$J$58</c15:f>
                      <c15:dlblFieldTableCache>
                        <c:ptCount val="1"/>
                      </c15:dlblFieldTableCache>
                    </c15:dlblFTEntry>
                  </c15:dlblFieldTable>
                  <c15:showDataLabelsRange val="0"/>
                </c:ext>
                <c:ext xmlns:c16="http://schemas.microsoft.com/office/drawing/2014/chart" uri="{C3380CC4-5D6E-409C-BE32-E72D297353CC}">
                  <c16:uniqueId val="{0000003A-4A86-4A31-91BE-802E143113A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{562674D3-298A-44FA-91DE-26ABA79273D8}</c15:txfldGUID>
                      <c15:f>Diagramm!$J$59</c15:f>
                      <c15:dlblFieldTableCache>
                        <c:ptCount val="1"/>
                      </c15:dlblFieldTableCache>
                    </c15:dlblFTEntry>
                  </c15:dlblFieldTable>
                  <c15:showDataLabelsRange val="0"/>
                </c:ext>
                <c:ext xmlns:c16="http://schemas.microsoft.com/office/drawing/2014/chart" uri="{C3380CC4-5D6E-409C-BE32-E72D297353CC}">
                  <c16:uniqueId val="{0000003B-4A86-4A31-91BE-802E143113A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{0E472EF7-6055-4F81-82EA-0D794285E392}</c15:txfldGUID>
                      <c15:f>Diagramm!$J$60</c15:f>
                      <c15:dlblFieldTableCache>
                        <c:ptCount val="1"/>
                      </c15:dlblFieldTableCache>
                    </c15:dlblFTEntry>
                  </c15:dlblFieldTable>
                  <c15:showDataLabelsRange val="0"/>
                </c:ext>
                <c:ext xmlns:c16="http://schemas.microsoft.com/office/drawing/2014/chart" uri="{C3380CC4-5D6E-409C-BE32-E72D297353CC}">
                  <c16:uniqueId val="{0000003C-4A86-4A31-91BE-802E143113A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{256BF401-7A3F-4663-9553-D59077D80D2A}</c15:txfldGUID>
                      <c15:f>Diagramm!$J$61</c15:f>
                      <c15:dlblFieldTableCache>
                        <c:ptCount val="1"/>
                      </c15:dlblFieldTableCache>
                    </c15:dlblFTEntry>
                  </c15:dlblFieldTable>
                  <c15:showDataLabelsRange val="0"/>
                </c:ext>
                <c:ext xmlns:c16="http://schemas.microsoft.com/office/drawing/2014/chart" uri="{C3380CC4-5D6E-409C-BE32-E72D297353CC}">
                  <c16:uniqueId val="{0000003D-4A86-4A31-91BE-802E143113A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{BD8331D7-C4A8-4362-A706-8BE14CD9E605}</c15:txfldGUID>
                      <c15:f>Diagramm!$J$62</c15:f>
                      <c15:dlblFieldTableCache>
                        <c:ptCount val="1"/>
                      </c15:dlblFieldTableCache>
                    </c15:dlblFTEntry>
                  </c15:dlblFieldTable>
                  <c15:showDataLabelsRange val="0"/>
                </c:ext>
                <c:ext xmlns:c16="http://schemas.microsoft.com/office/drawing/2014/chart" uri="{C3380CC4-5D6E-409C-BE32-E72D297353CC}">
                  <c16:uniqueId val="{0000003E-4A86-4A31-91BE-802E143113A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{9028E7C0-094B-4981-A860-1BF4BE335394}</c15:txfldGUID>
                      <c15:f>Diagramm!$J$63</c15:f>
                      <c15:dlblFieldTableCache>
                        <c:ptCount val="1"/>
                      </c15:dlblFieldTableCache>
                    </c15:dlblFTEntry>
                  </c15:dlblFieldTable>
                  <c15:showDataLabelsRange val="0"/>
                </c:ext>
                <c:ext xmlns:c16="http://schemas.microsoft.com/office/drawing/2014/chart" uri="{C3380CC4-5D6E-409C-BE32-E72D297353CC}">
                  <c16:uniqueId val="{0000003F-4A86-4A31-91BE-802E143113A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{F3788A82-690A-4682-98F9-C03AE6D2625B}</c15:txfldGUID>
                      <c15:f>Diagramm!$J$64</c15:f>
                      <c15:dlblFieldTableCache>
                        <c:ptCount val="1"/>
                      </c15:dlblFieldTableCache>
                    </c15:dlblFTEntry>
                  </c15:dlblFieldTable>
                  <c15:showDataLabelsRange val="0"/>
                </c:ext>
                <c:ext xmlns:c16="http://schemas.microsoft.com/office/drawing/2014/chart" uri="{C3380CC4-5D6E-409C-BE32-E72D297353CC}">
                  <c16:uniqueId val="{00000040-4A86-4A31-91BE-802E143113A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{5A616970-BD52-4165-95D5-E7ECC905B5F6}</c15:txfldGUID>
                      <c15:f>Diagramm!$J$65</c15:f>
                      <c15:dlblFieldTableCache>
                        <c:ptCount val="1"/>
                      </c15:dlblFieldTableCache>
                    </c15:dlblFTEntry>
                  </c15:dlblFieldTable>
                  <c15:showDataLabelsRange val="0"/>
                </c:ext>
                <c:ext xmlns:c16="http://schemas.microsoft.com/office/drawing/2014/chart" uri="{C3380CC4-5D6E-409C-BE32-E72D297353CC}">
                  <c16:uniqueId val="{00000041-4A86-4A31-91BE-802E143113A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{81C57E2F-924D-49D4-BE5F-AA43261149BF}</c15:txfldGUID>
                      <c15:f>Diagramm!$J$66</c15:f>
                      <c15:dlblFieldTableCache>
                        <c:ptCount val="1"/>
                      </c15:dlblFieldTableCache>
                    </c15:dlblFTEntry>
                  </c15:dlblFieldTable>
                  <c15:showDataLabelsRange val="0"/>
                </c:ext>
                <c:ext xmlns:c16="http://schemas.microsoft.com/office/drawing/2014/chart" uri="{C3380CC4-5D6E-409C-BE32-E72D297353CC}">
                  <c16:uniqueId val="{00000042-4A86-4A31-91BE-802E143113A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{2F9DED6F-1ED5-4F59-B6C9-F9F66B1BBFAD}</c15:txfldGUID>
                      <c15:f>Diagramm!$J$67</c15:f>
                      <c15:dlblFieldTableCache>
                        <c:ptCount val="1"/>
                      </c15:dlblFieldTableCache>
                    </c15:dlblFTEntry>
                  </c15:dlblFieldTable>
                  <c15:showDataLabelsRange val="0"/>
                </c:ext>
                <c:ext xmlns:c16="http://schemas.microsoft.com/office/drawing/2014/chart" uri="{C3380CC4-5D6E-409C-BE32-E72D297353CC}">
                  <c16:uniqueId val="{00000043-4A86-4A31-91BE-802E143113A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A86-4A31-91BE-802E143113A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ED-4A90-B533-F54280366E5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ED-4A90-B533-F54280366E5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1ED-4A90-B533-F54280366E5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ED-4A90-B533-F54280366E5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1ED-4A90-B533-F54280366E5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ED-4A90-B533-F54280366E5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1ED-4A90-B533-F54280366E5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1ED-4A90-B533-F54280366E5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1ED-4A90-B533-F54280366E5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1ED-4A90-B533-F54280366E5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1ED-4A90-B533-F54280366E5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1ED-4A90-B533-F54280366E5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1ED-4A90-B533-F54280366E5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1ED-4A90-B533-F54280366E5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1ED-4A90-B533-F54280366E5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1ED-4A90-B533-F54280366E5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1ED-4A90-B533-F54280366E5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1ED-4A90-B533-F54280366E5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1ED-4A90-B533-F54280366E5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1ED-4A90-B533-F54280366E5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1ED-4A90-B533-F54280366E5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1ED-4A90-B533-F54280366E5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1ED-4A90-B533-F54280366E5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1ED-4A90-B533-F54280366E5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1ED-4A90-B533-F54280366E5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1ED-4A90-B533-F54280366E5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1ED-4A90-B533-F54280366E5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1ED-4A90-B533-F54280366E5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1ED-4A90-B533-F54280366E5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1ED-4A90-B533-F54280366E5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1ED-4A90-B533-F54280366E5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1ED-4A90-B533-F54280366E5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1ED-4A90-B533-F54280366E5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1ED-4A90-B533-F54280366E5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1ED-4A90-B533-F54280366E5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1ED-4A90-B533-F54280366E5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1ED-4A90-B533-F54280366E5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1ED-4A90-B533-F54280366E5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1ED-4A90-B533-F54280366E5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1ED-4A90-B533-F54280366E5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1ED-4A90-B533-F54280366E5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1ED-4A90-B533-F54280366E5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1ED-4A90-B533-F54280366E5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1ED-4A90-B533-F54280366E5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1ED-4A90-B533-F54280366E5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1ED-4A90-B533-F54280366E5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1ED-4A90-B533-F54280366E5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1ED-4A90-B533-F54280366E5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1ED-4A90-B533-F54280366E5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1ED-4A90-B533-F54280366E5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1ED-4A90-B533-F54280366E5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1ED-4A90-B533-F54280366E5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1ED-4A90-B533-F54280366E5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1ED-4A90-B533-F54280366E5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1ED-4A90-B533-F54280366E5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1ED-4A90-B533-F54280366E5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1ED-4A90-B533-F54280366E5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1ED-4A90-B533-F54280366E5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1ED-4A90-B533-F54280366E5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1ED-4A90-B533-F54280366E5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1ED-4A90-B533-F54280366E5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1ED-4A90-B533-F54280366E5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1ED-4A90-B533-F54280366E5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1ED-4A90-B533-F54280366E5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1ED-4A90-B533-F54280366E5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1ED-4A90-B533-F54280366E5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1ED-4A90-B533-F54280366E5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1ED-4A90-B533-F54280366E5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1ED-4A90-B533-F54280366E5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100.74739800487971</c:v>
                </c:pt>
                <c:pt idx="2">
                  <c:v>102.47073720621391</c:v>
                </c:pt>
                <c:pt idx="3">
                  <c:v>101.61524444856234</c:v>
                </c:pt>
                <c:pt idx="4">
                  <c:v>101.95805923592451</c:v>
                </c:pt>
                <c:pt idx="5">
                  <c:v>103.25519626918683</c:v>
                </c:pt>
                <c:pt idx="6">
                  <c:v>106.09963247784057</c:v>
                </c:pt>
                <c:pt idx="7">
                  <c:v>105.87726612928132</c:v>
                </c:pt>
                <c:pt idx="8">
                  <c:v>105.99771456808425</c:v>
                </c:pt>
                <c:pt idx="9">
                  <c:v>107.18058000555916</c:v>
                </c:pt>
                <c:pt idx="10">
                  <c:v>109.23746872973223</c:v>
                </c:pt>
                <c:pt idx="11">
                  <c:v>108.5116896754069</c:v>
                </c:pt>
                <c:pt idx="12">
                  <c:v>109.05834028228172</c:v>
                </c:pt>
                <c:pt idx="13">
                  <c:v>109.45365823527595</c:v>
                </c:pt>
                <c:pt idx="14">
                  <c:v>111.25420797430434</c:v>
                </c:pt>
                <c:pt idx="15">
                  <c:v>110.70138052441396</c:v>
                </c:pt>
                <c:pt idx="16">
                  <c:v>110.63961209425864</c:v>
                </c:pt>
                <c:pt idx="17">
                  <c:v>110.72917631798387</c:v>
                </c:pt>
                <c:pt idx="18">
                  <c:v>111.01948793971401</c:v>
                </c:pt>
                <c:pt idx="19">
                  <c:v>110.69211525989067</c:v>
                </c:pt>
                <c:pt idx="20">
                  <c:v>109.93854041199542</c:v>
                </c:pt>
                <c:pt idx="21">
                  <c:v>109.93545199048766</c:v>
                </c:pt>
                <c:pt idx="22">
                  <c:v>110.4419531177615</c:v>
                </c:pt>
                <c:pt idx="23">
                  <c:v>109.70073195589734</c:v>
                </c:pt>
                <c:pt idx="24">
                  <c:v>109.33012137496524</c:v>
                </c:pt>
              </c:numCache>
            </c:numRef>
          </c:val>
          <c:smooth val="0"/>
          <c:extLst>
            <c:ext xmlns:c16="http://schemas.microsoft.com/office/drawing/2014/chart" uri="{C3380CC4-5D6E-409C-BE32-E72D297353CC}">
              <c16:uniqueId val="{00000000-B10F-4FFD-8539-09AFF518BB7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100.79535026001835</c:v>
                </c:pt>
                <c:pt idx="2">
                  <c:v>104.34383603548486</c:v>
                </c:pt>
                <c:pt idx="3">
                  <c:v>102.78372591006423</c:v>
                </c:pt>
                <c:pt idx="4">
                  <c:v>101.9577852554298</c:v>
                </c:pt>
                <c:pt idx="5">
                  <c:v>103.08962985622514</c:v>
                </c:pt>
                <c:pt idx="6">
                  <c:v>107.15815234016519</c:v>
                </c:pt>
                <c:pt idx="7">
                  <c:v>106.27103089629857</c:v>
                </c:pt>
                <c:pt idx="8">
                  <c:v>107.89232181095136</c:v>
                </c:pt>
                <c:pt idx="9">
                  <c:v>108.62649128173754</c:v>
                </c:pt>
                <c:pt idx="10">
                  <c:v>110.49250535331905</c:v>
                </c:pt>
                <c:pt idx="11">
                  <c:v>113.42918323646376</c:v>
                </c:pt>
                <c:pt idx="12">
                  <c:v>110.49250535331905</c:v>
                </c:pt>
                <c:pt idx="13">
                  <c:v>112.72560416029367</c:v>
                </c:pt>
                <c:pt idx="14">
                  <c:v>115.1728357295809</c:v>
                </c:pt>
                <c:pt idx="15">
                  <c:v>116.02936677883145</c:v>
                </c:pt>
                <c:pt idx="16">
                  <c:v>116.05995717344754</c:v>
                </c:pt>
                <c:pt idx="17">
                  <c:v>118.84368308351179</c:v>
                </c:pt>
                <c:pt idx="18">
                  <c:v>121.10737228510249</c:v>
                </c:pt>
                <c:pt idx="19">
                  <c:v>122.45334964821046</c:v>
                </c:pt>
                <c:pt idx="20">
                  <c:v>123.2792903028449</c:v>
                </c:pt>
                <c:pt idx="21">
                  <c:v>124.07464056286327</c:v>
                </c:pt>
                <c:pt idx="22">
                  <c:v>127.8678494952585</c:v>
                </c:pt>
                <c:pt idx="23">
                  <c:v>129.09146527990211</c:v>
                </c:pt>
                <c:pt idx="24">
                  <c:v>127.74548791679412</c:v>
                </c:pt>
              </c:numCache>
            </c:numRef>
          </c:val>
          <c:smooth val="0"/>
          <c:extLst>
            <c:ext xmlns:c16="http://schemas.microsoft.com/office/drawing/2014/chart" uri="{C3380CC4-5D6E-409C-BE32-E72D297353CC}">
              <c16:uniqueId val="{00000001-B10F-4FFD-8539-09AFF518BB7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101.31122252217509</c:v>
                </c:pt>
                <c:pt idx="2">
                  <c:v>101.31122252217509</c:v>
                </c:pt>
                <c:pt idx="3">
                  <c:v>103.39375241033552</c:v>
                </c:pt>
                <c:pt idx="4">
                  <c:v>97.994600848438111</c:v>
                </c:pt>
                <c:pt idx="5">
                  <c:v>97.319706903200938</c:v>
                </c:pt>
                <c:pt idx="6">
                  <c:v>96.490551484766684</c:v>
                </c:pt>
                <c:pt idx="7">
                  <c:v>100.36637099884305</c:v>
                </c:pt>
                <c:pt idx="8">
                  <c:v>99.132279213266486</c:v>
                </c:pt>
                <c:pt idx="9">
                  <c:v>99.267258002313923</c:v>
                </c:pt>
                <c:pt idx="10">
                  <c:v>96.355572695719246</c:v>
                </c:pt>
                <c:pt idx="11">
                  <c:v>97.859622059390674</c:v>
                </c:pt>
                <c:pt idx="12">
                  <c:v>96.683378326263011</c:v>
                </c:pt>
                <c:pt idx="13">
                  <c:v>96.548399537215573</c:v>
                </c:pt>
                <c:pt idx="14">
                  <c:v>93.289625915927502</c:v>
                </c:pt>
                <c:pt idx="15">
                  <c:v>94.716544543000381</c:v>
                </c:pt>
                <c:pt idx="16">
                  <c:v>94.677979174701122</c:v>
                </c:pt>
                <c:pt idx="17">
                  <c:v>95.584265329733896</c:v>
                </c:pt>
                <c:pt idx="18">
                  <c:v>92.190512919398387</c:v>
                </c:pt>
                <c:pt idx="19">
                  <c:v>94.041650597763208</c:v>
                </c:pt>
                <c:pt idx="20">
                  <c:v>92.86540686463556</c:v>
                </c:pt>
                <c:pt idx="21">
                  <c:v>92.86540686463556</c:v>
                </c:pt>
                <c:pt idx="22">
                  <c:v>89.703046664095638</c:v>
                </c:pt>
                <c:pt idx="23">
                  <c:v>91.592749710759733</c:v>
                </c:pt>
                <c:pt idx="24">
                  <c:v>88.449672194369455</c:v>
                </c:pt>
              </c:numCache>
            </c:numRef>
          </c:val>
          <c:smooth val="0"/>
          <c:extLst>
            <c:ext xmlns:c16="http://schemas.microsoft.com/office/drawing/2014/chart" uri="{C3380CC4-5D6E-409C-BE32-E72D297353CC}">
              <c16:uniqueId val="{00000002-B10F-4FFD-8539-09AFF518BB7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10F-4FFD-8539-09AFF518BB7B}"/>
                </c:ext>
              </c:extLst>
            </c:dLbl>
            <c:dLbl>
              <c:idx val="1"/>
              <c:delete val="1"/>
              <c:extLst>
                <c:ext xmlns:c15="http://schemas.microsoft.com/office/drawing/2012/chart" uri="{CE6537A1-D6FC-4f65-9D91-7224C49458BB}"/>
                <c:ext xmlns:c16="http://schemas.microsoft.com/office/drawing/2014/chart" uri="{C3380CC4-5D6E-409C-BE32-E72D297353CC}">
                  <c16:uniqueId val="{00000004-B10F-4FFD-8539-09AFF518BB7B}"/>
                </c:ext>
              </c:extLst>
            </c:dLbl>
            <c:dLbl>
              <c:idx val="2"/>
              <c:delete val="1"/>
              <c:extLst>
                <c:ext xmlns:c15="http://schemas.microsoft.com/office/drawing/2012/chart" uri="{CE6537A1-D6FC-4f65-9D91-7224C49458BB}"/>
                <c:ext xmlns:c16="http://schemas.microsoft.com/office/drawing/2014/chart" uri="{C3380CC4-5D6E-409C-BE32-E72D297353CC}">
                  <c16:uniqueId val="{00000005-B10F-4FFD-8539-09AFF518BB7B}"/>
                </c:ext>
              </c:extLst>
            </c:dLbl>
            <c:dLbl>
              <c:idx val="3"/>
              <c:delete val="1"/>
              <c:extLst>
                <c:ext xmlns:c15="http://schemas.microsoft.com/office/drawing/2012/chart" uri="{CE6537A1-D6FC-4f65-9D91-7224C49458BB}"/>
                <c:ext xmlns:c16="http://schemas.microsoft.com/office/drawing/2014/chart" uri="{C3380CC4-5D6E-409C-BE32-E72D297353CC}">
                  <c16:uniqueId val="{00000006-B10F-4FFD-8539-09AFF518BB7B}"/>
                </c:ext>
              </c:extLst>
            </c:dLbl>
            <c:dLbl>
              <c:idx val="4"/>
              <c:delete val="1"/>
              <c:extLst>
                <c:ext xmlns:c15="http://schemas.microsoft.com/office/drawing/2012/chart" uri="{CE6537A1-D6FC-4f65-9D91-7224C49458BB}"/>
                <c:ext xmlns:c16="http://schemas.microsoft.com/office/drawing/2014/chart" uri="{C3380CC4-5D6E-409C-BE32-E72D297353CC}">
                  <c16:uniqueId val="{00000007-B10F-4FFD-8539-09AFF518BB7B}"/>
                </c:ext>
              </c:extLst>
            </c:dLbl>
            <c:dLbl>
              <c:idx val="5"/>
              <c:delete val="1"/>
              <c:extLst>
                <c:ext xmlns:c15="http://schemas.microsoft.com/office/drawing/2012/chart" uri="{CE6537A1-D6FC-4f65-9D91-7224C49458BB}"/>
                <c:ext xmlns:c16="http://schemas.microsoft.com/office/drawing/2014/chart" uri="{C3380CC4-5D6E-409C-BE32-E72D297353CC}">
                  <c16:uniqueId val="{00000008-B10F-4FFD-8539-09AFF518BB7B}"/>
                </c:ext>
              </c:extLst>
            </c:dLbl>
            <c:dLbl>
              <c:idx val="6"/>
              <c:delete val="1"/>
              <c:extLst>
                <c:ext xmlns:c15="http://schemas.microsoft.com/office/drawing/2012/chart" uri="{CE6537A1-D6FC-4f65-9D91-7224C49458BB}"/>
                <c:ext xmlns:c16="http://schemas.microsoft.com/office/drawing/2014/chart" uri="{C3380CC4-5D6E-409C-BE32-E72D297353CC}">
                  <c16:uniqueId val="{00000009-B10F-4FFD-8539-09AFF518BB7B}"/>
                </c:ext>
              </c:extLst>
            </c:dLbl>
            <c:dLbl>
              <c:idx val="7"/>
              <c:delete val="1"/>
              <c:extLst>
                <c:ext xmlns:c15="http://schemas.microsoft.com/office/drawing/2012/chart" uri="{CE6537A1-D6FC-4f65-9D91-7224C49458BB}"/>
                <c:ext xmlns:c16="http://schemas.microsoft.com/office/drawing/2014/chart" uri="{C3380CC4-5D6E-409C-BE32-E72D297353CC}">
                  <c16:uniqueId val="{0000000A-B10F-4FFD-8539-09AFF518BB7B}"/>
                </c:ext>
              </c:extLst>
            </c:dLbl>
            <c:dLbl>
              <c:idx val="8"/>
              <c:delete val="1"/>
              <c:extLst>
                <c:ext xmlns:c15="http://schemas.microsoft.com/office/drawing/2012/chart" uri="{CE6537A1-D6FC-4f65-9D91-7224C49458BB}"/>
                <c:ext xmlns:c16="http://schemas.microsoft.com/office/drawing/2014/chart" uri="{C3380CC4-5D6E-409C-BE32-E72D297353CC}">
                  <c16:uniqueId val="{0000000B-B10F-4FFD-8539-09AFF518BB7B}"/>
                </c:ext>
              </c:extLst>
            </c:dLbl>
            <c:dLbl>
              <c:idx val="9"/>
              <c:delete val="1"/>
              <c:extLst>
                <c:ext xmlns:c15="http://schemas.microsoft.com/office/drawing/2012/chart" uri="{CE6537A1-D6FC-4f65-9D91-7224C49458BB}"/>
                <c:ext xmlns:c16="http://schemas.microsoft.com/office/drawing/2014/chart" uri="{C3380CC4-5D6E-409C-BE32-E72D297353CC}">
                  <c16:uniqueId val="{0000000C-B10F-4FFD-8539-09AFF518BB7B}"/>
                </c:ext>
              </c:extLst>
            </c:dLbl>
            <c:dLbl>
              <c:idx val="10"/>
              <c:delete val="1"/>
              <c:extLst>
                <c:ext xmlns:c15="http://schemas.microsoft.com/office/drawing/2012/chart" uri="{CE6537A1-D6FC-4f65-9D91-7224C49458BB}"/>
                <c:ext xmlns:c16="http://schemas.microsoft.com/office/drawing/2014/chart" uri="{C3380CC4-5D6E-409C-BE32-E72D297353CC}">
                  <c16:uniqueId val="{0000000D-B10F-4FFD-8539-09AFF518BB7B}"/>
                </c:ext>
              </c:extLst>
            </c:dLbl>
            <c:dLbl>
              <c:idx val="11"/>
              <c:delete val="1"/>
              <c:extLst>
                <c:ext xmlns:c15="http://schemas.microsoft.com/office/drawing/2012/chart" uri="{CE6537A1-D6FC-4f65-9D91-7224C49458BB}"/>
                <c:ext xmlns:c16="http://schemas.microsoft.com/office/drawing/2014/chart" uri="{C3380CC4-5D6E-409C-BE32-E72D297353CC}">
                  <c16:uniqueId val="{0000000E-B10F-4FFD-8539-09AFF518BB7B}"/>
                </c:ext>
              </c:extLst>
            </c:dLbl>
            <c:dLbl>
              <c:idx val="12"/>
              <c:delete val="1"/>
              <c:extLst>
                <c:ext xmlns:c15="http://schemas.microsoft.com/office/drawing/2012/chart" uri="{CE6537A1-D6FC-4f65-9D91-7224C49458BB}"/>
                <c:ext xmlns:c16="http://schemas.microsoft.com/office/drawing/2014/chart" uri="{C3380CC4-5D6E-409C-BE32-E72D297353CC}">
                  <c16:uniqueId val="{0000000F-B10F-4FFD-8539-09AFF518BB7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10F-4FFD-8539-09AFF518BB7B}"/>
                </c:ext>
              </c:extLst>
            </c:dLbl>
            <c:dLbl>
              <c:idx val="14"/>
              <c:delete val="1"/>
              <c:extLst>
                <c:ext xmlns:c15="http://schemas.microsoft.com/office/drawing/2012/chart" uri="{CE6537A1-D6FC-4f65-9D91-7224C49458BB}"/>
                <c:ext xmlns:c16="http://schemas.microsoft.com/office/drawing/2014/chart" uri="{C3380CC4-5D6E-409C-BE32-E72D297353CC}">
                  <c16:uniqueId val="{00000011-B10F-4FFD-8539-09AFF518BB7B}"/>
                </c:ext>
              </c:extLst>
            </c:dLbl>
            <c:dLbl>
              <c:idx val="15"/>
              <c:delete val="1"/>
              <c:extLst>
                <c:ext xmlns:c15="http://schemas.microsoft.com/office/drawing/2012/chart" uri="{CE6537A1-D6FC-4f65-9D91-7224C49458BB}"/>
                <c:ext xmlns:c16="http://schemas.microsoft.com/office/drawing/2014/chart" uri="{C3380CC4-5D6E-409C-BE32-E72D297353CC}">
                  <c16:uniqueId val="{00000012-B10F-4FFD-8539-09AFF518BB7B}"/>
                </c:ext>
              </c:extLst>
            </c:dLbl>
            <c:dLbl>
              <c:idx val="16"/>
              <c:delete val="1"/>
              <c:extLst>
                <c:ext xmlns:c15="http://schemas.microsoft.com/office/drawing/2012/chart" uri="{CE6537A1-D6FC-4f65-9D91-7224C49458BB}"/>
                <c:ext xmlns:c16="http://schemas.microsoft.com/office/drawing/2014/chart" uri="{C3380CC4-5D6E-409C-BE32-E72D297353CC}">
                  <c16:uniqueId val="{00000013-B10F-4FFD-8539-09AFF518BB7B}"/>
                </c:ext>
              </c:extLst>
            </c:dLbl>
            <c:dLbl>
              <c:idx val="17"/>
              <c:delete val="1"/>
              <c:extLst>
                <c:ext xmlns:c15="http://schemas.microsoft.com/office/drawing/2012/chart" uri="{CE6537A1-D6FC-4f65-9D91-7224C49458BB}"/>
                <c:ext xmlns:c16="http://schemas.microsoft.com/office/drawing/2014/chart" uri="{C3380CC4-5D6E-409C-BE32-E72D297353CC}">
                  <c16:uniqueId val="{00000014-B10F-4FFD-8539-09AFF518BB7B}"/>
                </c:ext>
              </c:extLst>
            </c:dLbl>
            <c:dLbl>
              <c:idx val="18"/>
              <c:delete val="1"/>
              <c:extLst>
                <c:ext xmlns:c15="http://schemas.microsoft.com/office/drawing/2012/chart" uri="{CE6537A1-D6FC-4f65-9D91-7224C49458BB}"/>
                <c:ext xmlns:c16="http://schemas.microsoft.com/office/drawing/2014/chart" uri="{C3380CC4-5D6E-409C-BE32-E72D297353CC}">
                  <c16:uniqueId val="{00000015-B10F-4FFD-8539-09AFF518BB7B}"/>
                </c:ext>
              </c:extLst>
            </c:dLbl>
            <c:dLbl>
              <c:idx val="19"/>
              <c:delete val="1"/>
              <c:extLst>
                <c:ext xmlns:c15="http://schemas.microsoft.com/office/drawing/2012/chart" uri="{CE6537A1-D6FC-4f65-9D91-7224C49458BB}"/>
                <c:ext xmlns:c16="http://schemas.microsoft.com/office/drawing/2014/chart" uri="{C3380CC4-5D6E-409C-BE32-E72D297353CC}">
                  <c16:uniqueId val="{00000016-B10F-4FFD-8539-09AFF518BB7B}"/>
                </c:ext>
              </c:extLst>
            </c:dLbl>
            <c:dLbl>
              <c:idx val="20"/>
              <c:delete val="1"/>
              <c:extLst>
                <c:ext xmlns:c15="http://schemas.microsoft.com/office/drawing/2012/chart" uri="{CE6537A1-D6FC-4f65-9D91-7224C49458BB}"/>
                <c:ext xmlns:c16="http://schemas.microsoft.com/office/drawing/2014/chart" uri="{C3380CC4-5D6E-409C-BE32-E72D297353CC}">
                  <c16:uniqueId val="{00000017-B10F-4FFD-8539-09AFF518BB7B}"/>
                </c:ext>
              </c:extLst>
            </c:dLbl>
            <c:dLbl>
              <c:idx val="21"/>
              <c:delete val="1"/>
              <c:extLst>
                <c:ext xmlns:c15="http://schemas.microsoft.com/office/drawing/2012/chart" uri="{CE6537A1-D6FC-4f65-9D91-7224C49458BB}"/>
                <c:ext xmlns:c16="http://schemas.microsoft.com/office/drawing/2014/chart" uri="{C3380CC4-5D6E-409C-BE32-E72D297353CC}">
                  <c16:uniqueId val="{00000018-B10F-4FFD-8539-09AFF518BB7B}"/>
                </c:ext>
              </c:extLst>
            </c:dLbl>
            <c:dLbl>
              <c:idx val="22"/>
              <c:delete val="1"/>
              <c:extLst>
                <c:ext xmlns:c15="http://schemas.microsoft.com/office/drawing/2012/chart" uri="{CE6537A1-D6FC-4f65-9D91-7224C49458BB}"/>
                <c:ext xmlns:c16="http://schemas.microsoft.com/office/drawing/2014/chart" uri="{C3380CC4-5D6E-409C-BE32-E72D297353CC}">
                  <c16:uniqueId val="{00000019-B10F-4FFD-8539-09AFF518BB7B}"/>
                </c:ext>
              </c:extLst>
            </c:dLbl>
            <c:dLbl>
              <c:idx val="23"/>
              <c:delete val="1"/>
              <c:extLst>
                <c:ext xmlns:c15="http://schemas.microsoft.com/office/drawing/2012/chart" uri="{CE6537A1-D6FC-4f65-9D91-7224C49458BB}"/>
                <c:ext xmlns:c16="http://schemas.microsoft.com/office/drawing/2014/chart" uri="{C3380CC4-5D6E-409C-BE32-E72D297353CC}">
                  <c16:uniqueId val="{0000001A-B10F-4FFD-8539-09AFF518BB7B}"/>
                </c:ext>
              </c:extLst>
            </c:dLbl>
            <c:dLbl>
              <c:idx val="24"/>
              <c:delete val="1"/>
              <c:extLst>
                <c:ext xmlns:c15="http://schemas.microsoft.com/office/drawing/2012/chart" uri="{CE6537A1-D6FC-4f65-9D91-7224C49458BB}"/>
                <c:ext xmlns:c16="http://schemas.microsoft.com/office/drawing/2014/chart" uri="{C3380CC4-5D6E-409C-BE32-E72D297353CC}">
                  <c16:uniqueId val="{0000001B-B10F-4FFD-8539-09AFF518BB7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10F-4FFD-8539-09AFF518BB7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Rosenheim, Stadt (09163)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35400</v>
      </c>
      <c r="F11" s="238">
        <v>35520</v>
      </c>
      <c r="G11" s="238">
        <v>35760</v>
      </c>
      <c r="H11" s="238">
        <v>35596</v>
      </c>
      <c r="I11" s="265">
        <v>35597</v>
      </c>
      <c r="J11" s="263">
        <v>-197</v>
      </c>
      <c r="K11" s="266">
        <v>-0.5534174228165295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12.689265536723164</v>
      </c>
      <c r="E13" s="115">
        <v>4492</v>
      </c>
      <c r="F13" s="114">
        <v>4452</v>
      </c>
      <c r="G13" s="114">
        <v>4654</v>
      </c>
      <c r="H13" s="114">
        <v>4768</v>
      </c>
      <c r="I13" s="140">
        <v>4669</v>
      </c>
      <c r="J13" s="115">
        <v>-177</v>
      </c>
      <c r="K13" s="116">
        <v>-3.7909616620261297</v>
      </c>
    </row>
    <row r="14" spans="1:255" ht="14.1" customHeight="1" x14ac:dyDescent="0.2">
      <c r="A14" s="306" t="s">
        <v>230</v>
      </c>
      <c r="B14" s="307"/>
      <c r="C14" s="308"/>
      <c r="D14" s="113">
        <v>59.06214689265537</v>
      </c>
      <c r="E14" s="115">
        <v>20908</v>
      </c>
      <c r="F14" s="114">
        <v>21082</v>
      </c>
      <c r="G14" s="114">
        <v>21156</v>
      </c>
      <c r="H14" s="114">
        <v>20932</v>
      </c>
      <c r="I14" s="140">
        <v>20971</v>
      </c>
      <c r="J14" s="115">
        <v>-63</v>
      </c>
      <c r="K14" s="116">
        <v>-0.30041485861427686</v>
      </c>
    </row>
    <row r="15" spans="1:255" ht="14.1" customHeight="1" x14ac:dyDescent="0.2">
      <c r="A15" s="306" t="s">
        <v>231</v>
      </c>
      <c r="B15" s="307"/>
      <c r="C15" s="308"/>
      <c r="D15" s="113">
        <v>12.059322033898304</v>
      </c>
      <c r="E15" s="115">
        <v>4269</v>
      </c>
      <c r="F15" s="114">
        <v>4279</v>
      </c>
      <c r="G15" s="114">
        <v>4295</v>
      </c>
      <c r="H15" s="114">
        <v>4285</v>
      </c>
      <c r="I15" s="140">
        <v>4327</v>
      </c>
      <c r="J15" s="115">
        <v>-58</v>
      </c>
      <c r="K15" s="116">
        <v>-1.3404206147446267</v>
      </c>
    </row>
    <row r="16" spans="1:255" ht="14.1" customHeight="1" x14ac:dyDescent="0.2">
      <c r="A16" s="306" t="s">
        <v>232</v>
      </c>
      <c r="B16" s="307"/>
      <c r="C16" s="308"/>
      <c r="D16" s="113">
        <v>14.5</v>
      </c>
      <c r="E16" s="115">
        <v>5133</v>
      </c>
      <c r="F16" s="114">
        <v>5104</v>
      </c>
      <c r="G16" s="114">
        <v>5061</v>
      </c>
      <c r="H16" s="114">
        <v>5029</v>
      </c>
      <c r="I16" s="140">
        <v>5048</v>
      </c>
      <c r="J16" s="115">
        <v>85</v>
      </c>
      <c r="K16" s="116">
        <v>1.6838351822503963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0.12994350282485875</v>
      </c>
      <c r="E18" s="115">
        <v>46</v>
      </c>
      <c r="F18" s="114">
        <v>47</v>
      </c>
      <c r="G18" s="114">
        <v>43</v>
      </c>
      <c r="H18" s="114">
        <v>62</v>
      </c>
      <c r="I18" s="140">
        <v>58</v>
      </c>
      <c r="J18" s="115">
        <v>-12</v>
      </c>
      <c r="K18" s="116">
        <v>-20.689655172413794</v>
      </c>
    </row>
    <row r="19" spans="1:255" ht="14.1" customHeight="1" x14ac:dyDescent="0.2">
      <c r="A19" s="306" t="s">
        <v>235</v>
      </c>
      <c r="B19" s="307" t="s">
        <v>236</v>
      </c>
      <c r="C19" s="308"/>
      <c r="D19" s="113">
        <v>5.0847457627118647E-2</v>
      </c>
      <c r="E19" s="115">
        <v>18</v>
      </c>
      <c r="F19" s="114">
        <v>19</v>
      </c>
      <c r="G19" s="114">
        <v>15</v>
      </c>
      <c r="H19" s="114">
        <v>19</v>
      </c>
      <c r="I19" s="140">
        <v>17</v>
      </c>
      <c r="J19" s="115">
        <v>1</v>
      </c>
      <c r="K19" s="116">
        <v>5.882352941176471</v>
      </c>
    </row>
    <row r="20" spans="1:255" ht="14.1" customHeight="1" x14ac:dyDescent="0.2">
      <c r="A20" s="306">
        <v>12</v>
      </c>
      <c r="B20" s="307" t="s">
        <v>237</v>
      </c>
      <c r="C20" s="308"/>
      <c r="D20" s="113">
        <v>0.57062146892655363</v>
      </c>
      <c r="E20" s="115">
        <v>202</v>
      </c>
      <c r="F20" s="114">
        <v>183</v>
      </c>
      <c r="G20" s="114">
        <v>212</v>
      </c>
      <c r="H20" s="114">
        <v>214</v>
      </c>
      <c r="I20" s="140">
        <v>198</v>
      </c>
      <c r="J20" s="115">
        <v>4</v>
      </c>
      <c r="K20" s="116">
        <v>2.0202020202020203</v>
      </c>
    </row>
    <row r="21" spans="1:255" ht="14.1" customHeight="1" x14ac:dyDescent="0.2">
      <c r="A21" s="306">
        <v>21</v>
      </c>
      <c r="B21" s="307" t="s">
        <v>238</v>
      </c>
      <c r="C21" s="308"/>
      <c r="D21" s="113">
        <v>0.19491525423728814</v>
      </c>
      <c r="E21" s="115">
        <v>69</v>
      </c>
      <c r="F21" s="114">
        <v>68</v>
      </c>
      <c r="G21" s="114">
        <v>70</v>
      </c>
      <c r="H21" s="114">
        <v>70</v>
      </c>
      <c r="I21" s="140">
        <v>70</v>
      </c>
      <c r="J21" s="115">
        <v>-1</v>
      </c>
      <c r="K21" s="116">
        <v>-1.4285714285714286</v>
      </c>
    </row>
    <row r="22" spans="1:255" ht="14.1" customHeight="1" x14ac:dyDescent="0.2">
      <c r="A22" s="306">
        <v>22</v>
      </c>
      <c r="B22" s="307" t="s">
        <v>239</v>
      </c>
      <c r="C22" s="308"/>
      <c r="D22" s="113">
        <v>1.8926553672316384</v>
      </c>
      <c r="E22" s="115">
        <v>670</v>
      </c>
      <c r="F22" s="114">
        <v>683</v>
      </c>
      <c r="G22" s="114">
        <v>713</v>
      </c>
      <c r="H22" s="114">
        <v>728</v>
      </c>
      <c r="I22" s="140">
        <v>754</v>
      </c>
      <c r="J22" s="115">
        <v>-84</v>
      </c>
      <c r="K22" s="116">
        <v>-11.140583554376658</v>
      </c>
    </row>
    <row r="23" spans="1:255" ht="14.1" customHeight="1" x14ac:dyDescent="0.2">
      <c r="A23" s="306">
        <v>23</v>
      </c>
      <c r="B23" s="307" t="s">
        <v>240</v>
      </c>
      <c r="C23" s="308"/>
      <c r="D23" s="113">
        <v>0.51129943502824859</v>
      </c>
      <c r="E23" s="115">
        <v>181</v>
      </c>
      <c r="F23" s="114">
        <v>176</v>
      </c>
      <c r="G23" s="114">
        <v>177</v>
      </c>
      <c r="H23" s="114">
        <v>174</v>
      </c>
      <c r="I23" s="140">
        <v>184</v>
      </c>
      <c r="J23" s="115">
        <v>-3</v>
      </c>
      <c r="K23" s="116">
        <v>-1.6304347826086956</v>
      </c>
    </row>
    <row r="24" spans="1:255" ht="14.1" customHeight="1" x14ac:dyDescent="0.2">
      <c r="A24" s="306">
        <v>24</v>
      </c>
      <c r="B24" s="307" t="s">
        <v>241</v>
      </c>
      <c r="C24" s="308"/>
      <c r="D24" s="113">
        <v>1.307909604519774</v>
      </c>
      <c r="E24" s="115">
        <v>463</v>
      </c>
      <c r="F24" s="114">
        <v>454</v>
      </c>
      <c r="G24" s="114">
        <v>468</v>
      </c>
      <c r="H24" s="114">
        <v>474</v>
      </c>
      <c r="I24" s="140">
        <v>473</v>
      </c>
      <c r="J24" s="115">
        <v>-10</v>
      </c>
      <c r="K24" s="116">
        <v>-2.1141649048625792</v>
      </c>
    </row>
    <row r="25" spans="1:255" ht="14.1" customHeight="1" x14ac:dyDescent="0.2">
      <c r="A25" s="306">
        <v>25</v>
      </c>
      <c r="B25" s="307" t="s">
        <v>242</v>
      </c>
      <c r="C25" s="308"/>
      <c r="D25" s="113">
        <v>4.5</v>
      </c>
      <c r="E25" s="115">
        <v>1593</v>
      </c>
      <c r="F25" s="114">
        <v>1651</v>
      </c>
      <c r="G25" s="114">
        <v>1700</v>
      </c>
      <c r="H25" s="114">
        <v>1662</v>
      </c>
      <c r="I25" s="140">
        <v>1673</v>
      </c>
      <c r="J25" s="115">
        <v>-80</v>
      </c>
      <c r="K25" s="116">
        <v>-4.7818290496114768</v>
      </c>
    </row>
    <row r="26" spans="1:255" ht="14.1" customHeight="1" x14ac:dyDescent="0.2">
      <c r="A26" s="306">
        <v>26</v>
      </c>
      <c r="B26" s="307" t="s">
        <v>243</v>
      </c>
      <c r="C26" s="308"/>
      <c r="D26" s="113">
        <v>2.5480225988700567</v>
      </c>
      <c r="E26" s="115">
        <v>902</v>
      </c>
      <c r="F26" s="114">
        <v>911</v>
      </c>
      <c r="G26" s="114">
        <v>932</v>
      </c>
      <c r="H26" s="114">
        <v>934</v>
      </c>
      <c r="I26" s="140">
        <v>946</v>
      </c>
      <c r="J26" s="115">
        <v>-44</v>
      </c>
      <c r="K26" s="116">
        <v>-4.6511627906976747</v>
      </c>
    </row>
    <row r="27" spans="1:255" ht="14.1" customHeight="1" x14ac:dyDescent="0.2">
      <c r="A27" s="306">
        <v>27</v>
      </c>
      <c r="B27" s="307" t="s">
        <v>244</v>
      </c>
      <c r="C27" s="308"/>
      <c r="D27" s="113">
        <v>3.0706214689265536</v>
      </c>
      <c r="E27" s="115">
        <v>1087</v>
      </c>
      <c r="F27" s="114">
        <v>1104</v>
      </c>
      <c r="G27" s="114">
        <v>1152</v>
      </c>
      <c r="H27" s="114">
        <v>1184</v>
      </c>
      <c r="I27" s="140">
        <v>1183</v>
      </c>
      <c r="J27" s="115">
        <v>-96</v>
      </c>
      <c r="K27" s="116">
        <v>-8.1149619611158066</v>
      </c>
    </row>
    <row r="28" spans="1:255" ht="14.1" customHeight="1" x14ac:dyDescent="0.2">
      <c r="A28" s="306">
        <v>28</v>
      </c>
      <c r="B28" s="307" t="s">
        <v>245</v>
      </c>
      <c r="C28" s="308"/>
      <c r="D28" s="113">
        <v>0.38700564971751411</v>
      </c>
      <c r="E28" s="115">
        <v>137</v>
      </c>
      <c r="F28" s="114">
        <v>136</v>
      </c>
      <c r="G28" s="114">
        <v>138</v>
      </c>
      <c r="H28" s="114">
        <v>141</v>
      </c>
      <c r="I28" s="140">
        <v>146</v>
      </c>
      <c r="J28" s="115">
        <v>-9</v>
      </c>
      <c r="K28" s="116">
        <v>-6.1643835616438354</v>
      </c>
    </row>
    <row r="29" spans="1:255" ht="14.1" customHeight="1" x14ac:dyDescent="0.2">
      <c r="A29" s="306">
        <v>29</v>
      </c>
      <c r="B29" s="307" t="s">
        <v>246</v>
      </c>
      <c r="C29" s="308"/>
      <c r="D29" s="113">
        <v>2.1638418079096047</v>
      </c>
      <c r="E29" s="115">
        <v>766</v>
      </c>
      <c r="F29" s="114">
        <v>802</v>
      </c>
      <c r="G29" s="114">
        <v>813</v>
      </c>
      <c r="H29" s="114">
        <v>818</v>
      </c>
      <c r="I29" s="140">
        <v>813</v>
      </c>
      <c r="J29" s="115">
        <v>-47</v>
      </c>
      <c r="K29" s="116">
        <v>-5.7810578105781056</v>
      </c>
    </row>
    <row r="30" spans="1:255" ht="14.1" customHeight="1" x14ac:dyDescent="0.2">
      <c r="A30" s="306" t="s">
        <v>247</v>
      </c>
      <c r="B30" s="307" t="s">
        <v>248</v>
      </c>
      <c r="C30" s="308"/>
      <c r="D30" s="113">
        <v>0.6384180790960452</v>
      </c>
      <c r="E30" s="115">
        <v>226</v>
      </c>
      <c r="F30" s="114">
        <v>227</v>
      </c>
      <c r="G30" s="114">
        <v>233</v>
      </c>
      <c r="H30" s="114">
        <v>241</v>
      </c>
      <c r="I30" s="140">
        <v>239</v>
      </c>
      <c r="J30" s="115">
        <v>-13</v>
      </c>
      <c r="K30" s="116">
        <v>-5.4393305439330542</v>
      </c>
    </row>
    <row r="31" spans="1:255" ht="14.1" customHeight="1" x14ac:dyDescent="0.2">
      <c r="A31" s="306" t="s">
        <v>249</v>
      </c>
      <c r="B31" s="307" t="s">
        <v>250</v>
      </c>
      <c r="C31" s="308"/>
      <c r="D31" s="113">
        <v>1.4011299435028248</v>
      </c>
      <c r="E31" s="115">
        <v>496</v>
      </c>
      <c r="F31" s="114">
        <v>531</v>
      </c>
      <c r="G31" s="114">
        <v>535</v>
      </c>
      <c r="H31" s="114">
        <v>537</v>
      </c>
      <c r="I31" s="140">
        <v>530</v>
      </c>
      <c r="J31" s="115">
        <v>-34</v>
      </c>
      <c r="K31" s="116">
        <v>-6.4150943396226419</v>
      </c>
    </row>
    <row r="32" spans="1:255" ht="14.1" customHeight="1" x14ac:dyDescent="0.2">
      <c r="A32" s="306">
        <v>31</v>
      </c>
      <c r="B32" s="307" t="s">
        <v>251</v>
      </c>
      <c r="C32" s="308"/>
      <c r="D32" s="113">
        <v>1.0141242937853108</v>
      </c>
      <c r="E32" s="115">
        <v>359</v>
      </c>
      <c r="F32" s="114">
        <v>355</v>
      </c>
      <c r="G32" s="114">
        <v>357</v>
      </c>
      <c r="H32" s="114">
        <v>353</v>
      </c>
      <c r="I32" s="140">
        <v>348</v>
      </c>
      <c r="J32" s="115">
        <v>11</v>
      </c>
      <c r="K32" s="116">
        <v>3.1609195402298851</v>
      </c>
    </row>
    <row r="33" spans="1:11" ht="14.1" customHeight="1" x14ac:dyDescent="0.2">
      <c r="A33" s="306">
        <v>32</v>
      </c>
      <c r="B33" s="307" t="s">
        <v>252</v>
      </c>
      <c r="C33" s="308"/>
      <c r="D33" s="113">
        <v>1.9745762711864407</v>
      </c>
      <c r="E33" s="115">
        <v>699</v>
      </c>
      <c r="F33" s="114">
        <v>680</v>
      </c>
      <c r="G33" s="114">
        <v>706</v>
      </c>
      <c r="H33" s="114">
        <v>702</v>
      </c>
      <c r="I33" s="140">
        <v>688</v>
      </c>
      <c r="J33" s="115">
        <v>11</v>
      </c>
      <c r="K33" s="116">
        <v>1.5988372093023255</v>
      </c>
    </row>
    <row r="34" spans="1:11" ht="14.1" customHeight="1" x14ac:dyDescent="0.2">
      <c r="A34" s="306">
        <v>33</v>
      </c>
      <c r="B34" s="307" t="s">
        <v>253</v>
      </c>
      <c r="C34" s="308"/>
      <c r="D34" s="113">
        <v>1.2485875706214689</v>
      </c>
      <c r="E34" s="115">
        <v>442</v>
      </c>
      <c r="F34" s="114">
        <v>428</v>
      </c>
      <c r="G34" s="114">
        <v>466</v>
      </c>
      <c r="H34" s="114">
        <v>446</v>
      </c>
      <c r="I34" s="140">
        <v>419</v>
      </c>
      <c r="J34" s="115">
        <v>23</v>
      </c>
      <c r="K34" s="116">
        <v>5.4892601431980905</v>
      </c>
    </row>
    <row r="35" spans="1:11" ht="14.1" customHeight="1" x14ac:dyDescent="0.2">
      <c r="A35" s="306">
        <v>34</v>
      </c>
      <c r="B35" s="307" t="s">
        <v>254</v>
      </c>
      <c r="C35" s="308"/>
      <c r="D35" s="113">
        <v>1.8757062146892656</v>
      </c>
      <c r="E35" s="115">
        <v>664</v>
      </c>
      <c r="F35" s="114">
        <v>662</v>
      </c>
      <c r="G35" s="114">
        <v>666</v>
      </c>
      <c r="H35" s="114">
        <v>651</v>
      </c>
      <c r="I35" s="140">
        <v>628</v>
      </c>
      <c r="J35" s="115">
        <v>36</v>
      </c>
      <c r="K35" s="116">
        <v>5.7324840764331206</v>
      </c>
    </row>
    <row r="36" spans="1:11" ht="14.1" customHeight="1" x14ac:dyDescent="0.2">
      <c r="A36" s="306">
        <v>41</v>
      </c>
      <c r="B36" s="307" t="s">
        <v>255</v>
      </c>
      <c r="C36" s="308"/>
      <c r="D36" s="113">
        <v>0.26836158192090398</v>
      </c>
      <c r="E36" s="115">
        <v>95</v>
      </c>
      <c r="F36" s="114">
        <v>86</v>
      </c>
      <c r="G36" s="114">
        <v>84</v>
      </c>
      <c r="H36" s="114">
        <v>78</v>
      </c>
      <c r="I36" s="140">
        <v>79</v>
      </c>
      <c r="J36" s="115">
        <v>16</v>
      </c>
      <c r="K36" s="116">
        <v>20.253164556962027</v>
      </c>
    </row>
    <row r="37" spans="1:11" ht="14.1" customHeight="1" x14ac:dyDescent="0.2">
      <c r="A37" s="306">
        <v>42</v>
      </c>
      <c r="B37" s="307" t="s">
        <v>256</v>
      </c>
      <c r="C37" s="308"/>
      <c r="D37" s="113">
        <v>6.2146892655367235E-2</v>
      </c>
      <c r="E37" s="115">
        <v>22</v>
      </c>
      <c r="F37" s="114">
        <v>22</v>
      </c>
      <c r="G37" s="114">
        <v>22</v>
      </c>
      <c r="H37" s="114">
        <v>21</v>
      </c>
      <c r="I37" s="140">
        <v>20</v>
      </c>
      <c r="J37" s="115">
        <v>2</v>
      </c>
      <c r="K37" s="116">
        <v>10</v>
      </c>
    </row>
    <row r="38" spans="1:11" ht="14.1" customHeight="1" x14ac:dyDescent="0.2">
      <c r="A38" s="306">
        <v>43</v>
      </c>
      <c r="B38" s="307" t="s">
        <v>257</v>
      </c>
      <c r="C38" s="308"/>
      <c r="D38" s="113">
        <v>2.0395480225988702</v>
      </c>
      <c r="E38" s="115">
        <v>722</v>
      </c>
      <c r="F38" s="114">
        <v>708</v>
      </c>
      <c r="G38" s="114">
        <v>693</v>
      </c>
      <c r="H38" s="114">
        <v>670</v>
      </c>
      <c r="I38" s="140">
        <v>669</v>
      </c>
      <c r="J38" s="115">
        <v>53</v>
      </c>
      <c r="K38" s="116">
        <v>7.9222720478325863</v>
      </c>
    </row>
    <row r="39" spans="1:11" ht="14.1" customHeight="1" x14ac:dyDescent="0.2">
      <c r="A39" s="306">
        <v>51</v>
      </c>
      <c r="B39" s="307" t="s">
        <v>258</v>
      </c>
      <c r="C39" s="308"/>
      <c r="D39" s="113">
        <v>4.6271186440677967</v>
      </c>
      <c r="E39" s="115">
        <v>1638</v>
      </c>
      <c r="F39" s="114">
        <v>1653</v>
      </c>
      <c r="G39" s="114">
        <v>1730</v>
      </c>
      <c r="H39" s="114">
        <v>1849</v>
      </c>
      <c r="I39" s="140">
        <v>1819</v>
      </c>
      <c r="J39" s="115">
        <v>-181</v>
      </c>
      <c r="K39" s="116">
        <v>-9.9505222649807585</v>
      </c>
    </row>
    <row r="40" spans="1:11" ht="14.1" customHeight="1" x14ac:dyDescent="0.2">
      <c r="A40" s="306" t="s">
        <v>259</v>
      </c>
      <c r="B40" s="307" t="s">
        <v>260</v>
      </c>
      <c r="C40" s="308"/>
      <c r="D40" s="113">
        <v>3.9209039548022599</v>
      </c>
      <c r="E40" s="115">
        <v>1388</v>
      </c>
      <c r="F40" s="114">
        <v>1397</v>
      </c>
      <c r="G40" s="114">
        <v>1464</v>
      </c>
      <c r="H40" s="114">
        <v>1590</v>
      </c>
      <c r="I40" s="140">
        <v>1556</v>
      </c>
      <c r="J40" s="115">
        <v>-168</v>
      </c>
      <c r="K40" s="116">
        <v>-10.796915167095115</v>
      </c>
    </row>
    <row r="41" spans="1:11" ht="14.1" customHeight="1" x14ac:dyDescent="0.2">
      <c r="A41" s="306"/>
      <c r="B41" s="307" t="s">
        <v>261</v>
      </c>
      <c r="C41" s="308"/>
      <c r="D41" s="113">
        <v>3.0847457627118646</v>
      </c>
      <c r="E41" s="115">
        <v>1092</v>
      </c>
      <c r="F41" s="114">
        <v>1099</v>
      </c>
      <c r="G41" s="114">
        <v>1164</v>
      </c>
      <c r="H41" s="114">
        <v>1154</v>
      </c>
      <c r="I41" s="140">
        <v>1106</v>
      </c>
      <c r="J41" s="115">
        <v>-14</v>
      </c>
      <c r="K41" s="116">
        <v>-1.2658227848101267</v>
      </c>
    </row>
    <row r="42" spans="1:11" ht="14.1" customHeight="1" x14ac:dyDescent="0.2">
      <c r="A42" s="306">
        <v>52</v>
      </c>
      <c r="B42" s="307" t="s">
        <v>262</v>
      </c>
      <c r="C42" s="308"/>
      <c r="D42" s="113">
        <v>2.5847457627118646</v>
      </c>
      <c r="E42" s="115">
        <v>915</v>
      </c>
      <c r="F42" s="114">
        <v>897</v>
      </c>
      <c r="G42" s="114">
        <v>925</v>
      </c>
      <c r="H42" s="114">
        <v>894</v>
      </c>
      <c r="I42" s="140">
        <v>892</v>
      </c>
      <c r="J42" s="115">
        <v>23</v>
      </c>
      <c r="K42" s="116">
        <v>2.5784753363228701</v>
      </c>
    </row>
    <row r="43" spans="1:11" ht="14.1" customHeight="1" x14ac:dyDescent="0.2">
      <c r="A43" s="306" t="s">
        <v>263</v>
      </c>
      <c r="B43" s="307" t="s">
        <v>264</v>
      </c>
      <c r="C43" s="308"/>
      <c r="D43" s="113">
        <v>2.2542372881355934</v>
      </c>
      <c r="E43" s="115">
        <v>798</v>
      </c>
      <c r="F43" s="114">
        <v>778</v>
      </c>
      <c r="G43" s="114">
        <v>793</v>
      </c>
      <c r="H43" s="114">
        <v>771</v>
      </c>
      <c r="I43" s="140">
        <v>773</v>
      </c>
      <c r="J43" s="115">
        <v>25</v>
      </c>
      <c r="K43" s="116">
        <v>3.2341526520051747</v>
      </c>
    </row>
    <row r="44" spans="1:11" ht="14.1" customHeight="1" x14ac:dyDescent="0.2">
      <c r="A44" s="306">
        <v>53</v>
      </c>
      <c r="B44" s="307" t="s">
        <v>265</v>
      </c>
      <c r="C44" s="308"/>
      <c r="D44" s="113">
        <v>0.65536723163841804</v>
      </c>
      <c r="E44" s="115">
        <v>232</v>
      </c>
      <c r="F44" s="114">
        <v>239</v>
      </c>
      <c r="G44" s="114">
        <v>239</v>
      </c>
      <c r="H44" s="114">
        <v>303</v>
      </c>
      <c r="I44" s="140">
        <v>304</v>
      </c>
      <c r="J44" s="115">
        <v>-72</v>
      </c>
      <c r="K44" s="116">
        <v>-23.684210526315791</v>
      </c>
    </row>
    <row r="45" spans="1:11" ht="14.1" customHeight="1" x14ac:dyDescent="0.2">
      <c r="A45" s="306" t="s">
        <v>266</v>
      </c>
      <c r="B45" s="307" t="s">
        <v>267</v>
      </c>
      <c r="C45" s="308"/>
      <c r="D45" s="113">
        <v>0.61864406779661019</v>
      </c>
      <c r="E45" s="115">
        <v>219</v>
      </c>
      <c r="F45" s="114">
        <v>226</v>
      </c>
      <c r="G45" s="114">
        <v>226</v>
      </c>
      <c r="H45" s="114">
        <v>290</v>
      </c>
      <c r="I45" s="140">
        <v>293</v>
      </c>
      <c r="J45" s="115">
        <v>-74</v>
      </c>
      <c r="K45" s="116">
        <v>-25.255972696245735</v>
      </c>
    </row>
    <row r="46" spans="1:11" ht="14.1" customHeight="1" x14ac:dyDescent="0.2">
      <c r="A46" s="306">
        <v>54</v>
      </c>
      <c r="B46" s="307" t="s">
        <v>268</v>
      </c>
      <c r="C46" s="308"/>
      <c r="D46" s="113">
        <v>1.9322033898305084</v>
      </c>
      <c r="E46" s="115">
        <v>684</v>
      </c>
      <c r="F46" s="114">
        <v>693</v>
      </c>
      <c r="G46" s="114">
        <v>713</v>
      </c>
      <c r="H46" s="114">
        <v>750</v>
      </c>
      <c r="I46" s="140">
        <v>747</v>
      </c>
      <c r="J46" s="115">
        <v>-63</v>
      </c>
      <c r="K46" s="116">
        <v>-8.4337349397590362</v>
      </c>
    </row>
    <row r="47" spans="1:11" ht="14.1" customHeight="1" x14ac:dyDescent="0.2">
      <c r="A47" s="306">
        <v>61</v>
      </c>
      <c r="B47" s="307" t="s">
        <v>269</v>
      </c>
      <c r="C47" s="308"/>
      <c r="D47" s="113">
        <v>3.0790960451977401</v>
      </c>
      <c r="E47" s="115">
        <v>1090</v>
      </c>
      <c r="F47" s="114">
        <v>1116</v>
      </c>
      <c r="G47" s="114">
        <v>1111</v>
      </c>
      <c r="H47" s="114">
        <v>1117</v>
      </c>
      <c r="I47" s="140">
        <v>1130</v>
      </c>
      <c r="J47" s="115">
        <v>-40</v>
      </c>
      <c r="K47" s="116">
        <v>-3.5398230088495577</v>
      </c>
    </row>
    <row r="48" spans="1:11" ht="14.1" customHeight="1" x14ac:dyDescent="0.2">
      <c r="A48" s="306">
        <v>62</v>
      </c>
      <c r="B48" s="307" t="s">
        <v>270</v>
      </c>
      <c r="C48" s="308"/>
      <c r="D48" s="113">
        <v>8.22316384180791</v>
      </c>
      <c r="E48" s="115">
        <v>2911</v>
      </c>
      <c r="F48" s="114">
        <v>2934</v>
      </c>
      <c r="G48" s="114">
        <v>2916</v>
      </c>
      <c r="H48" s="114">
        <v>2839</v>
      </c>
      <c r="I48" s="140">
        <v>2883</v>
      </c>
      <c r="J48" s="115">
        <v>28</v>
      </c>
      <c r="K48" s="116">
        <v>0.97121054457162681</v>
      </c>
    </row>
    <row r="49" spans="1:11" ht="14.1" customHeight="1" x14ac:dyDescent="0.2">
      <c r="A49" s="306">
        <v>63</v>
      </c>
      <c r="B49" s="307" t="s">
        <v>271</v>
      </c>
      <c r="C49" s="308"/>
      <c r="D49" s="113">
        <v>2.2711864406779663</v>
      </c>
      <c r="E49" s="115">
        <v>804</v>
      </c>
      <c r="F49" s="114">
        <v>851</v>
      </c>
      <c r="G49" s="114">
        <v>864</v>
      </c>
      <c r="H49" s="114">
        <v>907</v>
      </c>
      <c r="I49" s="140">
        <v>856</v>
      </c>
      <c r="J49" s="115">
        <v>-52</v>
      </c>
      <c r="K49" s="116">
        <v>-6.0747663551401869</v>
      </c>
    </row>
    <row r="50" spans="1:11" ht="14.1" customHeight="1" x14ac:dyDescent="0.2">
      <c r="A50" s="306" t="s">
        <v>272</v>
      </c>
      <c r="B50" s="307" t="s">
        <v>273</v>
      </c>
      <c r="C50" s="308"/>
      <c r="D50" s="113">
        <v>0.35310734463276838</v>
      </c>
      <c r="E50" s="115">
        <v>125</v>
      </c>
      <c r="F50" s="114">
        <v>127</v>
      </c>
      <c r="G50" s="114">
        <v>133</v>
      </c>
      <c r="H50" s="114">
        <v>133</v>
      </c>
      <c r="I50" s="140">
        <v>122</v>
      </c>
      <c r="J50" s="115">
        <v>3</v>
      </c>
      <c r="K50" s="116">
        <v>2.459016393442623</v>
      </c>
    </row>
    <row r="51" spans="1:11" ht="14.1" customHeight="1" x14ac:dyDescent="0.2">
      <c r="A51" s="306" t="s">
        <v>274</v>
      </c>
      <c r="B51" s="307" t="s">
        <v>275</v>
      </c>
      <c r="C51" s="308"/>
      <c r="D51" s="113">
        <v>1.576271186440678</v>
      </c>
      <c r="E51" s="115">
        <v>558</v>
      </c>
      <c r="F51" s="114">
        <v>597</v>
      </c>
      <c r="G51" s="114">
        <v>607</v>
      </c>
      <c r="H51" s="114">
        <v>647</v>
      </c>
      <c r="I51" s="140">
        <v>604</v>
      </c>
      <c r="J51" s="115">
        <v>-46</v>
      </c>
      <c r="K51" s="116">
        <v>-7.6158940397350996</v>
      </c>
    </row>
    <row r="52" spans="1:11" ht="14.1" customHeight="1" x14ac:dyDescent="0.2">
      <c r="A52" s="306">
        <v>71</v>
      </c>
      <c r="B52" s="307" t="s">
        <v>276</v>
      </c>
      <c r="C52" s="308"/>
      <c r="D52" s="113">
        <v>11.59322033898305</v>
      </c>
      <c r="E52" s="115">
        <v>4104</v>
      </c>
      <c r="F52" s="114">
        <v>4137</v>
      </c>
      <c r="G52" s="114">
        <v>4140</v>
      </c>
      <c r="H52" s="114">
        <v>4097</v>
      </c>
      <c r="I52" s="140">
        <v>4129</v>
      </c>
      <c r="J52" s="115">
        <v>-25</v>
      </c>
      <c r="K52" s="116">
        <v>-0.60547348026156456</v>
      </c>
    </row>
    <row r="53" spans="1:11" ht="14.1" customHeight="1" x14ac:dyDescent="0.2">
      <c r="A53" s="306" t="s">
        <v>277</v>
      </c>
      <c r="B53" s="307" t="s">
        <v>278</v>
      </c>
      <c r="C53" s="308"/>
      <c r="D53" s="113">
        <v>3.7118644067796609</v>
      </c>
      <c r="E53" s="115">
        <v>1314</v>
      </c>
      <c r="F53" s="114">
        <v>1310</v>
      </c>
      <c r="G53" s="114">
        <v>1318</v>
      </c>
      <c r="H53" s="114">
        <v>1272</v>
      </c>
      <c r="I53" s="140">
        <v>1310</v>
      </c>
      <c r="J53" s="115">
        <v>4</v>
      </c>
      <c r="K53" s="116">
        <v>0.30534351145038169</v>
      </c>
    </row>
    <row r="54" spans="1:11" ht="14.1" customHeight="1" x14ac:dyDescent="0.2">
      <c r="A54" s="306" t="s">
        <v>279</v>
      </c>
      <c r="B54" s="307" t="s">
        <v>280</v>
      </c>
      <c r="C54" s="308"/>
      <c r="D54" s="113">
        <v>6.5536723163841808</v>
      </c>
      <c r="E54" s="115">
        <v>2320</v>
      </c>
      <c r="F54" s="114">
        <v>2352</v>
      </c>
      <c r="G54" s="114">
        <v>2347</v>
      </c>
      <c r="H54" s="114">
        <v>2358</v>
      </c>
      <c r="I54" s="140">
        <v>2351</v>
      </c>
      <c r="J54" s="115">
        <v>-31</v>
      </c>
      <c r="K54" s="116">
        <v>-1.3185878349638451</v>
      </c>
    </row>
    <row r="55" spans="1:11" ht="14.1" customHeight="1" x14ac:dyDescent="0.2">
      <c r="A55" s="306">
        <v>72</v>
      </c>
      <c r="B55" s="307" t="s">
        <v>281</v>
      </c>
      <c r="C55" s="308"/>
      <c r="D55" s="113">
        <v>4.9039548022598867</v>
      </c>
      <c r="E55" s="115">
        <v>1736</v>
      </c>
      <c r="F55" s="114">
        <v>1749</v>
      </c>
      <c r="G55" s="114">
        <v>1744</v>
      </c>
      <c r="H55" s="114">
        <v>1706</v>
      </c>
      <c r="I55" s="140">
        <v>1737</v>
      </c>
      <c r="J55" s="115">
        <v>-1</v>
      </c>
      <c r="K55" s="116">
        <v>-5.7570523891767415E-2</v>
      </c>
    </row>
    <row r="56" spans="1:11" ht="14.1" customHeight="1" x14ac:dyDescent="0.2">
      <c r="A56" s="306" t="s">
        <v>282</v>
      </c>
      <c r="B56" s="307" t="s">
        <v>283</v>
      </c>
      <c r="C56" s="308"/>
      <c r="D56" s="113">
        <v>3.0564971751412431</v>
      </c>
      <c r="E56" s="115">
        <v>1082</v>
      </c>
      <c r="F56" s="114">
        <v>1091</v>
      </c>
      <c r="G56" s="114">
        <v>1093</v>
      </c>
      <c r="H56" s="114">
        <v>1068</v>
      </c>
      <c r="I56" s="140">
        <v>1088</v>
      </c>
      <c r="J56" s="115">
        <v>-6</v>
      </c>
      <c r="K56" s="116">
        <v>-0.55147058823529416</v>
      </c>
    </row>
    <row r="57" spans="1:11" ht="14.1" customHeight="1" x14ac:dyDescent="0.2">
      <c r="A57" s="306" t="s">
        <v>284</v>
      </c>
      <c r="B57" s="307" t="s">
        <v>285</v>
      </c>
      <c r="C57" s="308"/>
      <c r="D57" s="113">
        <v>1.0423728813559323</v>
      </c>
      <c r="E57" s="115">
        <v>369</v>
      </c>
      <c r="F57" s="114">
        <v>370</v>
      </c>
      <c r="G57" s="114">
        <v>369</v>
      </c>
      <c r="H57" s="114">
        <v>368</v>
      </c>
      <c r="I57" s="140">
        <v>376</v>
      </c>
      <c r="J57" s="115">
        <v>-7</v>
      </c>
      <c r="K57" s="116">
        <v>-1.8617021276595744</v>
      </c>
    </row>
    <row r="58" spans="1:11" ht="14.1" customHeight="1" x14ac:dyDescent="0.2">
      <c r="A58" s="306">
        <v>73</v>
      </c>
      <c r="B58" s="307" t="s">
        <v>286</v>
      </c>
      <c r="C58" s="308"/>
      <c r="D58" s="113">
        <v>5.129943502824859</v>
      </c>
      <c r="E58" s="115">
        <v>1816</v>
      </c>
      <c r="F58" s="114">
        <v>1803</v>
      </c>
      <c r="G58" s="114">
        <v>1797</v>
      </c>
      <c r="H58" s="114">
        <v>1773</v>
      </c>
      <c r="I58" s="140">
        <v>1787</v>
      </c>
      <c r="J58" s="115">
        <v>29</v>
      </c>
      <c r="K58" s="116">
        <v>1.6228315612758815</v>
      </c>
    </row>
    <row r="59" spans="1:11" ht="14.1" customHeight="1" x14ac:dyDescent="0.2">
      <c r="A59" s="306" t="s">
        <v>287</v>
      </c>
      <c r="B59" s="307" t="s">
        <v>288</v>
      </c>
      <c r="C59" s="308"/>
      <c r="D59" s="113">
        <v>4.3757062146892656</v>
      </c>
      <c r="E59" s="115">
        <v>1549</v>
      </c>
      <c r="F59" s="114">
        <v>1530</v>
      </c>
      <c r="G59" s="114">
        <v>1526</v>
      </c>
      <c r="H59" s="114">
        <v>1510</v>
      </c>
      <c r="I59" s="140">
        <v>1519</v>
      </c>
      <c r="J59" s="115">
        <v>30</v>
      </c>
      <c r="K59" s="116">
        <v>1.9749835418038184</v>
      </c>
    </row>
    <row r="60" spans="1:11" ht="14.1" customHeight="1" x14ac:dyDescent="0.2">
      <c r="A60" s="306">
        <v>81</v>
      </c>
      <c r="B60" s="307" t="s">
        <v>289</v>
      </c>
      <c r="C60" s="308"/>
      <c r="D60" s="113">
        <v>11.562146892655367</v>
      </c>
      <c r="E60" s="115">
        <v>4093</v>
      </c>
      <c r="F60" s="114">
        <v>4063</v>
      </c>
      <c r="G60" s="114">
        <v>4003</v>
      </c>
      <c r="H60" s="114">
        <v>3939</v>
      </c>
      <c r="I60" s="140">
        <v>3935</v>
      </c>
      <c r="J60" s="115">
        <v>158</v>
      </c>
      <c r="K60" s="116">
        <v>4.0152477763659462</v>
      </c>
    </row>
    <row r="61" spans="1:11" ht="14.1" customHeight="1" x14ac:dyDescent="0.2">
      <c r="A61" s="306" t="s">
        <v>290</v>
      </c>
      <c r="B61" s="307" t="s">
        <v>291</v>
      </c>
      <c r="C61" s="308"/>
      <c r="D61" s="113">
        <v>3.1666666666666665</v>
      </c>
      <c r="E61" s="115">
        <v>1121</v>
      </c>
      <c r="F61" s="114">
        <v>1120</v>
      </c>
      <c r="G61" s="114">
        <v>1126</v>
      </c>
      <c r="H61" s="114">
        <v>1073</v>
      </c>
      <c r="I61" s="140">
        <v>1088</v>
      </c>
      <c r="J61" s="115">
        <v>33</v>
      </c>
      <c r="K61" s="116">
        <v>3.0330882352941178</v>
      </c>
    </row>
    <row r="62" spans="1:11" ht="14.1" customHeight="1" x14ac:dyDescent="0.2">
      <c r="A62" s="306" t="s">
        <v>292</v>
      </c>
      <c r="B62" s="307" t="s">
        <v>293</v>
      </c>
      <c r="C62" s="308"/>
      <c r="D62" s="113">
        <v>5.1836158192090398</v>
      </c>
      <c r="E62" s="115">
        <v>1835</v>
      </c>
      <c r="F62" s="114">
        <v>1834</v>
      </c>
      <c r="G62" s="114">
        <v>1777</v>
      </c>
      <c r="H62" s="114">
        <v>1778</v>
      </c>
      <c r="I62" s="140">
        <v>1762</v>
      </c>
      <c r="J62" s="115">
        <v>73</v>
      </c>
      <c r="K62" s="116">
        <v>4.1430192962542565</v>
      </c>
    </row>
    <row r="63" spans="1:11" ht="14.1" customHeight="1" x14ac:dyDescent="0.2">
      <c r="A63" s="306"/>
      <c r="B63" s="307" t="s">
        <v>294</v>
      </c>
      <c r="C63" s="308"/>
      <c r="D63" s="113">
        <v>4.268361581920904</v>
      </c>
      <c r="E63" s="115">
        <v>1511</v>
      </c>
      <c r="F63" s="114">
        <v>1513</v>
      </c>
      <c r="G63" s="114">
        <v>1461</v>
      </c>
      <c r="H63" s="114">
        <v>1462</v>
      </c>
      <c r="I63" s="140">
        <v>1457</v>
      </c>
      <c r="J63" s="115">
        <v>54</v>
      </c>
      <c r="K63" s="116">
        <v>3.7062457103637612</v>
      </c>
    </row>
    <row r="64" spans="1:11" ht="14.1" customHeight="1" x14ac:dyDescent="0.2">
      <c r="A64" s="306" t="s">
        <v>295</v>
      </c>
      <c r="B64" s="307" t="s">
        <v>296</v>
      </c>
      <c r="C64" s="308"/>
      <c r="D64" s="113">
        <v>1.4322033898305084</v>
      </c>
      <c r="E64" s="115">
        <v>507</v>
      </c>
      <c r="F64" s="114">
        <v>487</v>
      </c>
      <c r="G64" s="114">
        <v>489</v>
      </c>
      <c r="H64" s="114">
        <v>478</v>
      </c>
      <c r="I64" s="140">
        <v>480</v>
      </c>
      <c r="J64" s="115">
        <v>27</v>
      </c>
      <c r="K64" s="116">
        <v>5.625</v>
      </c>
    </row>
    <row r="65" spans="1:11" ht="14.1" customHeight="1" x14ac:dyDescent="0.2">
      <c r="A65" s="306" t="s">
        <v>297</v>
      </c>
      <c r="B65" s="307" t="s">
        <v>298</v>
      </c>
      <c r="C65" s="308"/>
      <c r="D65" s="113">
        <v>0.69491525423728817</v>
      </c>
      <c r="E65" s="115">
        <v>246</v>
      </c>
      <c r="F65" s="114">
        <v>241</v>
      </c>
      <c r="G65" s="114">
        <v>236</v>
      </c>
      <c r="H65" s="114">
        <v>238</v>
      </c>
      <c r="I65" s="140">
        <v>241</v>
      </c>
      <c r="J65" s="115">
        <v>5</v>
      </c>
      <c r="K65" s="116">
        <v>2.0746887966804981</v>
      </c>
    </row>
    <row r="66" spans="1:11" ht="14.1" customHeight="1" x14ac:dyDescent="0.2">
      <c r="A66" s="306">
        <v>82</v>
      </c>
      <c r="B66" s="307" t="s">
        <v>299</v>
      </c>
      <c r="C66" s="308"/>
      <c r="D66" s="113">
        <v>1.8700564971751412</v>
      </c>
      <c r="E66" s="115">
        <v>662</v>
      </c>
      <c r="F66" s="114">
        <v>648</v>
      </c>
      <c r="G66" s="114">
        <v>660</v>
      </c>
      <c r="H66" s="114">
        <v>631</v>
      </c>
      <c r="I66" s="140">
        <v>641</v>
      </c>
      <c r="J66" s="115">
        <v>21</v>
      </c>
      <c r="K66" s="116">
        <v>3.2761310452418098</v>
      </c>
    </row>
    <row r="67" spans="1:11" ht="14.1" customHeight="1" x14ac:dyDescent="0.2">
      <c r="A67" s="306" t="s">
        <v>300</v>
      </c>
      <c r="B67" s="307" t="s">
        <v>301</v>
      </c>
      <c r="C67" s="308"/>
      <c r="D67" s="113">
        <v>0.60451977401129942</v>
      </c>
      <c r="E67" s="115">
        <v>214</v>
      </c>
      <c r="F67" s="114">
        <v>209</v>
      </c>
      <c r="G67" s="114">
        <v>219</v>
      </c>
      <c r="H67" s="114">
        <v>211</v>
      </c>
      <c r="I67" s="140">
        <v>213</v>
      </c>
      <c r="J67" s="115">
        <v>1</v>
      </c>
      <c r="K67" s="116">
        <v>0.46948356807511737</v>
      </c>
    </row>
    <row r="68" spans="1:11" ht="14.1" customHeight="1" x14ac:dyDescent="0.2">
      <c r="A68" s="306" t="s">
        <v>302</v>
      </c>
      <c r="B68" s="307" t="s">
        <v>303</v>
      </c>
      <c r="C68" s="308"/>
      <c r="D68" s="113">
        <v>0.50282485875706218</v>
      </c>
      <c r="E68" s="115">
        <v>178</v>
      </c>
      <c r="F68" s="114">
        <v>179</v>
      </c>
      <c r="G68" s="114">
        <v>183</v>
      </c>
      <c r="H68" s="114">
        <v>177</v>
      </c>
      <c r="I68" s="140">
        <v>179</v>
      </c>
      <c r="J68" s="115">
        <v>-1</v>
      </c>
      <c r="K68" s="116">
        <v>-0.55865921787709494</v>
      </c>
    </row>
    <row r="69" spans="1:11" ht="14.1" customHeight="1" x14ac:dyDescent="0.2">
      <c r="A69" s="306">
        <v>83</v>
      </c>
      <c r="B69" s="307" t="s">
        <v>304</v>
      </c>
      <c r="C69" s="308"/>
      <c r="D69" s="113">
        <v>8.8192090395480225</v>
      </c>
      <c r="E69" s="115">
        <v>3122</v>
      </c>
      <c r="F69" s="114">
        <v>3110</v>
      </c>
      <c r="G69" s="114">
        <v>3077</v>
      </c>
      <c r="H69" s="114">
        <v>2954</v>
      </c>
      <c r="I69" s="140">
        <v>2929</v>
      </c>
      <c r="J69" s="115">
        <v>193</v>
      </c>
      <c r="K69" s="116">
        <v>6.5892796176169339</v>
      </c>
    </row>
    <row r="70" spans="1:11" ht="14.1" customHeight="1" x14ac:dyDescent="0.2">
      <c r="A70" s="306" t="s">
        <v>305</v>
      </c>
      <c r="B70" s="307" t="s">
        <v>306</v>
      </c>
      <c r="C70" s="308"/>
      <c r="D70" s="113">
        <v>8.1723163841807906</v>
      </c>
      <c r="E70" s="115">
        <v>2893</v>
      </c>
      <c r="F70" s="114">
        <v>2879</v>
      </c>
      <c r="G70" s="114">
        <v>2849</v>
      </c>
      <c r="H70" s="114">
        <v>2724</v>
      </c>
      <c r="I70" s="140">
        <v>2698</v>
      </c>
      <c r="J70" s="115">
        <v>195</v>
      </c>
      <c r="K70" s="116">
        <v>7.2275759822090437</v>
      </c>
    </row>
    <row r="71" spans="1:11" ht="14.1" customHeight="1" x14ac:dyDescent="0.2">
      <c r="A71" s="306"/>
      <c r="B71" s="307" t="s">
        <v>307</v>
      </c>
      <c r="C71" s="308"/>
      <c r="D71" s="113">
        <v>4.4858757062146895</v>
      </c>
      <c r="E71" s="115">
        <v>1588</v>
      </c>
      <c r="F71" s="114">
        <v>1566</v>
      </c>
      <c r="G71" s="114">
        <v>1549</v>
      </c>
      <c r="H71" s="114">
        <v>1515</v>
      </c>
      <c r="I71" s="140">
        <v>1517</v>
      </c>
      <c r="J71" s="115">
        <v>71</v>
      </c>
      <c r="K71" s="116">
        <v>4.6802900461437043</v>
      </c>
    </row>
    <row r="72" spans="1:11" ht="14.1" customHeight="1" x14ac:dyDescent="0.2">
      <c r="A72" s="306">
        <v>84</v>
      </c>
      <c r="B72" s="307" t="s">
        <v>308</v>
      </c>
      <c r="C72" s="308"/>
      <c r="D72" s="113">
        <v>2.0338983050847457</v>
      </c>
      <c r="E72" s="115">
        <v>720</v>
      </c>
      <c r="F72" s="114">
        <v>721</v>
      </c>
      <c r="G72" s="114">
        <v>691</v>
      </c>
      <c r="H72" s="114">
        <v>709</v>
      </c>
      <c r="I72" s="140">
        <v>711</v>
      </c>
      <c r="J72" s="115">
        <v>9</v>
      </c>
      <c r="K72" s="116">
        <v>1.2658227848101267</v>
      </c>
    </row>
    <row r="73" spans="1:11" ht="14.1" customHeight="1" x14ac:dyDescent="0.2">
      <c r="A73" s="306" t="s">
        <v>309</v>
      </c>
      <c r="B73" s="307" t="s">
        <v>310</v>
      </c>
      <c r="C73" s="308"/>
      <c r="D73" s="113">
        <v>0.47175141242937851</v>
      </c>
      <c r="E73" s="115">
        <v>167</v>
      </c>
      <c r="F73" s="114">
        <v>168</v>
      </c>
      <c r="G73" s="114">
        <v>161</v>
      </c>
      <c r="H73" s="114">
        <v>170</v>
      </c>
      <c r="I73" s="140">
        <v>167</v>
      </c>
      <c r="J73" s="115">
        <v>0</v>
      </c>
      <c r="K73" s="116">
        <v>0</v>
      </c>
    </row>
    <row r="74" spans="1:11" ht="14.1" customHeight="1" x14ac:dyDescent="0.2">
      <c r="A74" s="306" t="s">
        <v>311</v>
      </c>
      <c r="B74" s="307" t="s">
        <v>312</v>
      </c>
      <c r="C74" s="308"/>
      <c r="D74" s="113">
        <v>0.51129943502824859</v>
      </c>
      <c r="E74" s="115">
        <v>181</v>
      </c>
      <c r="F74" s="114">
        <v>182</v>
      </c>
      <c r="G74" s="114">
        <v>177</v>
      </c>
      <c r="H74" s="114">
        <v>177</v>
      </c>
      <c r="I74" s="140">
        <v>180</v>
      </c>
      <c r="J74" s="115">
        <v>1</v>
      </c>
      <c r="K74" s="116">
        <v>0.55555555555555558</v>
      </c>
    </row>
    <row r="75" spans="1:11" ht="14.1" customHeight="1" x14ac:dyDescent="0.2">
      <c r="A75" s="306" t="s">
        <v>313</v>
      </c>
      <c r="B75" s="307" t="s">
        <v>314</v>
      </c>
      <c r="C75" s="308"/>
      <c r="D75" s="113">
        <v>0.42090395480225989</v>
      </c>
      <c r="E75" s="115">
        <v>149</v>
      </c>
      <c r="F75" s="114">
        <v>139</v>
      </c>
      <c r="G75" s="114">
        <v>130</v>
      </c>
      <c r="H75" s="114">
        <v>134</v>
      </c>
      <c r="I75" s="140">
        <v>126</v>
      </c>
      <c r="J75" s="115">
        <v>23</v>
      </c>
      <c r="K75" s="116">
        <v>18.253968253968253</v>
      </c>
    </row>
    <row r="76" spans="1:11" ht="14.1" customHeight="1" x14ac:dyDescent="0.2">
      <c r="A76" s="306">
        <v>91</v>
      </c>
      <c r="B76" s="307" t="s">
        <v>315</v>
      </c>
      <c r="C76" s="308"/>
      <c r="D76" s="113">
        <v>0.70903954802259883</v>
      </c>
      <c r="E76" s="115">
        <v>251</v>
      </c>
      <c r="F76" s="114">
        <v>247</v>
      </c>
      <c r="G76" s="114">
        <v>236</v>
      </c>
      <c r="H76" s="114">
        <v>242</v>
      </c>
      <c r="I76" s="140">
        <v>240</v>
      </c>
      <c r="J76" s="115">
        <v>11</v>
      </c>
      <c r="K76" s="116">
        <v>4.583333333333333</v>
      </c>
    </row>
    <row r="77" spans="1:11" ht="14.1" customHeight="1" x14ac:dyDescent="0.2">
      <c r="A77" s="306">
        <v>92</v>
      </c>
      <c r="B77" s="307" t="s">
        <v>316</v>
      </c>
      <c r="C77" s="308"/>
      <c r="D77" s="113">
        <v>1.8954802259887005</v>
      </c>
      <c r="E77" s="115">
        <v>671</v>
      </c>
      <c r="F77" s="114">
        <v>659</v>
      </c>
      <c r="G77" s="114">
        <v>663</v>
      </c>
      <c r="H77" s="114">
        <v>684</v>
      </c>
      <c r="I77" s="140">
        <v>680</v>
      </c>
      <c r="J77" s="115">
        <v>-9</v>
      </c>
      <c r="K77" s="116">
        <v>-1.3235294117647058</v>
      </c>
    </row>
    <row r="78" spans="1:11" ht="14.1" customHeight="1" x14ac:dyDescent="0.2">
      <c r="A78" s="306">
        <v>93</v>
      </c>
      <c r="B78" s="307" t="s">
        <v>317</v>
      </c>
      <c r="C78" s="308"/>
      <c r="D78" s="113">
        <v>0.26836158192090398</v>
      </c>
      <c r="E78" s="115">
        <v>95</v>
      </c>
      <c r="F78" s="114">
        <v>94</v>
      </c>
      <c r="G78" s="114">
        <v>92</v>
      </c>
      <c r="H78" s="114">
        <v>88</v>
      </c>
      <c r="I78" s="140">
        <v>90</v>
      </c>
      <c r="J78" s="115">
        <v>5</v>
      </c>
      <c r="K78" s="116">
        <v>5.5555555555555554</v>
      </c>
    </row>
    <row r="79" spans="1:11" ht="14.1" customHeight="1" x14ac:dyDescent="0.2">
      <c r="A79" s="306">
        <v>94</v>
      </c>
      <c r="B79" s="307" t="s">
        <v>318</v>
      </c>
      <c r="C79" s="308"/>
      <c r="D79" s="113">
        <v>0.39265536723163841</v>
      </c>
      <c r="E79" s="115">
        <v>139</v>
      </c>
      <c r="F79" s="114">
        <v>147</v>
      </c>
      <c r="G79" s="114">
        <v>153</v>
      </c>
      <c r="H79" s="114">
        <v>150</v>
      </c>
      <c r="I79" s="140">
        <v>156</v>
      </c>
      <c r="J79" s="115">
        <v>-17</v>
      </c>
      <c r="K79" s="116">
        <v>-10.897435897435898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1.6892655367231639</v>
      </c>
      <c r="E81" s="143">
        <v>598</v>
      </c>
      <c r="F81" s="144">
        <v>603</v>
      </c>
      <c r="G81" s="144">
        <v>594</v>
      </c>
      <c r="H81" s="144">
        <v>582</v>
      </c>
      <c r="I81" s="145">
        <v>582</v>
      </c>
      <c r="J81" s="143">
        <v>16</v>
      </c>
      <c r="K81" s="146">
        <v>2.7491408934707904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8763</v>
      </c>
      <c r="E12" s="114">
        <v>8970</v>
      </c>
      <c r="F12" s="114">
        <v>8832</v>
      </c>
      <c r="G12" s="114">
        <v>8872</v>
      </c>
      <c r="H12" s="140">
        <v>8846</v>
      </c>
      <c r="I12" s="115">
        <v>-83</v>
      </c>
      <c r="J12" s="116">
        <v>-0.93827718742934663</v>
      </c>
      <c r="K12"/>
      <c r="L12"/>
      <c r="M12"/>
      <c r="N12"/>
      <c r="O12"/>
      <c r="P12"/>
    </row>
    <row r="13" spans="1:16" s="110" customFormat="1" ht="14.45" customHeight="1" x14ac:dyDescent="0.2">
      <c r="A13" s="120" t="s">
        <v>105</v>
      </c>
      <c r="B13" s="119" t="s">
        <v>106</v>
      </c>
      <c r="C13" s="113">
        <v>39.221727718817753</v>
      </c>
      <c r="D13" s="115">
        <v>3437</v>
      </c>
      <c r="E13" s="114">
        <v>3514</v>
      </c>
      <c r="F13" s="114">
        <v>3520</v>
      </c>
      <c r="G13" s="114">
        <v>3514</v>
      </c>
      <c r="H13" s="140">
        <v>3432</v>
      </c>
      <c r="I13" s="115">
        <v>5</v>
      </c>
      <c r="J13" s="116">
        <v>0.14568764568764569</v>
      </c>
      <c r="K13"/>
      <c r="L13"/>
      <c r="M13"/>
      <c r="N13"/>
      <c r="O13"/>
      <c r="P13"/>
    </row>
    <row r="14" spans="1:16" s="110" customFormat="1" ht="14.45" customHeight="1" x14ac:dyDescent="0.2">
      <c r="A14" s="120"/>
      <c r="B14" s="119" t="s">
        <v>107</v>
      </c>
      <c r="C14" s="113">
        <v>60.778272281182247</v>
      </c>
      <c r="D14" s="115">
        <v>5326</v>
      </c>
      <c r="E14" s="114">
        <v>5456</v>
      </c>
      <c r="F14" s="114">
        <v>5312</v>
      </c>
      <c r="G14" s="114">
        <v>5358</v>
      </c>
      <c r="H14" s="140">
        <v>5414</v>
      </c>
      <c r="I14" s="115">
        <v>-88</v>
      </c>
      <c r="J14" s="116">
        <v>-1.625415589213151</v>
      </c>
      <c r="K14"/>
      <c r="L14"/>
      <c r="M14"/>
      <c r="N14"/>
      <c r="O14"/>
      <c r="P14"/>
    </row>
    <row r="15" spans="1:16" s="110" customFormat="1" ht="14.45" customHeight="1" x14ac:dyDescent="0.2">
      <c r="A15" s="118" t="s">
        <v>105</v>
      </c>
      <c r="B15" s="121" t="s">
        <v>108</v>
      </c>
      <c r="C15" s="113">
        <v>16.318612347369623</v>
      </c>
      <c r="D15" s="115">
        <v>1430</v>
      </c>
      <c r="E15" s="114">
        <v>1537</v>
      </c>
      <c r="F15" s="114">
        <v>1412</v>
      </c>
      <c r="G15" s="114">
        <v>1468</v>
      </c>
      <c r="H15" s="140">
        <v>1460</v>
      </c>
      <c r="I15" s="115">
        <v>-30</v>
      </c>
      <c r="J15" s="116">
        <v>-2.0547945205479454</v>
      </c>
      <c r="K15"/>
      <c r="L15"/>
      <c r="M15"/>
      <c r="N15"/>
      <c r="O15"/>
      <c r="P15"/>
    </row>
    <row r="16" spans="1:16" s="110" customFormat="1" ht="14.45" customHeight="1" x14ac:dyDescent="0.2">
      <c r="A16" s="118"/>
      <c r="B16" s="121" t="s">
        <v>109</v>
      </c>
      <c r="C16" s="113">
        <v>52.927079767203011</v>
      </c>
      <c r="D16" s="115">
        <v>4638</v>
      </c>
      <c r="E16" s="114">
        <v>4713</v>
      </c>
      <c r="F16" s="114">
        <v>4708</v>
      </c>
      <c r="G16" s="114">
        <v>4682</v>
      </c>
      <c r="H16" s="140">
        <v>4686</v>
      </c>
      <c r="I16" s="115">
        <v>-48</v>
      </c>
      <c r="J16" s="116">
        <v>-1.0243277848911652</v>
      </c>
      <c r="K16"/>
      <c r="L16"/>
      <c r="M16"/>
      <c r="N16"/>
      <c r="O16"/>
      <c r="P16"/>
    </row>
    <row r="17" spans="1:16" s="110" customFormat="1" ht="14.45" customHeight="1" x14ac:dyDescent="0.2">
      <c r="A17" s="118"/>
      <c r="B17" s="121" t="s">
        <v>110</v>
      </c>
      <c r="C17" s="113">
        <v>16.352847198448021</v>
      </c>
      <c r="D17" s="115">
        <v>1433</v>
      </c>
      <c r="E17" s="114">
        <v>1447</v>
      </c>
      <c r="F17" s="114">
        <v>1444</v>
      </c>
      <c r="G17" s="114">
        <v>1447</v>
      </c>
      <c r="H17" s="140">
        <v>1443</v>
      </c>
      <c r="I17" s="115">
        <v>-10</v>
      </c>
      <c r="J17" s="116">
        <v>-0.693000693000693</v>
      </c>
      <c r="K17"/>
      <c r="L17"/>
      <c r="M17"/>
      <c r="N17"/>
      <c r="O17"/>
      <c r="P17"/>
    </row>
    <row r="18" spans="1:16" s="110" customFormat="1" ht="14.45" customHeight="1" x14ac:dyDescent="0.2">
      <c r="A18" s="120"/>
      <c r="B18" s="121" t="s">
        <v>111</v>
      </c>
      <c r="C18" s="113">
        <v>14.401460686979345</v>
      </c>
      <c r="D18" s="115">
        <v>1262</v>
      </c>
      <c r="E18" s="114">
        <v>1273</v>
      </c>
      <c r="F18" s="114">
        <v>1268</v>
      </c>
      <c r="G18" s="114">
        <v>1275</v>
      </c>
      <c r="H18" s="140">
        <v>1257</v>
      </c>
      <c r="I18" s="115">
        <v>5</v>
      </c>
      <c r="J18" s="116">
        <v>0.39777247414478917</v>
      </c>
      <c r="K18"/>
      <c r="L18"/>
      <c r="M18"/>
      <c r="N18"/>
      <c r="O18"/>
      <c r="P18"/>
    </row>
    <row r="19" spans="1:16" s="110" customFormat="1" ht="14.45" customHeight="1" x14ac:dyDescent="0.2">
      <c r="A19" s="120"/>
      <c r="B19" s="121" t="s">
        <v>112</v>
      </c>
      <c r="C19" s="113">
        <v>1.2895127239529842</v>
      </c>
      <c r="D19" s="115">
        <v>113</v>
      </c>
      <c r="E19" s="114">
        <v>113</v>
      </c>
      <c r="F19" s="114">
        <v>119</v>
      </c>
      <c r="G19" s="114">
        <v>103</v>
      </c>
      <c r="H19" s="140">
        <v>90</v>
      </c>
      <c r="I19" s="115">
        <v>23</v>
      </c>
      <c r="J19" s="116">
        <v>25.555555555555557</v>
      </c>
      <c r="K19"/>
      <c r="L19"/>
      <c r="M19"/>
      <c r="N19"/>
      <c r="O19"/>
      <c r="P19"/>
    </row>
    <row r="20" spans="1:16" s="110" customFormat="1" ht="14.45" customHeight="1" x14ac:dyDescent="0.2">
      <c r="A20" s="120" t="s">
        <v>113</v>
      </c>
      <c r="B20" s="119" t="s">
        <v>116</v>
      </c>
      <c r="C20" s="113">
        <v>81.684354673057172</v>
      </c>
      <c r="D20" s="115">
        <v>7158</v>
      </c>
      <c r="E20" s="114">
        <v>7350</v>
      </c>
      <c r="F20" s="114">
        <v>7214</v>
      </c>
      <c r="G20" s="114">
        <v>7248</v>
      </c>
      <c r="H20" s="140">
        <v>7196</v>
      </c>
      <c r="I20" s="115">
        <v>-38</v>
      </c>
      <c r="J20" s="116">
        <v>-0.52807115063924404</v>
      </c>
      <c r="K20"/>
      <c r="L20"/>
      <c r="M20"/>
      <c r="N20"/>
      <c r="O20"/>
      <c r="P20"/>
    </row>
    <row r="21" spans="1:16" s="110" customFormat="1" ht="14.45" customHeight="1" x14ac:dyDescent="0.2">
      <c r="A21" s="123"/>
      <c r="B21" s="124" t="s">
        <v>117</v>
      </c>
      <c r="C21" s="125">
        <v>18.258587241812165</v>
      </c>
      <c r="D21" s="143">
        <v>1600</v>
      </c>
      <c r="E21" s="144">
        <v>1613</v>
      </c>
      <c r="F21" s="144">
        <v>1610</v>
      </c>
      <c r="G21" s="144">
        <v>1619</v>
      </c>
      <c r="H21" s="145">
        <v>1643</v>
      </c>
      <c r="I21" s="143">
        <v>-43</v>
      </c>
      <c r="J21" s="146">
        <v>-2.6171637248934876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7021</v>
      </c>
      <c r="E56" s="114">
        <v>7241</v>
      </c>
      <c r="F56" s="114">
        <v>7165</v>
      </c>
      <c r="G56" s="114">
        <v>7261</v>
      </c>
      <c r="H56" s="140">
        <v>7173</v>
      </c>
      <c r="I56" s="115">
        <v>-152</v>
      </c>
      <c r="J56" s="116">
        <v>-2.1190575770249547</v>
      </c>
      <c r="K56"/>
      <c r="L56"/>
      <c r="M56"/>
      <c r="N56"/>
      <c r="O56"/>
      <c r="P56"/>
    </row>
    <row r="57" spans="1:16" s="110" customFormat="1" ht="14.45" customHeight="1" x14ac:dyDescent="0.2">
      <c r="A57" s="120" t="s">
        <v>105</v>
      </c>
      <c r="B57" s="119" t="s">
        <v>106</v>
      </c>
      <c r="C57" s="113">
        <v>40.037031761857286</v>
      </c>
      <c r="D57" s="115">
        <v>2811</v>
      </c>
      <c r="E57" s="114">
        <v>2875</v>
      </c>
      <c r="F57" s="114">
        <v>2864</v>
      </c>
      <c r="G57" s="114">
        <v>2902</v>
      </c>
      <c r="H57" s="140">
        <v>2841</v>
      </c>
      <c r="I57" s="115">
        <v>-30</v>
      </c>
      <c r="J57" s="116">
        <v>-1.0559662090813093</v>
      </c>
    </row>
    <row r="58" spans="1:16" s="110" customFormat="1" ht="14.45" customHeight="1" x14ac:dyDescent="0.2">
      <c r="A58" s="120"/>
      <c r="B58" s="119" t="s">
        <v>107</v>
      </c>
      <c r="C58" s="113">
        <v>59.962968238142714</v>
      </c>
      <c r="D58" s="115">
        <v>4210</v>
      </c>
      <c r="E58" s="114">
        <v>4366</v>
      </c>
      <c r="F58" s="114">
        <v>4301</v>
      </c>
      <c r="G58" s="114">
        <v>4359</v>
      </c>
      <c r="H58" s="140">
        <v>4332</v>
      </c>
      <c r="I58" s="115">
        <v>-122</v>
      </c>
      <c r="J58" s="116">
        <v>-2.8162511542012929</v>
      </c>
    </row>
    <row r="59" spans="1:16" s="110" customFormat="1" ht="14.45" customHeight="1" x14ac:dyDescent="0.2">
      <c r="A59" s="118" t="s">
        <v>105</v>
      </c>
      <c r="B59" s="121" t="s">
        <v>108</v>
      </c>
      <c r="C59" s="113">
        <v>15.567582965389546</v>
      </c>
      <c r="D59" s="115">
        <v>1093</v>
      </c>
      <c r="E59" s="114">
        <v>1188</v>
      </c>
      <c r="F59" s="114">
        <v>1122</v>
      </c>
      <c r="G59" s="114">
        <v>1184</v>
      </c>
      <c r="H59" s="140">
        <v>1163</v>
      </c>
      <c r="I59" s="115">
        <v>-70</v>
      </c>
      <c r="J59" s="116">
        <v>-6.0189165950128976</v>
      </c>
    </row>
    <row r="60" spans="1:16" s="110" customFormat="1" ht="14.45" customHeight="1" x14ac:dyDescent="0.2">
      <c r="A60" s="118"/>
      <c r="B60" s="121" t="s">
        <v>109</v>
      </c>
      <c r="C60" s="113">
        <v>56.046147272468311</v>
      </c>
      <c r="D60" s="115">
        <v>3935</v>
      </c>
      <c r="E60" s="114">
        <v>4029</v>
      </c>
      <c r="F60" s="114">
        <v>4052</v>
      </c>
      <c r="G60" s="114">
        <v>4086</v>
      </c>
      <c r="H60" s="140">
        <v>4042</v>
      </c>
      <c r="I60" s="115">
        <v>-107</v>
      </c>
      <c r="J60" s="116">
        <v>-2.6472043542800594</v>
      </c>
    </row>
    <row r="61" spans="1:16" s="110" customFormat="1" ht="14.45" customHeight="1" x14ac:dyDescent="0.2">
      <c r="A61" s="118"/>
      <c r="B61" s="121" t="s">
        <v>110</v>
      </c>
      <c r="C61" s="113">
        <v>14.698760860276314</v>
      </c>
      <c r="D61" s="115">
        <v>1032</v>
      </c>
      <c r="E61" s="114">
        <v>1038</v>
      </c>
      <c r="F61" s="114">
        <v>1019</v>
      </c>
      <c r="G61" s="114">
        <v>1015</v>
      </c>
      <c r="H61" s="140">
        <v>1022</v>
      </c>
      <c r="I61" s="115">
        <v>10</v>
      </c>
      <c r="J61" s="116">
        <v>0.97847358121330719</v>
      </c>
    </row>
    <row r="62" spans="1:16" s="110" customFormat="1" ht="14.45" customHeight="1" x14ac:dyDescent="0.2">
      <c r="A62" s="120"/>
      <c r="B62" s="121" t="s">
        <v>111</v>
      </c>
      <c r="C62" s="113">
        <v>13.687508901865831</v>
      </c>
      <c r="D62" s="115">
        <v>961</v>
      </c>
      <c r="E62" s="114">
        <v>986</v>
      </c>
      <c r="F62" s="114">
        <v>972</v>
      </c>
      <c r="G62" s="114">
        <v>976</v>
      </c>
      <c r="H62" s="140">
        <v>946</v>
      </c>
      <c r="I62" s="115">
        <v>15</v>
      </c>
      <c r="J62" s="116">
        <v>1.5856236786469344</v>
      </c>
    </row>
    <row r="63" spans="1:16" s="110" customFormat="1" ht="14.45" customHeight="1" x14ac:dyDescent="0.2">
      <c r="A63" s="120"/>
      <c r="B63" s="121" t="s">
        <v>112</v>
      </c>
      <c r="C63" s="113">
        <v>1.1964107676969093</v>
      </c>
      <c r="D63" s="115">
        <v>84</v>
      </c>
      <c r="E63" s="114">
        <v>94</v>
      </c>
      <c r="F63" s="114">
        <v>93</v>
      </c>
      <c r="G63" s="114">
        <v>81</v>
      </c>
      <c r="H63" s="140">
        <v>75</v>
      </c>
      <c r="I63" s="115">
        <v>9</v>
      </c>
      <c r="J63" s="116">
        <v>12</v>
      </c>
    </row>
    <row r="64" spans="1:16" s="110" customFormat="1" ht="14.45" customHeight="1" x14ac:dyDescent="0.2">
      <c r="A64" s="120" t="s">
        <v>113</v>
      </c>
      <c r="B64" s="119" t="s">
        <v>116</v>
      </c>
      <c r="C64" s="113">
        <v>74.120495655889471</v>
      </c>
      <c r="D64" s="115">
        <v>5204</v>
      </c>
      <c r="E64" s="114">
        <v>5378</v>
      </c>
      <c r="F64" s="114">
        <v>5341</v>
      </c>
      <c r="G64" s="114">
        <v>5395</v>
      </c>
      <c r="H64" s="140">
        <v>5323</v>
      </c>
      <c r="I64" s="115">
        <v>-119</v>
      </c>
      <c r="J64" s="116">
        <v>-2.2355814390381363</v>
      </c>
    </row>
    <row r="65" spans="1:10" s="110" customFormat="1" ht="14.45" customHeight="1" x14ac:dyDescent="0.2">
      <c r="A65" s="123"/>
      <c r="B65" s="124" t="s">
        <v>117</v>
      </c>
      <c r="C65" s="125">
        <v>25.737074490813274</v>
      </c>
      <c r="D65" s="143">
        <v>1807</v>
      </c>
      <c r="E65" s="144">
        <v>1854</v>
      </c>
      <c r="F65" s="144">
        <v>1815</v>
      </c>
      <c r="G65" s="144">
        <v>1857</v>
      </c>
      <c r="H65" s="145">
        <v>1841</v>
      </c>
      <c r="I65" s="143">
        <v>-34</v>
      </c>
      <c r="J65" s="146">
        <v>-1.8468223791417708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8763</v>
      </c>
      <c r="G11" s="114">
        <v>8970</v>
      </c>
      <c r="H11" s="114">
        <v>8832</v>
      </c>
      <c r="I11" s="114">
        <v>8872</v>
      </c>
      <c r="J11" s="140">
        <v>8846</v>
      </c>
      <c r="K11" s="114">
        <v>-83</v>
      </c>
      <c r="L11" s="116">
        <v>-0.93827718742934663</v>
      </c>
    </row>
    <row r="12" spans="1:17" s="110" customFormat="1" ht="24" customHeight="1" x14ac:dyDescent="0.2">
      <c r="A12" s="604" t="s">
        <v>185</v>
      </c>
      <c r="B12" s="605"/>
      <c r="C12" s="605"/>
      <c r="D12" s="606"/>
      <c r="E12" s="113">
        <v>39.221727718817753</v>
      </c>
      <c r="F12" s="115">
        <v>3437</v>
      </c>
      <c r="G12" s="114">
        <v>3514</v>
      </c>
      <c r="H12" s="114">
        <v>3520</v>
      </c>
      <c r="I12" s="114">
        <v>3514</v>
      </c>
      <c r="J12" s="140">
        <v>3432</v>
      </c>
      <c r="K12" s="114">
        <v>5</v>
      </c>
      <c r="L12" s="116">
        <v>0.14568764568764569</v>
      </c>
    </row>
    <row r="13" spans="1:17" s="110" customFormat="1" ht="15" customHeight="1" x14ac:dyDescent="0.2">
      <c r="A13" s="120"/>
      <c r="B13" s="612" t="s">
        <v>107</v>
      </c>
      <c r="C13" s="612"/>
      <c r="E13" s="113">
        <v>60.778272281182247</v>
      </c>
      <c r="F13" s="115">
        <v>5326</v>
      </c>
      <c r="G13" s="114">
        <v>5456</v>
      </c>
      <c r="H13" s="114">
        <v>5312</v>
      </c>
      <c r="I13" s="114">
        <v>5358</v>
      </c>
      <c r="J13" s="140">
        <v>5414</v>
      </c>
      <c r="K13" s="114">
        <v>-88</v>
      </c>
      <c r="L13" s="116">
        <v>-1.625415589213151</v>
      </c>
    </row>
    <row r="14" spans="1:17" s="110" customFormat="1" ht="22.5" customHeight="1" x14ac:dyDescent="0.2">
      <c r="A14" s="604" t="s">
        <v>186</v>
      </c>
      <c r="B14" s="605"/>
      <c r="C14" s="605"/>
      <c r="D14" s="606"/>
      <c r="E14" s="113">
        <v>16.318612347369623</v>
      </c>
      <c r="F14" s="115">
        <v>1430</v>
      </c>
      <c r="G14" s="114">
        <v>1537</v>
      </c>
      <c r="H14" s="114">
        <v>1412</v>
      </c>
      <c r="I14" s="114">
        <v>1468</v>
      </c>
      <c r="J14" s="140">
        <v>1460</v>
      </c>
      <c r="K14" s="114">
        <v>-30</v>
      </c>
      <c r="L14" s="116">
        <v>-2.0547945205479454</v>
      </c>
    </row>
    <row r="15" spans="1:17" s="110" customFormat="1" ht="15" customHeight="1" x14ac:dyDescent="0.2">
      <c r="A15" s="120"/>
      <c r="B15" s="119"/>
      <c r="C15" s="258" t="s">
        <v>106</v>
      </c>
      <c r="E15" s="113">
        <v>49.230769230769234</v>
      </c>
      <c r="F15" s="115">
        <v>704</v>
      </c>
      <c r="G15" s="114">
        <v>732</v>
      </c>
      <c r="H15" s="114">
        <v>701</v>
      </c>
      <c r="I15" s="114">
        <v>728</v>
      </c>
      <c r="J15" s="140">
        <v>720</v>
      </c>
      <c r="K15" s="114">
        <v>-16</v>
      </c>
      <c r="L15" s="116">
        <v>-2.2222222222222223</v>
      </c>
    </row>
    <row r="16" spans="1:17" s="110" customFormat="1" ht="15" customHeight="1" x14ac:dyDescent="0.2">
      <c r="A16" s="120"/>
      <c r="B16" s="119"/>
      <c r="C16" s="258" t="s">
        <v>107</v>
      </c>
      <c r="E16" s="113">
        <v>50.769230769230766</v>
      </c>
      <c r="F16" s="115">
        <v>726</v>
      </c>
      <c r="G16" s="114">
        <v>805</v>
      </c>
      <c r="H16" s="114">
        <v>711</v>
      </c>
      <c r="I16" s="114">
        <v>740</v>
      </c>
      <c r="J16" s="140">
        <v>740</v>
      </c>
      <c r="K16" s="114">
        <v>-14</v>
      </c>
      <c r="L16" s="116">
        <v>-1.8918918918918919</v>
      </c>
    </row>
    <row r="17" spans="1:12" s="110" customFormat="1" ht="15" customHeight="1" x14ac:dyDescent="0.2">
      <c r="A17" s="120"/>
      <c r="B17" s="121" t="s">
        <v>109</v>
      </c>
      <c r="C17" s="258"/>
      <c r="E17" s="113">
        <v>52.927079767203011</v>
      </c>
      <c r="F17" s="115">
        <v>4638</v>
      </c>
      <c r="G17" s="114">
        <v>4713</v>
      </c>
      <c r="H17" s="114">
        <v>4708</v>
      </c>
      <c r="I17" s="114">
        <v>4682</v>
      </c>
      <c r="J17" s="140">
        <v>4686</v>
      </c>
      <c r="K17" s="114">
        <v>-48</v>
      </c>
      <c r="L17" s="116">
        <v>-1.0243277848911652</v>
      </c>
    </row>
    <row r="18" spans="1:12" s="110" customFormat="1" ht="15" customHeight="1" x14ac:dyDescent="0.2">
      <c r="A18" s="120"/>
      <c r="B18" s="119"/>
      <c r="C18" s="258" t="s">
        <v>106</v>
      </c>
      <c r="E18" s="113">
        <v>36.783096162138854</v>
      </c>
      <c r="F18" s="115">
        <v>1706</v>
      </c>
      <c r="G18" s="114">
        <v>1727</v>
      </c>
      <c r="H18" s="114">
        <v>1774</v>
      </c>
      <c r="I18" s="114">
        <v>1726</v>
      </c>
      <c r="J18" s="140">
        <v>1673</v>
      </c>
      <c r="K18" s="114">
        <v>33</v>
      </c>
      <c r="L18" s="116">
        <v>1.972504482964734</v>
      </c>
    </row>
    <row r="19" spans="1:12" s="110" customFormat="1" ht="15" customHeight="1" x14ac:dyDescent="0.2">
      <c r="A19" s="120"/>
      <c r="B19" s="119"/>
      <c r="C19" s="258" t="s">
        <v>107</v>
      </c>
      <c r="E19" s="113">
        <v>63.216903837861146</v>
      </c>
      <c r="F19" s="115">
        <v>2932</v>
      </c>
      <c r="G19" s="114">
        <v>2986</v>
      </c>
      <c r="H19" s="114">
        <v>2934</v>
      </c>
      <c r="I19" s="114">
        <v>2956</v>
      </c>
      <c r="J19" s="140">
        <v>3013</v>
      </c>
      <c r="K19" s="114">
        <v>-81</v>
      </c>
      <c r="L19" s="116">
        <v>-2.6883504812479257</v>
      </c>
    </row>
    <row r="20" spans="1:12" s="110" customFormat="1" ht="15" customHeight="1" x14ac:dyDescent="0.2">
      <c r="A20" s="120"/>
      <c r="B20" s="121" t="s">
        <v>110</v>
      </c>
      <c r="C20" s="258"/>
      <c r="E20" s="113">
        <v>16.352847198448021</v>
      </c>
      <c r="F20" s="115">
        <v>1433</v>
      </c>
      <c r="G20" s="114">
        <v>1447</v>
      </c>
      <c r="H20" s="114">
        <v>1444</v>
      </c>
      <c r="I20" s="114">
        <v>1447</v>
      </c>
      <c r="J20" s="140">
        <v>1443</v>
      </c>
      <c r="K20" s="114">
        <v>-10</v>
      </c>
      <c r="L20" s="116">
        <v>-0.693000693000693</v>
      </c>
    </row>
    <row r="21" spans="1:12" s="110" customFormat="1" ht="15" customHeight="1" x14ac:dyDescent="0.2">
      <c r="A21" s="120"/>
      <c r="B21" s="119"/>
      <c r="C21" s="258" t="s">
        <v>106</v>
      </c>
      <c r="E21" s="113">
        <v>32.17027215631542</v>
      </c>
      <c r="F21" s="115">
        <v>461</v>
      </c>
      <c r="G21" s="114">
        <v>476</v>
      </c>
      <c r="H21" s="114">
        <v>466</v>
      </c>
      <c r="I21" s="114">
        <v>466</v>
      </c>
      <c r="J21" s="140">
        <v>461</v>
      </c>
      <c r="K21" s="114">
        <v>0</v>
      </c>
      <c r="L21" s="116">
        <v>0</v>
      </c>
    </row>
    <row r="22" spans="1:12" s="110" customFormat="1" ht="15" customHeight="1" x14ac:dyDescent="0.2">
      <c r="A22" s="120"/>
      <c r="B22" s="119"/>
      <c r="C22" s="258" t="s">
        <v>107</v>
      </c>
      <c r="E22" s="113">
        <v>67.82972784368458</v>
      </c>
      <c r="F22" s="115">
        <v>972</v>
      </c>
      <c r="G22" s="114">
        <v>971</v>
      </c>
      <c r="H22" s="114">
        <v>978</v>
      </c>
      <c r="I22" s="114">
        <v>981</v>
      </c>
      <c r="J22" s="140">
        <v>982</v>
      </c>
      <c r="K22" s="114">
        <v>-10</v>
      </c>
      <c r="L22" s="116">
        <v>-1.0183299389002036</v>
      </c>
    </row>
    <row r="23" spans="1:12" s="110" customFormat="1" ht="15" customHeight="1" x14ac:dyDescent="0.2">
      <c r="A23" s="120"/>
      <c r="B23" s="121" t="s">
        <v>111</v>
      </c>
      <c r="C23" s="258"/>
      <c r="E23" s="113">
        <v>14.401460686979345</v>
      </c>
      <c r="F23" s="115">
        <v>1262</v>
      </c>
      <c r="G23" s="114">
        <v>1273</v>
      </c>
      <c r="H23" s="114">
        <v>1268</v>
      </c>
      <c r="I23" s="114">
        <v>1275</v>
      </c>
      <c r="J23" s="140">
        <v>1257</v>
      </c>
      <c r="K23" s="114">
        <v>5</v>
      </c>
      <c r="L23" s="116">
        <v>0.39777247414478917</v>
      </c>
    </row>
    <row r="24" spans="1:12" s="110" customFormat="1" ht="15" customHeight="1" x14ac:dyDescent="0.2">
      <c r="A24" s="120"/>
      <c r="B24" s="119"/>
      <c r="C24" s="258" t="s">
        <v>106</v>
      </c>
      <c r="E24" s="113">
        <v>44.849445324881138</v>
      </c>
      <c r="F24" s="115">
        <v>566</v>
      </c>
      <c r="G24" s="114">
        <v>579</v>
      </c>
      <c r="H24" s="114">
        <v>579</v>
      </c>
      <c r="I24" s="114">
        <v>594</v>
      </c>
      <c r="J24" s="140">
        <v>578</v>
      </c>
      <c r="K24" s="114">
        <v>-12</v>
      </c>
      <c r="L24" s="116">
        <v>-2.0761245674740483</v>
      </c>
    </row>
    <row r="25" spans="1:12" s="110" customFormat="1" ht="15" customHeight="1" x14ac:dyDescent="0.2">
      <c r="A25" s="120"/>
      <c r="B25" s="119"/>
      <c r="C25" s="258" t="s">
        <v>107</v>
      </c>
      <c r="E25" s="113">
        <v>55.150554675118862</v>
      </c>
      <c r="F25" s="115">
        <v>696</v>
      </c>
      <c r="G25" s="114">
        <v>694</v>
      </c>
      <c r="H25" s="114">
        <v>689</v>
      </c>
      <c r="I25" s="114">
        <v>681</v>
      </c>
      <c r="J25" s="140">
        <v>679</v>
      </c>
      <c r="K25" s="114">
        <v>17</v>
      </c>
      <c r="L25" s="116">
        <v>2.5036818851251841</v>
      </c>
    </row>
    <row r="26" spans="1:12" s="110" customFormat="1" ht="15" customHeight="1" x14ac:dyDescent="0.2">
      <c r="A26" s="120"/>
      <c r="C26" s="121" t="s">
        <v>187</v>
      </c>
      <c r="D26" s="110" t="s">
        <v>188</v>
      </c>
      <c r="E26" s="113">
        <v>1.2895127239529842</v>
      </c>
      <c r="F26" s="115">
        <v>113</v>
      </c>
      <c r="G26" s="114">
        <v>113</v>
      </c>
      <c r="H26" s="114">
        <v>119</v>
      </c>
      <c r="I26" s="114">
        <v>103</v>
      </c>
      <c r="J26" s="140">
        <v>90</v>
      </c>
      <c r="K26" s="114">
        <v>23</v>
      </c>
      <c r="L26" s="116">
        <v>25.555555555555557</v>
      </c>
    </row>
    <row r="27" spans="1:12" s="110" customFormat="1" ht="15" customHeight="1" x14ac:dyDescent="0.2">
      <c r="A27" s="120"/>
      <c r="B27" s="119"/>
      <c r="D27" s="259" t="s">
        <v>106</v>
      </c>
      <c r="E27" s="113">
        <v>31.858407079646017</v>
      </c>
      <c r="F27" s="115">
        <v>36</v>
      </c>
      <c r="G27" s="114">
        <v>43</v>
      </c>
      <c r="H27" s="114">
        <v>46</v>
      </c>
      <c r="I27" s="114">
        <v>45</v>
      </c>
      <c r="J27" s="140">
        <v>33</v>
      </c>
      <c r="K27" s="114">
        <v>3</v>
      </c>
      <c r="L27" s="116">
        <v>9.0909090909090917</v>
      </c>
    </row>
    <row r="28" spans="1:12" s="110" customFormat="1" ht="15" customHeight="1" x14ac:dyDescent="0.2">
      <c r="A28" s="120"/>
      <c r="B28" s="119"/>
      <c r="D28" s="259" t="s">
        <v>107</v>
      </c>
      <c r="E28" s="113">
        <v>68.141592920353986</v>
      </c>
      <c r="F28" s="115">
        <v>77</v>
      </c>
      <c r="G28" s="114">
        <v>70</v>
      </c>
      <c r="H28" s="114">
        <v>73</v>
      </c>
      <c r="I28" s="114">
        <v>58</v>
      </c>
      <c r="J28" s="140">
        <v>57</v>
      </c>
      <c r="K28" s="114">
        <v>20</v>
      </c>
      <c r="L28" s="116">
        <v>35.087719298245617</v>
      </c>
    </row>
    <row r="29" spans="1:12" s="110" customFormat="1" ht="24" customHeight="1" x14ac:dyDescent="0.2">
      <c r="A29" s="604" t="s">
        <v>189</v>
      </c>
      <c r="B29" s="605"/>
      <c r="C29" s="605"/>
      <c r="D29" s="606"/>
      <c r="E29" s="113">
        <v>81.684354673057172</v>
      </c>
      <c r="F29" s="115">
        <v>7158</v>
      </c>
      <c r="G29" s="114">
        <v>7350</v>
      </c>
      <c r="H29" s="114">
        <v>7214</v>
      </c>
      <c r="I29" s="114">
        <v>7248</v>
      </c>
      <c r="J29" s="140">
        <v>7196</v>
      </c>
      <c r="K29" s="114">
        <v>-38</v>
      </c>
      <c r="L29" s="116">
        <v>-0.52807115063924404</v>
      </c>
    </row>
    <row r="30" spans="1:12" s="110" customFormat="1" ht="15" customHeight="1" x14ac:dyDescent="0.2">
      <c r="A30" s="120"/>
      <c r="B30" s="119"/>
      <c r="C30" s="258" t="s">
        <v>106</v>
      </c>
      <c r="E30" s="113">
        <v>38.292819223246717</v>
      </c>
      <c r="F30" s="115">
        <v>2741</v>
      </c>
      <c r="G30" s="114">
        <v>2824</v>
      </c>
      <c r="H30" s="114">
        <v>2801</v>
      </c>
      <c r="I30" s="114">
        <v>2799</v>
      </c>
      <c r="J30" s="140">
        <v>2712</v>
      </c>
      <c r="K30" s="114">
        <v>29</v>
      </c>
      <c r="L30" s="116">
        <v>1.0693215339233038</v>
      </c>
    </row>
    <row r="31" spans="1:12" s="110" customFormat="1" ht="15" customHeight="1" x14ac:dyDescent="0.2">
      <c r="A31" s="120"/>
      <c r="B31" s="119"/>
      <c r="C31" s="258" t="s">
        <v>107</v>
      </c>
      <c r="E31" s="113">
        <v>61.707180776753283</v>
      </c>
      <c r="F31" s="115">
        <v>4417</v>
      </c>
      <c r="G31" s="114">
        <v>4526</v>
      </c>
      <c r="H31" s="114">
        <v>4413</v>
      </c>
      <c r="I31" s="114">
        <v>4449</v>
      </c>
      <c r="J31" s="140">
        <v>4484</v>
      </c>
      <c r="K31" s="114">
        <v>-67</v>
      </c>
      <c r="L31" s="116">
        <v>-1.4942016057091883</v>
      </c>
    </row>
    <row r="32" spans="1:12" s="110" customFormat="1" ht="15" customHeight="1" x14ac:dyDescent="0.2">
      <c r="A32" s="120"/>
      <c r="B32" s="119" t="s">
        <v>117</v>
      </c>
      <c r="C32" s="258"/>
      <c r="E32" s="113">
        <v>18.258587241812165</v>
      </c>
      <c r="F32" s="114">
        <v>1600</v>
      </c>
      <c r="G32" s="114">
        <v>1613</v>
      </c>
      <c r="H32" s="114">
        <v>1610</v>
      </c>
      <c r="I32" s="114">
        <v>1619</v>
      </c>
      <c r="J32" s="140">
        <v>1643</v>
      </c>
      <c r="K32" s="114">
        <v>-43</v>
      </c>
      <c r="L32" s="116">
        <v>-2.6171637248934876</v>
      </c>
    </row>
    <row r="33" spans="1:12" s="110" customFormat="1" ht="15" customHeight="1" x14ac:dyDescent="0.2">
      <c r="A33" s="120"/>
      <c r="B33" s="119"/>
      <c r="C33" s="258" t="s">
        <v>106</v>
      </c>
      <c r="E33" s="113">
        <v>43.375</v>
      </c>
      <c r="F33" s="114">
        <v>694</v>
      </c>
      <c r="G33" s="114">
        <v>687</v>
      </c>
      <c r="H33" s="114">
        <v>716</v>
      </c>
      <c r="I33" s="114">
        <v>713</v>
      </c>
      <c r="J33" s="140">
        <v>718</v>
      </c>
      <c r="K33" s="114">
        <v>-24</v>
      </c>
      <c r="L33" s="116">
        <v>-3.3426183844011144</v>
      </c>
    </row>
    <row r="34" spans="1:12" s="110" customFormat="1" ht="15" customHeight="1" x14ac:dyDescent="0.2">
      <c r="A34" s="120"/>
      <c r="B34" s="119"/>
      <c r="C34" s="258" t="s">
        <v>107</v>
      </c>
      <c r="E34" s="113">
        <v>56.625</v>
      </c>
      <c r="F34" s="114">
        <v>906</v>
      </c>
      <c r="G34" s="114">
        <v>926</v>
      </c>
      <c r="H34" s="114">
        <v>894</v>
      </c>
      <c r="I34" s="114">
        <v>906</v>
      </c>
      <c r="J34" s="140">
        <v>925</v>
      </c>
      <c r="K34" s="114">
        <v>-19</v>
      </c>
      <c r="L34" s="116">
        <v>-2.0540540540540539</v>
      </c>
    </row>
    <row r="35" spans="1:12" s="110" customFormat="1" ht="24" customHeight="1" x14ac:dyDescent="0.2">
      <c r="A35" s="604" t="s">
        <v>192</v>
      </c>
      <c r="B35" s="605"/>
      <c r="C35" s="605"/>
      <c r="D35" s="606"/>
      <c r="E35" s="113">
        <v>17.779299326714597</v>
      </c>
      <c r="F35" s="114">
        <v>1558</v>
      </c>
      <c r="G35" s="114">
        <v>1584</v>
      </c>
      <c r="H35" s="114">
        <v>1525</v>
      </c>
      <c r="I35" s="114">
        <v>1539</v>
      </c>
      <c r="J35" s="114">
        <v>1502</v>
      </c>
      <c r="K35" s="318">
        <v>56</v>
      </c>
      <c r="L35" s="319">
        <v>3.7283621837549932</v>
      </c>
    </row>
    <row r="36" spans="1:12" s="110" customFormat="1" ht="15" customHeight="1" x14ac:dyDescent="0.2">
      <c r="A36" s="120"/>
      <c r="B36" s="119"/>
      <c r="C36" s="258" t="s">
        <v>106</v>
      </c>
      <c r="E36" s="113">
        <v>41.912708600770216</v>
      </c>
      <c r="F36" s="114">
        <v>653</v>
      </c>
      <c r="G36" s="114">
        <v>656</v>
      </c>
      <c r="H36" s="114">
        <v>633</v>
      </c>
      <c r="I36" s="114">
        <v>640</v>
      </c>
      <c r="J36" s="114">
        <v>612</v>
      </c>
      <c r="K36" s="318">
        <v>41</v>
      </c>
      <c r="L36" s="116">
        <v>6.6993464052287583</v>
      </c>
    </row>
    <row r="37" spans="1:12" s="110" customFormat="1" ht="15" customHeight="1" x14ac:dyDescent="0.2">
      <c r="A37" s="120"/>
      <c r="B37" s="119"/>
      <c r="C37" s="258" t="s">
        <v>107</v>
      </c>
      <c r="E37" s="113">
        <v>58.087291399229784</v>
      </c>
      <c r="F37" s="114">
        <v>905</v>
      </c>
      <c r="G37" s="114">
        <v>928</v>
      </c>
      <c r="H37" s="114">
        <v>892</v>
      </c>
      <c r="I37" s="114">
        <v>899</v>
      </c>
      <c r="J37" s="140">
        <v>890</v>
      </c>
      <c r="K37" s="114">
        <v>15</v>
      </c>
      <c r="L37" s="116">
        <v>1.6853932584269662</v>
      </c>
    </row>
    <row r="38" spans="1:12" s="110" customFormat="1" ht="15" customHeight="1" x14ac:dyDescent="0.2">
      <c r="A38" s="120"/>
      <c r="B38" s="119" t="s">
        <v>328</v>
      </c>
      <c r="C38" s="258"/>
      <c r="E38" s="113">
        <v>59.602875727490584</v>
      </c>
      <c r="F38" s="114">
        <v>5223</v>
      </c>
      <c r="G38" s="114">
        <v>5326</v>
      </c>
      <c r="H38" s="114">
        <v>5276</v>
      </c>
      <c r="I38" s="114">
        <v>5266</v>
      </c>
      <c r="J38" s="140">
        <v>5256</v>
      </c>
      <c r="K38" s="114">
        <v>-33</v>
      </c>
      <c r="L38" s="116">
        <v>-0.62785388127853881</v>
      </c>
    </row>
    <row r="39" spans="1:12" s="110" customFormat="1" ht="15" customHeight="1" x14ac:dyDescent="0.2">
      <c r="A39" s="120"/>
      <c r="B39" s="119"/>
      <c r="C39" s="258" t="s">
        <v>106</v>
      </c>
      <c r="E39" s="113">
        <v>37.870955389622821</v>
      </c>
      <c r="F39" s="115">
        <v>1978</v>
      </c>
      <c r="G39" s="114">
        <v>2046</v>
      </c>
      <c r="H39" s="114">
        <v>2049</v>
      </c>
      <c r="I39" s="114">
        <v>2029</v>
      </c>
      <c r="J39" s="140">
        <v>1982</v>
      </c>
      <c r="K39" s="114">
        <v>-4</v>
      </c>
      <c r="L39" s="116">
        <v>-0.20181634712411706</v>
      </c>
    </row>
    <row r="40" spans="1:12" s="110" customFormat="1" ht="15" customHeight="1" x14ac:dyDescent="0.2">
      <c r="A40" s="120"/>
      <c r="B40" s="119"/>
      <c r="C40" s="258" t="s">
        <v>107</v>
      </c>
      <c r="E40" s="113">
        <v>62.129044610377179</v>
      </c>
      <c r="F40" s="115">
        <v>3245</v>
      </c>
      <c r="G40" s="114">
        <v>3280</v>
      </c>
      <c r="H40" s="114">
        <v>3227</v>
      </c>
      <c r="I40" s="114">
        <v>3237</v>
      </c>
      <c r="J40" s="140">
        <v>3274</v>
      </c>
      <c r="K40" s="114">
        <v>-29</v>
      </c>
      <c r="L40" s="116">
        <v>-0.88576664630421498</v>
      </c>
    </row>
    <row r="41" spans="1:12" s="110" customFormat="1" ht="15" customHeight="1" x14ac:dyDescent="0.2">
      <c r="A41" s="120"/>
      <c r="B41" s="320" t="s">
        <v>516</v>
      </c>
      <c r="C41" s="258"/>
      <c r="E41" s="113">
        <v>9.1863517060367457</v>
      </c>
      <c r="F41" s="115">
        <v>805</v>
      </c>
      <c r="G41" s="114">
        <v>831</v>
      </c>
      <c r="H41" s="114">
        <v>797</v>
      </c>
      <c r="I41" s="114">
        <v>802</v>
      </c>
      <c r="J41" s="140">
        <v>776</v>
      </c>
      <c r="K41" s="114">
        <v>29</v>
      </c>
      <c r="L41" s="116">
        <v>3.7371134020618557</v>
      </c>
    </row>
    <row r="42" spans="1:12" s="110" customFormat="1" ht="15" customHeight="1" x14ac:dyDescent="0.2">
      <c r="A42" s="120"/>
      <c r="B42" s="119"/>
      <c r="C42" s="268" t="s">
        <v>106</v>
      </c>
      <c r="D42" s="182"/>
      <c r="E42" s="113">
        <v>42.236024844720497</v>
      </c>
      <c r="F42" s="115">
        <v>340</v>
      </c>
      <c r="G42" s="114">
        <v>338</v>
      </c>
      <c r="H42" s="114">
        <v>345</v>
      </c>
      <c r="I42" s="114">
        <v>343</v>
      </c>
      <c r="J42" s="140">
        <v>333</v>
      </c>
      <c r="K42" s="114">
        <v>7</v>
      </c>
      <c r="L42" s="116">
        <v>2.1021021021021022</v>
      </c>
    </row>
    <row r="43" spans="1:12" s="110" customFormat="1" ht="15" customHeight="1" x14ac:dyDescent="0.2">
      <c r="A43" s="120"/>
      <c r="B43" s="119"/>
      <c r="C43" s="268" t="s">
        <v>107</v>
      </c>
      <c r="D43" s="182"/>
      <c r="E43" s="113">
        <v>57.763975155279503</v>
      </c>
      <c r="F43" s="115">
        <v>465</v>
      </c>
      <c r="G43" s="114">
        <v>493</v>
      </c>
      <c r="H43" s="114">
        <v>452</v>
      </c>
      <c r="I43" s="114">
        <v>459</v>
      </c>
      <c r="J43" s="140">
        <v>443</v>
      </c>
      <c r="K43" s="114">
        <v>22</v>
      </c>
      <c r="L43" s="116">
        <v>4.966139954853273</v>
      </c>
    </row>
    <row r="44" spans="1:12" s="110" customFormat="1" ht="15" customHeight="1" x14ac:dyDescent="0.2">
      <c r="A44" s="120"/>
      <c r="B44" s="119" t="s">
        <v>205</v>
      </c>
      <c r="C44" s="268"/>
      <c r="D44" s="182"/>
      <c r="E44" s="113">
        <v>13.431473239758073</v>
      </c>
      <c r="F44" s="115">
        <v>1177</v>
      </c>
      <c r="G44" s="114">
        <v>1229</v>
      </c>
      <c r="H44" s="114">
        <v>1234</v>
      </c>
      <c r="I44" s="114">
        <v>1265</v>
      </c>
      <c r="J44" s="140">
        <v>1312</v>
      </c>
      <c r="K44" s="114">
        <v>-135</v>
      </c>
      <c r="L44" s="116">
        <v>-10.289634146341463</v>
      </c>
    </row>
    <row r="45" spans="1:12" s="110" customFormat="1" ht="15" customHeight="1" x14ac:dyDescent="0.2">
      <c r="A45" s="120"/>
      <c r="B45" s="119"/>
      <c r="C45" s="268" t="s">
        <v>106</v>
      </c>
      <c r="D45" s="182"/>
      <c r="E45" s="113">
        <v>39.592183517417162</v>
      </c>
      <c r="F45" s="115">
        <v>466</v>
      </c>
      <c r="G45" s="114">
        <v>474</v>
      </c>
      <c r="H45" s="114">
        <v>493</v>
      </c>
      <c r="I45" s="114">
        <v>502</v>
      </c>
      <c r="J45" s="140">
        <v>505</v>
      </c>
      <c r="K45" s="114">
        <v>-39</v>
      </c>
      <c r="L45" s="116">
        <v>-7.7227722772277225</v>
      </c>
    </row>
    <row r="46" spans="1:12" s="110" customFormat="1" ht="15" customHeight="1" x14ac:dyDescent="0.2">
      <c r="A46" s="123"/>
      <c r="B46" s="124"/>
      <c r="C46" s="260" t="s">
        <v>107</v>
      </c>
      <c r="D46" s="261"/>
      <c r="E46" s="125">
        <v>60.407816482582838</v>
      </c>
      <c r="F46" s="143">
        <v>711</v>
      </c>
      <c r="G46" s="144">
        <v>755</v>
      </c>
      <c r="H46" s="144">
        <v>741</v>
      </c>
      <c r="I46" s="144">
        <v>763</v>
      </c>
      <c r="J46" s="145">
        <v>807</v>
      </c>
      <c r="K46" s="144">
        <v>-96</v>
      </c>
      <c r="L46" s="146">
        <v>-11.895910780669144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8763</v>
      </c>
      <c r="E11" s="114">
        <v>8970</v>
      </c>
      <c r="F11" s="114">
        <v>8832</v>
      </c>
      <c r="G11" s="114">
        <v>8872</v>
      </c>
      <c r="H11" s="140">
        <v>8846</v>
      </c>
      <c r="I11" s="115">
        <v>-83</v>
      </c>
      <c r="J11" s="116">
        <v>-0.93827718742934663</v>
      </c>
    </row>
    <row r="12" spans="1:15" s="110" customFormat="1" ht="24.95" customHeight="1" x14ac:dyDescent="0.2">
      <c r="A12" s="193" t="s">
        <v>132</v>
      </c>
      <c r="B12" s="194" t="s">
        <v>133</v>
      </c>
      <c r="C12" s="113">
        <v>0.12552778728745864</v>
      </c>
      <c r="D12" s="115">
        <v>11</v>
      </c>
      <c r="E12" s="114">
        <v>19</v>
      </c>
      <c r="F12" s="114">
        <v>19</v>
      </c>
      <c r="G12" s="114">
        <v>17</v>
      </c>
      <c r="H12" s="140">
        <v>15</v>
      </c>
      <c r="I12" s="115">
        <v>-4</v>
      </c>
      <c r="J12" s="116">
        <v>-26.666666666666668</v>
      </c>
    </row>
    <row r="13" spans="1:15" s="110" customFormat="1" ht="24.95" customHeight="1" x14ac:dyDescent="0.2">
      <c r="A13" s="193" t="s">
        <v>134</v>
      </c>
      <c r="B13" s="199" t="s">
        <v>214</v>
      </c>
      <c r="C13" s="113">
        <v>0.4450530640191715</v>
      </c>
      <c r="D13" s="115">
        <v>39</v>
      </c>
      <c r="E13" s="114">
        <v>44</v>
      </c>
      <c r="F13" s="114">
        <v>45</v>
      </c>
      <c r="G13" s="114">
        <v>49</v>
      </c>
      <c r="H13" s="140">
        <v>50</v>
      </c>
      <c r="I13" s="115">
        <v>-11</v>
      </c>
      <c r="J13" s="116">
        <v>-22</v>
      </c>
    </row>
    <row r="14" spans="1:15" s="287" customFormat="1" ht="24.95" customHeight="1" x14ac:dyDescent="0.2">
      <c r="A14" s="193" t="s">
        <v>215</v>
      </c>
      <c r="B14" s="199" t="s">
        <v>137</v>
      </c>
      <c r="C14" s="113">
        <v>6.6757959602875729</v>
      </c>
      <c r="D14" s="115">
        <v>585</v>
      </c>
      <c r="E14" s="114">
        <v>610</v>
      </c>
      <c r="F14" s="114">
        <v>619</v>
      </c>
      <c r="G14" s="114">
        <v>621</v>
      </c>
      <c r="H14" s="140">
        <v>613</v>
      </c>
      <c r="I14" s="115">
        <v>-28</v>
      </c>
      <c r="J14" s="116">
        <v>-4.5676998368678632</v>
      </c>
      <c r="K14" s="110"/>
      <c r="L14" s="110"/>
      <c r="M14" s="110"/>
      <c r="N14" s="110"/>
      <c r="O14" s="110"/>
    </row>
    <row r="15" spans="1:15" s="110" customFormat="1" ht="24.95" customHeight="1" x14ac:dyDescent="0.2">
      <c r="A15" s="193" t="s">
        <v>216</v>
      </c>
      <c r="B15" s="199" t="s">
        <v>217</v>
      </c>
      <c r="C15" s="113">
        <v>4.712997831792765</v>
      </c>
      <c r="D15" s="115">
        <v>413</v>
      </c>
      <c r="E15" s="114">
        <v>430</v>
      </c>
      <c r="F15" s="114">
        <v>434</v>
      </c>
      <c r="G15" s="114">
        <v>429</v>
      </c>
      <c r="H15" s="140">
        <v>421</v>
      </c>
      <c r="I15" s="115">
        <v>-8</v>
      </c>
      <c r="J15" s="116">
        <v>-1.9002375296912113</v>
      </c>
    </row>
    <row r="16" spans="1:15" s="287" customFormat="1" ht="24.95" customHeight="1" x14ac:dyDescent="0.2">
      <c r="A16" s="193" t="s">
        <v>218</v>
      </c>
      <c r="B16" s="199" t="s">
        <v>141</v>
      </c>
      <c r="C16" s="113">
        <v>1.4949218304233709</v>
      </c>
      <c r="D16" s="115">
        <v>131</v>
      </c>
      <c r="E16" s="114">
        <v>141</v>
      </c>
      <c r="F16" s="114">
        <v>147</v>
      </c>
      <c r="G16" s="114">
        <v>151</v>
      </c>
      <c r="H16" s="140">
        <v>157</v>
      </c>
      <c r="I16" s="115">
        <v>-26</v>
      </c>
      <c r="J16" s="116">
        <v>-16.560509554140129</v>
      </c>
      <c r="K16" s="110"/>
      <c r="L16" s="110"/>
      <c r="M16" s="110"/>
      <c r="N16" s="110"/>
      <c r="O16" s="110"/>
    </row>
    <row r="17" spans="1:15" s="110" customFormat="1" ht="24.95" customHeight="1" x14ac:dyDescent="0.2">
      <c r="A17" s="193" t="s">
        <v>142</v>
      </c>
      <c r="B17" s="199" t="s">
        <v>220</v>
      </c>
      <c r="C17" s="113">
        <v>0.46787629807143671</v>
      </c>
      <c r="D17" s="115">
        <v>41</v>
      </c>
      <c r="E17" s="114">
        <v>39</v>
      </c>
      <c r="F17" s="114">
        <v>38</v>
      </c>
      <c r="G17" s="114">
        <v>41</v>
      </c>
      <c r="H17" s="140">
        <v>35</v>
      </c>
      <c r="I17" s="115">
        <v>6</v>
      </c>
      <c r="J17" s="116">
        <v>17.142857142857142</v>
      </c>
    </row>
    <row r="18" spans="1:15" s="287" customFormat="1" ht="24.95" customHeight="1" x14ac:dyDescent="0.2">
      <c r="A18" s="201" t="s">
        <v>144</v>
      </c>
      <c r="B18" s="202" t="s">
        <v>145</v>
      </c>
      <c r="C18" s="113">
        <v>3.0354901289512726</v>
      </c>
      <c r="D18" s="115">
        <v>266</v>
      </c>
      <c r="E18" s="114">
        <v>243</v>
      </c>
      <c r="F18" s="114">
        <v>244</v>
      </c>
      <c r="G18" s="114">
        <v>257</v>
      </c>
      <c r="H18" s="140">
        <v>248</v>
      </c>
      <c r="I18" s="115">
        <v>18</v>
      </c>
      <c r="J18" s="116">
        <v>7.258064516129032</v>
      </c>
      <c r="K18" s="110"/>
      <c r="L18" s="110"/>
      <c r="M18" s="110"/>
      <c r="N18" s="110"/>
      <c r="O18" s="110"/>
    </row>
    <row r="19" spans="1:15" s="110" customFormat="1" ht="24.95" customHeight="1" x14ac:dyDescent="0.2">
      <c r="A19" s="193" t="s">
        <v>146</v>
      </c>
      <c r="B19" s="199" t="s">
        <v>147</v>
      </c>
      <c r="C19" s="113">
        <v>17.528243752139677</v>
      </c>
      <c r="D19" s="115">
        <v>1536</v>
      </c>
      <c r="E19" s="114">
        <v>1545</v>
      </c>
      <c r="F19" s="114">
        <v>1481</v>
      </c>
      <c r="G19" s="114">
        <v>1487</v>
      </c>
      <c r="H19" s="140">
        <v>1520</v>
      </c>
      <c r="I19" s="115">
        <v>16</v>
      </c>
      <c r="J19" s="116">
        <v>1.0526315789473684</v>
      </c>
    </row>
    <row r="20" spans="1:15" s="287" customFormat="1" ht="24.95" customHeight="1" x14ac:dyDescent="0.2">
      <c r="A20" s="193" t="s">
        <v>148</v>
      </c>
      <c r="B20" s="199" t="s">
        <v>149</v>
      </c>
      <c r="C20" s="113">
        <v>2.1225607668606643</v>
      </c>
      <c r="D20" s="115">
        <v>186</v>
      </c>
      <c r="E20" s="114">
        <v>173</v>
      </c>
      <c r="F20" s="114">
        <v>169</v>
      </c>
      <c r="G20" s="114">
        <v>170</v>
      </c>
      <c r="H20" s="140">
        <v>186</v>
      </c>
      <c r="I20" s="115">
        <v>0</v>
      </c>
      <c r="J20" s="116">
        <v>0</v>
      </c>
      <c r="K20" s="110"/>
      <c r="L20" s="110"/>
      <c r="M20" s="110"/>
      <c r="N20" s="110"/>
      <c r="O20" s="110"/>
    </row>
    <row r="21" spans="1:15" s="110" customFormat="1" ht="24.95" customHeight="1" x14ac:dyDescent="0.2">
      <c r="A21" s="201" t="s">
        <v>150</v>
      </c>
      <c r="B21" s="202" t="s">
        <v>151</v>
      </c>
      <c r="C21" s="113">
        <v>10.201985621362548</v>
      </c>
      <c r="D21" s="115">
        <v>894</v>
      </c>
      <c r="E21" s="114">
        <v>1000</v>
      </c>
      <c r="F21" s="114">
        <v>932</v>
      </c>
      <c r="G21" s="114">
        <v>907</v>
      </c>
      <c r="H21" s="140">
        <v>956</v>
      </c>
      <c r="I21" s="115">
        <v>-62</v>
      </c>
      <c r="J21" s="116">
        <v>-6.485355648535565</v>
      </c>
    </row>
    <row r="22" spans="1:15" s="110" customFormat="1" ht="24.95" customHeight="1" x14ac:dyDescent="0.2">
      <c r="A22" s="201" t="s">
        <v>152</v>
      </c>
      <c r="B22" s="199" t="s">
        <v>153</v>
      </c>
      <c r="C22" s="113">
        <v>2.2823234052265207</v>
      </c>
      <c r="D22" s="115">
        <v>200</v>
      </c>
      <c r="E22" s="114">
        <v>208</v>
      </c>
      <c r="F22" s="114">
        <v>194</v>
      </c>
      <c r="G22" s="114">
        <v>203</v>
      </c>
      <c r="H22" s="140">
        <v>206</v>
      </c>
      <c r="I22" s="115">
        <v>-6</v>
      </c>
      <c r="J22" s="116">
        <v>-2.912621359223301</v>
      </c>
    </row>
    <row r="23" spans="1:15" s="110" customFormat="1" ht="24.95" customHeight="1" x14ac:dyDescent="0.2">
      <c r="A23" s="193" t="s">
        <v>154</v>
      </c>
      <c r="B23" s="199" t="s">
        <v>155</v>
      </c>
      <c r="C23" s="113">
        <v>0.86728289398607783</v>
      </c>
      <c r="D23" s="115">
        <v>76</v>
      </c>
      <c r="E23" s="114">
        <v>82</v>
      </c>
      <c r="F23" s="114">
        <v>85</v>
      </c>
      <c r="G23" s="114">
        <v>83</v>
      </c>
      <c r="H23" s="140">
        <v>83</v>
      </c>
      <c r="I23" s="115">
        <v>-7</v>
      </c>
      <c r="J23" s="116">
        <v>-8.4337349397590362</v>
      </c>
    </row>
    <row r="24" spans="1:15" s="110" customFormat="1" ht="24.95" customHeight="1" x14ac:dyDescent="0.2">
      <c r="A24" s="193" t="s">
        <v>156</v>
      </c>
      <c r="B24" s="199" t="s">
        <v>221</v>
      </c>
      <c r="C24" s="113">
        <v>15.896382517402715</v>
      </c>
      <c r="D24" s="115">
        <v>1393</v>
      </c>
      <c r="E24" s="114">
        <v>1375</v>
      </c>
      <c r="F24" s="114">
        <v>1382</v>
      </c>
      <c r="G24" s="114">
        <v>1354</v>
      </c>
      <c r="H24" s="140">
        <v>1312</v>
      </c>
      <c r="I24" s="115">
        <v>81</v>
      </c>
      <c r="J24" s="116">
        <v>6.1737804878048781</v>
      </c>
    </row>
    <row r="25" spans="1:15" s="110" customFormat="1" ht="24.95" customHeight="1" x14ac:dyDescent="0.2">
      <c r="A25" s="193" t="s">
        <v>222</v>
      </c>
      <c r="B25" s="204" t="s">
        <v>159</v>
      </c>
      <c r="C25" s="113">
        <v>10.167750770284149</v>
      </c>
      <c r="D25" s="115">
        <v>891</v>
      </c>
      <c r="E25" s="114">
        <v>902</v>
      </c>
      <c r="F25" s="114">
        <v>977</v>
      </c>
      <c r="G25" s="114">
        <v>968</v>
      </c>
      <c r="H25" s="140">
        <v>977</v>
      </c>
      <c r="I25" s="115">
        <v>-86</v>
      </c>
      <c r="J25" s="116">
        <v>-8.8024564994882297</v>
      </c>
    </row>
    <row r="26" spans="1:15" s="110" customFormat="1" ht="24.95" customHeight="1" x14ac:dyDescent="0.2">
      <c r="A26" s="201">
        <v>782.78300000000002</v>
      </c>
      <c r="B26" s="203" t="s">
        <v>160</v>
      </c>
      <c r="C26" s="113">
        <v>1.2324546388223212</v>
      </c>
      <c r="D26" s="115">
        <v>108</v>
      </c>
      <c r="E26" s="114">
        <v>147</v>
      </c>
      <c r="F26" s="114">
        <v>131</v>
      </c>
      <c r="G26" s="114">
        <v>148</v>
      </c>
      <c r="H26" s="140">
        <v>128</v>
      </c>
      <c r="I26" s="115">
        <v>-20</v>
      </c>
      <c r="J26" s="116">
        <v>-15.625</v>
      </c>
    </row>
    <row r="27" spans="1:15" s="110" customFormat="1" ht="24.95" customHeight="1" x14ac:dyDescent="0.2">
      <c r="A27" s="193" t="s">
        <v>161</v>
      </c>
      <c r="B27" s="199" t="s">
        <v>162</v>
      </c>
      <c r="C27" s="113">
        <v>1.4835102133972384</v>
      </c>
      <c r="D27" s="115">
        <v>130</v>
      </c>
      <c r="E27" s="114">
        <v>134</v>
      </c>
      <c r="F27" s="114">
        <v>129</v>
      </c>
      <c r="G27" s="114">
        <v>128</v>
      </c>
      <c r="H27" s="140">
        <v>115</v>
      </c>
      <c r="I27" s="115">
        <v>15</v>
      </c>
      <c r="J27" s="116">
        <v>13.043478260869565</v>
      </c>
    </row>
    <row r="28" spans="1:15" s="110" customFormat="1" ht="24.95" customHeight="1" x14ac:dyDescent="0.2">
      <c r="A28" s="193" t="s">
        <v>163</v>
      </c>
      <c r="B28" s="199" t="s">
        <v>164</v>
      </c>
      <c r="C28" s="113">
        <v>3.8343033207805548</v>
      </c>
      <c r="D28" s="115">
        <v>336</v>
      </c>
      <c r="E28" s="114">
        <v>358</v>
      </c>
      <c r="F28" s="114">
        <v>304</v>
      </c>
      <c r="G28" s="114">
        <v>357</v>
      </c>
      <c r="H28" s="140">
        <v>334</v>
      </c>
      <c r="I28" s="115">
        <v>2</v>
      </c>
      <c r="J28" s="116">
        <v>0.59880239520958078</v>
      </c>
    </row>
    <row r="29" spans="1:15" s="110" customFormat="1" ht="24.95" customHeight="1" x14ac:dyDescent="0.2">
      <c r="A29" s="193">
        <v>86</v>
      </c>
      <c r="B29" s="199" t="s">
        <v>165</v>
      </c>
      <c r="C29" s="113">
        <v>9.42599566358553</v>
      </c>
      <c r="D29" s="115">
        <v>826</v>
      </c>
      <c r="E29" s="114">
        <v>805</v>
      </c>
      <c r="F29" s="114">
        <v>820</v>
      </c>
      <c r="G29" s="114">
        <v>822</v>
      </c>
      <c r="H29" s="140">
        <v>830</v>
      </c>
      <c r="I29" s="115">
        <v>-4</v>
      </c>
      <c r="J29" s="116">
        <v>-0.48192771084337349</v>
      </c>
    </row>
    <row r="30" spans="1:15" s="110" customFormat="1" ht="24.95" customHeight="1" x14ac:dyDescent="0.2">
      <c r="A30" s="193">
        <v>87.88</v>
      </c>
      <c r="B30" s="204" t="s">
        <v>166</v>
      </c>
      <c r="C30" s="113">
        <v>4.0168891931986765</v>
      </c>
      <c r="D30" s="115">
        <v>352</v>
      </c>
      <c r="E30" s="114">
        <v>365</v>
      </c>
      <c r="F30" s="114">
        <v>358</v>
      </c>
      <c r="G30" s="114">
        <v>356</v>
      </c>
      <c r="H30" s="140">
        <v>350</v>
      </c>
      <c r="I30" s="115">
        <v>2</v>
      </c>
      <c r="J30" s="116">
        <v>0.5714285714285714</v>
      </c>
    </row>
    <row r="31" spans="1:15" s="110" customFormat="1" ht="24.95" customHeight="1" x14ac:dyDescent="0.2">
      <c r="A31" s="193" t="s">
        <v>167</v>
      </c>
      <c r="B31" s="199" t="s">
        <v>168</v>
      </c>
      <c r="C31" s="113">
        <v>10.658450302407852</v>
      </c>
      <c r="D31" s="115">
        <v>934</v>
      </c>
      <c r="E31" s="114">
        <v>960</v>
      </c>
      <c r="F31" s="114">
        <v>943</v>
      </c>
      <c r="G31" s="114">
        <v>945</v>
      </c>
      <c r="H31" s="140">
        <v>923</v>
      </c>
      <c r="I31" s="115">
        <v>11</v>
      </c>
      <c r="J31" s="116">
        <v>1.1917659804983749</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0.12552778728745864</v>
      </c>
      <c r="D34" s="115">
        <v>11</v>
      </c>
      <c r="E34" s="114">
        <v>19</v>
      </c>
      <c r="F34" s="114">
        <v>19</v>
      </c>
      <c r="G34" s="114">
        <v>17</v>
      </c>
      <c r="H34" s="140">
        <v>15</v>
      </c>
      <c r="I34" s="115">
        <v>-4</v>
      </c>
      <c r="J34" s="116">
        <v>-26.666666666666668</v>
      </c>
    </row>
    <row r="35" spans="1:10" s="110" customFormat="1" ht="24.95" customHeight="1" x14ac:dyDescent="0.2">
      <c r="A35" s="292" t="s">
        <v>171</v>
      </c>
      <c r="B35" s="293" t="s">
        <v>172</v>
      </c>
      <c r="C35" s="113">
        <v>10.156339153258017</v>
      </c>
      <c r="D35" s="115">
        <v>890</v>
      </c>
      <c r="E35" s="114">
        <v>897</v>
      </c>
      <c r="F35" s="114">
        <v>908</v>
      </c>
      <c r="G35" s="114">
        <v>927</v>
      </c>
      <c r="H35" s="140">
        <v>911</v>
      </c>
      <c r="I35" s="115">
        <v>-21</v>
      </c>
      <c r="J35" s="116">
        <v>-2.3051591657519208</v>
      </c>
    </row>
    <row r="36" spans="1:10" s="110" customFormat="1" ht="24.95" customHeight="1" x14ac:dyDescent="0.2">
      <c r="A36" s="294" t="s">
        <v>173</v>
      </c>
      <c r="B36" s="295" t="s">
        <v>174</v>
      </c>
      <c r="C36" s="125">
        <v>89.71813305945453</v>
      </c>
      <c r="D36" s="143">
        <v>7862</v>
      </c>
      <c r="E36" s="144">
        <v>8054</v>
      </c>
      <c r="F36" s="144">
        <v>7905</v>
      </c>
      <c r="G36" s="144">
        <v>7928</v>
      </c>
      <c r="H36" s="145">
        <v>7920</v>
      </c>
      <c r="I36" s="143">
        <v>-58</v>
      </c>
      <c r="J36" s="146">
        <v>-0.73232323232323238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8763</v>
      </c>
      <c r="F11" s="264">
        <v>8970</v>
      </c>
      <c r="G11" s="264">
        <v>8832</v>
      </c>
      <c r="H11" s="264">
        <v>8872</v>
      </c>
      <c r="I11" s="265">
        <v>8846</v>
      </c>
      <c r="J11" s="263">
        <v>-83</v>
      </c>
      <c r="K11" s="266">
        <v>-0.93827718742934663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43.18155882688577</v>
      </c>
      <c r="E13" s="115">
        <v>3784</v>
      </c>
      <c r="F13" s="114">
        <v>3826</v>
      </c>
      <c r="G13" s="114">
        <v>3785</v>
      </c>
      <c r="H13" s="114">
        <v>3810</v>
      </c>
      <c r="I13" s="140">
        <v>3822</v>
      </c>
      <c r="J13" s="115">
        <v>-38</v>
      </c>
      <c r="K13" s="116">
        <v>-0.99424385138670857</v>
      </c>
    </row>
    <row r="14" spans="1:15" ht="15.95" customHeight="1" x14ac:dyDescent="0.2">
      <c r="A14" s="306" t="s">
        <v>230</v>
      </c>
      <c r="B14" s="307"/>
      <c r="C14" s="308"/>
      <c r="D14" s="113">
        <v>43.923313933584389</v>
      </c>
      <c r="E14" s="115">
        <v>3849</v>
      </c>
      <c r="F14" s="114">
        <v>4000</v>
      </c>
      <c r="G14" s="114">
        <v>3953</v>
      </c>
      <c r="H14" s="114">
        <v>3910</v>
      </c>
      <c r="I14" s="140">
        <v>3872</v>
      </c>
      <c r="J14" s="115">
        <v>-23</v>
      </c>
      <c r="K14" s="116">
        <v>-0.59400826446280997</v>
      </c>
    </row>
    <row r="15" spans="1:15" ht="15.95" customHeight="1" x14ac:dyDescent="0.2">
      <c r="A15" s="306" t="s">
        <v>231</v>
      </c>
      <c r="B15" s="307"/>
      <c r="C15" s="308"/>
      <c r="D15" s="113">
        <v>6.3562706835558602</v>
      </c>
      <c r="E15" s="115">
        <v>557</v>
      </c>
      <c r="F15" s="114">
        <v>560</v>
      </c>
      <c r="G15" s="114">
        <v>554</v>
      </c>
      <c r="H15" s="114">
        <v>555</v>
      </c>
      <c r="I15" s="140">
        <v>571</v>
      </c>
      <c r="J15" s="115">
        <v>-14</v>
      </c>
      <c r="K15" s="116">
        <v>-2.4518388791593697</v>
      </c>
    </row>
    <row r="16" spans="1:15" ht="15.95" customHeight="1" x14ac:dyDescent="0.2">
      <c r="A16" s="306" t="s">
        <v>232</v>
      </c>
      <c r="B16" s="307"/>
      <c r="C16" s="308"/>
      <c r="D16" s="113">
        <v>3.9255962569896155</v>
      </c>
      <c r="E16" s="115">
        <v>344</v>
      </c>
      <c r="F16" s="114">
        <v>359</v>
      </c>
      <c r="G16" s="114">
        <v>315</v>
      </c>
      <c r="H16" s="114">
        <v>360</v>
      </c>
      <c r="I16" s="140">
        <v>357</v>
      </c>
      <c r="J16" s="115">
        <v>-13</v>
      </c>
      <c r="K16" s="116">
        <v>-3.6414565826330532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0.3081136597055803</v>
      </c>
      <c r="E18" s="115">
        <v>27</v>
      </c>
      <c r="F18" s="114">
        <v>29</v>
      </c>
      <c r="G18" s="114">
        <v>25</v>
      </c>
      <c r="H18" s="114">
        <v>23</v>
      </c>
      <c r="I18" s="140">
        <v>24</v>
      </c>
      <c r="J18" s="115">
        <v>3</v>
      </c>
      <c r="K18" s="116">
        <v>12.5</v>
      </c>
    </row>
    <row r="19" spans="1:11" ht="14.1" customHeight="1" x14ac:dyDescent="0.2">
      <c r="A19" s="306" t="s">
        <v>235</v>
      </c>
      <c r="B19" s="307" t="s">
        <v>236</v>
      </c>
      <c r="C19" s="308"/>
      <c r="D19" s="113">
        <v>0.11411617026132603</v>
      </c>
      <c r="E19" s="115">
        <v>10</v>
      </c>
      <c r="F19" s="114">
        <v>11</v>
      </c>
      <c r="G19" s="114">
        <v>9</v>
      </c>
      <c r="H19" s="114">
        <v>9</v>
      </c>
      <c r="I19" s="140">
        <v>9</v>
      </c>
      <c r="J19" s="115">
        <v>1</v>
      </c>
      <c r="K19" s="116">
        <v>11.111111111111111</v>
      </c>
    </row>
    <row r="20" spans="1:11" ht="14.1" customHeight="1" x14ac:dyDescent="0.2">
      <c r="A20" s="306">
        <v>12</v>
      </c>
      <c r="B20" s="307" t="s">
        <v>237</v>
      </c>
      <c r="C20" s="308"/>
      <c r="D20" s="113">
        <v>0.31952527673171288</v>
      </c>
      <c r="E20" s="115">
        <v>28</v>
      </c>
      <c r="F20" s="114">
        <v>34</v>
      </c>
      <c r="G20" s="114">
        <v>37</v>
      </c>
      <c r="H20" s="114">
        <v>39</v>
      </c>
      <c r="I20" s="140">
        <v>33</v>
      </c>
      <c r="J20" s="115">
        <v>-5</v>
      </c>
      <c r="K20" s="116">
        <v>-15.151515151515152</v>
      </c>
    </row>
    <row r="21" spans="1:11" ht="14.1" customHeight="1" x14ac:dyDescent="0.2">
      <c r="A21" s="306">
        <v>21</v>
      </c>
      <c r="B21" s="307" t="s">
        <v>238</v>
      </c>
      <c r="C21" s="308"/>
      <c r="D21" s="113">
        <v>9.1292936209060829E-2</v>
      </c>
      <c r="E21" s="115">
        <v>8</v>
      </c>
      <c r="F21" s="114">
        <v>7</v>
      </c>
      <c r="G21" s="114">
        <v>7</v>
      </c>
      <c r="H21" s="114">
        <v>8</v>
      </c>
      <c r="I21" s="140">
        <v>8</v>
      </c>
      <c r="J21" s="115">
        <v>0</v>
      </c>
      <c r="K21" s="116">
        <v>0</v>
      </c>
    </row>
    <row r="22" spans="1:11" ht="14.1" customHeight="1" x14ac:dyDescent="0.2">
      <c r="A22" s="306">
        <v>22</v>
      </c>
      <c r="B22" s="307" t="s">
        <v>239</v>
      </c>
      <c r="C22" s="308"/>
      <c r="D22" s="113">
        <v>0.39940659591464112</v>
      </c>
      <c r="E22" s="115">
        <v>35</v>
      </c>
      <c r="F22" s="114">
        <v>34</v>
      </c>
      <c r="G22" s="114">
        <v>40</v>
      </c>
      <c r="H22" s="114">
        <v>45</v>
      </c>
      <c r="I22" s="140">
        <v>40</v>
      </c>
      <c r="J22" s="115">
        <v>-5</v>
      </c>
      <c r="K22" s="116">
        <v>-12.5</v>
      </c>
    </row>
    <row r="23" spans="1:11" ht="14.1" customHeight="1" x14ac:dyDescent="0.2">
      <c r="A23" s="306">
        <v>23</v>
      </c>
      <c r="B23" s="307" t="s">
        <v>240</v>
      </c>
      <c r="C23" s="308"/>
      <c r="D23" s="113">
        <v>0.38799497888850848</v>
      </c>
      <c r="E23" s="115">
        <v>34</v>
      </c>
      <c r="F23" s="114">
        <v>38</v>
      </c>
      <c r="G23" s="114">
        <v>32</v>
      </c>
      <c r="H23" s="114">
        <v>30</v>
      </c>
      <c r="I23" s="140">
        <v>32</v>
      </c>
      <c r="J23" s="115">
        <v>2</v>
      </c>
      <c r="K23" s="116">
        <v>6.25</v>
      </c>
    </row>
    <row r="24" spans="1:11" ht="14.1" customHeight="1" x14ac:dyDescent="0.2">
      <c r="A24" s="306">
        <v>24</v>
      </c>
      <c r="B24" s="307" t="s">
        <v>241</v>
      </c>
      <c r="C24" s="308"/>
      <c r="D24" s="113">
        <v>0.27387880862718245</v>
      </c>
      <c r="E24" s="115">
        <v>24</v>
      </c>
      <c r="F24" s="114">
        <v>26</v>
      </c>
      <c r="G24" s="114">
        <v>26</v>
      </c>
      <c r="H24" s="114">
        <v>33</v>
      </c>
      <c r="I24" s="140">
        <v>35</v>
      </c>
      <c r="J24" s="115">
        <v>-11</v>
      </c>
      <c r="K24" s="116">
        <v>-31.428571428571427</v>
      </c>
    </row>
    <row r="25" spans="1:11" ht="14.1" customHeight="1" x14ac:dyDescent="0.2">
      <c r="A25" s="306">
        <v>25</v>
      </c>
      <c r="B25" s="307" t="s">
        <v>242</v>
      </c>
      <c r="C25" s="308"/>
      <c r="D25" s="113">
        <v>0.89010612803834299</v>
      </c>
      <c r="E25" s="115">
        <v>78</v>
      </c>
      <c r="F25" s="114">
        <v>75</v>
      </c>
      <c r="G25" s="114">
        <v>64</v>
      </c>
      <c r="H25" s="114">
        <v>70</v>
      </c>
      <c r="I25" s="140">
        <v>69</v>
      </c>
      <c r="J25" s="115">
        <v>9</v>
      </c>
      <c r="K25" s="116">
        <v>13.043478260869565</v>
      </c>
    </row>
    <row r="26" spans="1:11" ht="14.1" customHeight="1" x14ac:dyDescent="0.2">
      <c r="A26" s="306">
        <v>26</v>
      </c>
      <c r="B26" s="307" t="s">
        <v>243</v>
      </c>
      <c r="C26" s="308"/>
      <c r="D26" s="113">
        <v>0.4108182129407737</v>
      </c>
      <c r="E26" s="115">
        <v>36</v>
      </c>
      <c r="F26" s="114">
        <v>39</v>
      </c>
      <c r="G26" s="114">
        <v>37</v>
      </c>
      <c r="H26" s="114">
        <v>41</v>
      </c>
      <c r="I26" s="140">
        <v>43</v>
      </c>
      <c r="J26" s="115">
        <v>-7</v>
      </c>
      <c r="K26" s="116">
        <v>-16.279069767441861</v>
      </c>
    </row>
    <row r="27" spans="1:11" ht="14.1" customHeight="1" x14ac:dyDescent="0.2">
      <c r="A27" s="306">
        <v>27</v>
      </c>
      <c r="B27" s="307" t="s">
        <v>244</v>
      </c>
      <c r="C27" s="308"/>
      <c r="D27" s="113">
        <v>0.3423485107839781</v>
      </c>
      <c r="E27" s="115">
        <v>30</v>
      </c>
      <c r="F27" s="114">
        <v>31</v>
      </c>
      <c r="G27" s="114">
        <v>30</v>
      </c>
      <c r="H27" s="114">
        <v>30</v>
      </c>
      <c r="I27" s="140">
        <v>29</v>
      </c>
      <c r="J27" s="115">
        <v>1</v>
      </c>
      <c r="K27" s="116">
        <v>3.4482758620689653</v>
      </c>
    </row>
    <row r="28" spans="1:11" ht="14.1" customHeight="1" x14ac:dyDescent="0.2">
      <c r="A28" s="306">
        <v>28</v>
      </c>
      <c r="B28" s="307" t="s">
        <v>245</v>
      </c>
      <c r="C28" s="308"/>
      <c r="D28" s="113">
        <v>0.18258587241812166</v>
      </c>
      <c r="E28" s="115">
        <v>16</v>
      </c>
      <c r="F28" s="114">
        <v>16</v>
      </c>
      <c r="G28" s="114">
        <v>15</v>
      </c>
      <c r="H28" s="114">
        <v>24</v>
      </c>
      <c r="I28" s="140">
        <v>23</v>
      </c>
      <c r="J28" s="115">
        <v>-7</v>
      </c>
      <c r="K28" s="116">
        <v>-30.434782608695652</v>
      </c>
    </row>
    <row r="29" spans="1:11" ht="14.1" customHeight="1" x14ac:dyDescent="0.2">
      <c r="A29" s="306">
        <v>29</v>
      </c>
      <c r="B29" s="307" t="s">
        <v>246</v>
      </c>
      <c r="C29" s="308"/>
      <c r="D29" s="113">
        <v>2.442086043592377</v>
      </c>
      <c r="E29" s="115">
        <v>214</v>
      </c>
      <c r="F29" s="114">
        <v>223</v>
      </c>
      <c r="G29" s="114">
        <v>213</v>
      </c>
      <c r="H29" s="114">
        <v>214</v>
      </c>
      <c r="I29" s="140">
        <v>209</v>
      </c>
      <c r="J29" s="115">
        <v>5</v>
      </c>
      <c r="K29" s="116">
        <v>2.3923444976076556</v>
      </c>
    </row>
    <row r="30" spans="1:11" ht="14.1" customHeight="1" x14ac:dyDescent="0.2">
      <c r="A30" s="306" t="s">
        <v>247</v>
      </c>
      <c r="B30" s="307" t="s">
        <v>248</v>
      </c>
      <c r="C30" s="308"/>
      <c r="D30" s="113">
        <v>0.31952527673171288</v>
      </c>
      <c r="E30" s="115">
        <v>28</v>
      </c>
      <c r="F30" s="114" t="s">
        <v>513</v>
      </c>
      <c r="G30" s="114" t="s">
        <v>513</v>
      </c>
      <c r="H30" s="114" t="s">
        <v>513</v>
      </c>
      <c r="I30" s="140" t="s">
        <v>513</v>
      </c>
      <c r="J30" s="115" t="s">
        <v>513</v>
      </c>
      <c r="K30" s="116" t="s">
        <v>513</v>
      </c>
    </row>
    <row r="31" spans="1:11" ht="14.1" customHeight="1" x14ac:dyDescent="0.2">
      <c r="A31" s="306" t="s">
        <v>249</v>
      </c>
      <c r="B31" s="307" t="s">
        <v>250</v>
      </c>
      <c r="C31" s="308"/>
      <c r="D31" s="113">
        <v>2.1225607668606643</v>
      </c>
      <c r="E31" s="115">
        <v>186</v>
      </c>
      <c r="F31" s="114">
        <v>192</v>
      </c>
      <c r="G31" s="114">
        <v>182</v>
      </c>
      <c r="H31" s="114">
        <v>182</v>
      </c>
      <c r="I31" s="140">
        <v>183</v>
      </c>
      <c r="J31" s="115">
        <v>3</v>
      </c>
      <c r="K31" s="116">
        <v>1.639344262295082</v>
      </c>
    </row>
    <row r="32" spans="1:11" ht="14.1" customHeight="1" x14ac:dyDescent="0.2">
      <c r="A32" s="306">
        <v>31</v>
      </c>
      <c r="B32" s="307" t="s">
        <v>251</v>
      </c>
      <c r="C32" s="308"/>
      <c r="D32" s="113">
        <v>0.13693940431359122</v>
      </c>
      <c r="E32" s="115">
        <v>12</v>
      </c>
      <c r="F32" s="114">
        <v>15</v>
      </c>
      <c r="G32" s="114">
        <v>13</v>
      </c>
      <c r="H32" s="114">
        <v>13</v>
      </c>
      <c r="I32" s="140">
        <v>16</v>
      </c>
      <c r="J32" s="115">
        <v>-4</v>
      </c>
      <c r="K32" s="116">
        <v>-25</v>
      </c>
    </row>
    <row r="33" spans="1:11" ht="14.1" customHeight="1" x14ac:dyDescent="0.2">
      <c r="A33" s="306">
        <v>32</v>
      </c>
      <c r="B33" s="307" t="s">
        <v>252</v>
      </c>
      <c r="C33" s="308"/>
      <c r="D33" s="113">
        <v>0.52493438320209973</v>
      </c>
      <c r="E33" s="115">
        <v>46</v>
      </c>
      <c r="F33" s="114">
        <v>34</v>
      </c>
      <c r="G33" s="114">
        <v>38</v>
      </c>
      <c r="H33" s="114">
        <v>48</v>
      </c>
      <c r="I33" s="140">
        <v>53</v>
      </c>
      <c r="J33" s="115">
        <v>-7</v>
      </c>
      <c r="K33" s="116">
        <v>-13.20754716981132</v>
      </c>
    </row>
    <row r="34" spans="1:11" ht="14.1" customHeight="1" x14ac:dyDescent="0.2">
      <c r="A34" s="306">
        <v>33</v>
      </c>
      <c r="B34" s="307" t="s">
        <v>253</v>
      </c>
      <c r="C34" s="308"/>
      <c r="D34" s="113">
        <v>0.59340408535889533</v>
      </c>
      <c r="E34" s="115">
        <v>52</v>
      </c>
      <c r="F34" s="114">
        <v>43</v>
      </c>
      <c r="G34" s="114">
        <v>41</v>
      </c>
      <c r="H34" s="114">
        <v>41</v>
      </c>
      <c r="I34" s="140">
        <v>37</v>
      </c>
      <c r="J34" s="115">
        <v>15</v>
      </c>
      <c r="K34" s="116">
        <v>40.54054054054054</v>
      </c>
    </row>
    <row r="35" spans="1:11" ht="14.1" customHeight="1" x14ac:dyDescent="0.2">
      <c r="A35" s="306">
        <v>34</v>
      </c>
      <c r="B35" s="307" t="s">
        <v>254</v>
      </c>
      <c r="C35" s="308"/>
      <c r="D35" s="113">
        <v>4.1538285975122671</v>
      </c>
      <c r="E35" s="115">
        <v>364</v>
      </c>
      <c r="F35" s="114">
        <v>377</v>
      </c>
      <c r="G35" s="114">
        <v>394</v>
      </c>
      <c r="H35" s="114">
        <v>395</v>
      </c>
      <c r="I35" s="140">
        <v>383</v>
      </c>
      <c r="J35" s="115">
        <v>-19</v>
      </c>
      <c r="K35" s="116">
        <v>-4.9608355091383816</v>
      </c>
    </row>
    <row r="36" spans="1:11" ht="14.1" customHeight="1" x14ac:dyDescent="0.2">
      <c r="A36" s="306">
        <v>41</v>
      </c>
      <c r="B36" s="307" t="s">
        <v>255</v>
      </c>
      <c r="C36" s="308"/>
      <c r="D36" s="113">
        <v>5.7058085130663017E-2</v>
      </c>
      <c r="E36" s="115">
        <v>5</v>
      </c>
      <c r="F36" s="114">
        <v>6</v>
      </c>
      <c r="G36" s="114" t="s">
        <v>513</v>
      </c>
      <c r="H36" s="114">
        <v>5</v>
      </c>
      <c r="I36" s="140">
        <v>5</v>
      </c>
      <c r="J36" s="115">
        <v>0</v>
      </c>
      <c r="K36" s="116">
        <v>0</v>
      </c>
    </row>
    <row r="37" spans="1:11" ht="14.1" customHeight="1" x14ac:dyDescent="0.2">
      <c r="A37" s="306">
        <v>42</v>
      </c>
      <c r="B37" s="307" t="s">
        <v>256</v>
      </c>
      <c r="C37" s="308"/>
      <c r="D37" s="113">
        <v>3.4234851078397806E-2</v>
      </c>
      <c r="E37" s="115">
        <v>3</v>
      </c>
      <c r="F37" s="114">
        <v>3</v>
      </c>
      <c r="G37" s="114" t="s">
        <v>513</v>
      </c>
      <c r="H37" s="114">
        <v>3</v>
      </c>
      <c r="I37" s="140">
        <v>3</v>
      </c>
      <c r="J37" s="115">
        <v>0</v>
      </c>
      <c r="K37" s="116">
        <v>0</v>
      </c>
    </row>
    <row r="38" spans="1:11" ht="14.1" customHeight="1" x14ac:dyDescent="0.2">
      <c r="A38" s="306">
        <v>43</v>
      </c>
      <c r="B38" s="307" t="s">
        <v>257</v>
      </c>
      <c r="C38" s="308"/>
      <c r="D38" s="113">
        <v>0.45646468104530413</v>
      </c>
      <c r="E38" s="115">
        <v>40</v>
      </c>
      <c r="F38" s="114">
        <v>39</v>
      </c>
      <c r="G38" s="114">
        <v>39</v>
      </c>
      <c r="H38" s="114">
        <v>42</v>
      </c>
      <c r="I38" s="140">
        <v>42</v>
      </c>
      <c r="J38" s="115">
        <v>-2</v>
      </c>
      <c r="K38" s="116">
        <v>-4.7619047619047619</v>
      </c>
    </row>
    <row r="39" spans="1:11" ht="14.1" customHeight="1" x14ac:dyDescent="0.2">
      <c r="A39" s="306">
        <v>51</v>
      </c>
      <c r="B39" s="307" t="s">
        <v>258</v>
      </c>
      <c r="C39" s="308"/>
      <c r="D39" s="113">
        <v>9.9509300467876294</v>
      </c>
      <c r="E39" s="115">
        <v>872</v>
      </c>
      <c r="F39" s="114">
        <v>853</v>
      </c>
      <c r="G39" s="114">
        <v>832</v>
      </c>
      <c r="H39" s="114">
        <v>795</v>
      </c>
      <c r="I39" s="140">
        <v>768</v>
      </c>
      <c r="J39" s="115">
        <v>104</v>
      </c>
      <c r="K39" s="116">
        <v>13.541666666666666</v>
      </c>
    </row>
    <row r="40" spans="1:11" ht="14.1" customHeight="1" x14ac:dyDescent="0.2">
      <c r="A40" s="306" t="s">
        <v>259</v>
      </c>
      <c r="B40" s="307" t="s">
        <v>260</v>
      </c>
      <c r="C40" s="308"/>
      <c r="D40" s="113">
        <v>9.8482254935524356</v>
      </c>
      <c r="E40" s="115">
        <v>863</v>
      </c>
      <c r="F40" s="114">
        <v>841</v>
      </c>
      <c r="G40" s="114">
        <v>823</v>
      </c>
      <c r="H40" s="114">
        <v>784</v>
      </c>
      <c r="I40" s="140">
        <v>758</v>
      </c>
      <c r="J40" s="115">
        <v>105</v>
      </c>
      <c r="K40" s="116">
        <v>13.852242744063325</v>
      </c>
    </row>
    <row r="41" spans="1:11" ht="14.1" customHeight="1" x14ac:dyDescent="0.2">
      <c r="A41" s="306"/>
      <c r="B41" s="307" t="s">
        <v>261</v>
      </c>
      <c r="C41" s="308"/>
      <c r="D41" s="113">
        <v>2.1796188519913273</v>
      </c>
      <c r="E41" s="115">
        <v>191</v>
      </c>
      <c r="F41" s="114">
        <v>193</v>
      </c>
      <c r="G41" s="114">
        <v>191</v>
      </c>
      <c r="H41" s="114">
        <v>186</v>
      </c>
      <c r="I41" s="140">
        <v>194</v>
      </c>
      <c r="J41" s="115">
        <v>-3</v>
      </c>
      <c r="K41" s="116">
        <v>-1.5463917525773196</v>
      </c>
    </row>
    <row r="42" spans="1:11" ht="14.1" customHeight="1" x14ac:dyDescent="0.2">
      <c r="A42" s="306">
        <v>52</v>
      </c>
      <c r="B42" s="307" t="s">
        <v>262</v>
      </c>
      <c r="C42" s="308"/>
      <c r="D42" s="113">
        <v>5.0781695766290085</v>
      </c>
      <c r="E42" s="115">
        <v>445</v>
      </c>
      <c r="F42" s="114">
        <v>450</v>
      </c>
      <c r="G42" s="114">
        <v>442</v>
      </c>
      <c r="H42" s="114">
        <v>458</v>
      </c>
      <c r="I42" s="140">
        <v>477</v>
      </c>
      <c r="J42" s="115">
        <v>-32</v>
      </c>
      <c r="K42" s="116">
        <v>-6.7085953878406706</v>
      </c>
    </row>
    <row r="43" spans="1:11" ht="14.1" customHeight="1" x14ac:dyDescent="0.2">
      <c r="A43" s="306" t="s">
        <v>263</v>
      </c>
      <c r="B43" s="307" t="s">
        <v>264</v>
      </c>
      <c r="C43" s="308"/>
      <c r="D43" s="113">
        <v>5.0211114914983455</v>
      </c>
      <c r="E43" s="115">
        <v>440</v>
      </c>
      <c r="F43" s="114">
        <v>445</v>
      </c>
      <c r="G43" s="114">
        <v>437</v>
      </c>
      <c r="H43" s="114">
        <v>453</v>
      </c>
      <c r="I43" s="140">
        <v>471</v>
      </c>
      <c r="J43" s="115">
        <v>-31</v>
      </c>
      <c r="K43" s="116">
        <v>-6.5817409766454356</v>
      </c>
    </row>
    <row r="44" spans="1:11" ht="14.1" customHeight="1" x14ac:dyDescent="0.2">
      <c r="A44" s="306">
        <v>53</v>
      </c>
      <c r="B44" s="307" t="s">
        <v>265</v>
      </c>
      <c r="C44" s="308"/>
      <c r="D44" s="113">
        <v>2.3507931073833164</v>
      </c>
      <c r="E44" s="115">
        <v>206</v>
      </c>
      <c r="F44" s="114">
        <v>202</v>
      </c>
      <c r="G44" s="114">
        <v>204</v>
      </c>
      <c r="H44" s="114">
        <v>196</v>
      </c>
      <c r="I44" s="140">
        <v>182</v>
      </c>
      <c r="J44" s="115">
        <v>24</v>
      </c>
      <c r="K44" s="116">
        <v>13.186813186813186</v>
      </c>
    </row>
    <row r="45" spans="1:11" ht="14.1" customHeight="1" x14ac:dyDescent="0.2">
      <c r="A45" s="306" t="s">
        <v>266</v>
      </c>
      <c r="B45" s="307" t="s">
        <v>267</v>
      </c>
      <c r="C45" s="308"/>
      <c r="D45" s="113">
        <v>2.3393814903571837</v>
      </c>
      <c r="E45" s="115">
        <v>205</v>
      </c>
      <c r="F45" s="114">
        <v>201</v>
      </c>
      <c r="G45" s="114">
        <v>203</v>
      </c>
      <c r="H45" s="114">
        <v>195</v>
      </c>
      <c r="I45" s="140">
        <v>180</v>
      </c>
      <c r="J45" s="115">
        <v>25</v>
      </c>
      <c r="K45" s="116">
        <v>13.888888888888889</v>
      </c>
    </row>
    <row r="46" spans="1:11" ht="14.1" customHeight="1" x14ac:dyDescent="0.2">
      <c r="A46" s="306">
        <v>54</v>
      </c>
      <c r="B46" s="307" t="s">
        <v>268</v>
      </c>
      <c r="C46" s="308"/>
      <c r="D46" s="113">
        <v>15.999087070637909</v>
      </c>
      <c r="E46" s="115">
        <v>1402</v>
      </c>
      <c r="F46" s="114">
        <v>1422</v>
      </c>
      <c r="G46" s="114">
        <v>1503</v>
      </c>
      <c r="H46" s="114">
        <v>1489</v>
      </c>
      <c r="I46" s="140">
        <v>1500</v>
      </c>
      <c r="J46" s="115">
        <v>-98</v>
      </c>
      <c r="K46" s="116">
        <v>-6.5333333333333332</v>
      </c>
    </row>
    <row r="47" spans="1:11" ht="14.1" customHeight="1" x14ac:dyDescent="0.2">
      <c r="A47" s="306">
        <v>61</v>
      </c>
      <c r="B47" s="307" t="s">
        <v>269</v>
      </c>
      <c r="C47" s="308"/>
      <c r="D47" s="113">
        <v>0.84445965993381267</v>
      </c>
      <c r="E47" s="115">
        <v>74</v>
      </c>
      <c r="F47" s="114">
        <v>80</v>
      </c>
      <c r="G47" s="114">
        <v>80</v>
      </c>
      <c r="H47" s="114">
        <v>72</v>
      </c>
      <c r="I47" s="140">
        <v>73</v>
      </c>
      <c r="J47" s="115">
        <v>1</v>
      </c>
      <c r="K47" s="116">
        <v>1.3698630136986301</v>
      </c>
    </row>
    <row r="48" spans="1:11" ht="14.1" customHeight="1" x14ac:dyDescent="0.2">
      <c r="A48" s="306">
        <v>62</v>
      </c>
      <c r="B48" s="307" t="s">
        <v>270</v>
      </c>
      <c r="C48" s="308"/>
      <c r="D48" s="113">
        <v>11.651260983681388</v>
      </c>
      <c r="E48" s="115">
        <v>1021</v>
      </c>
      <c r="F48" s="114">
        <v>1049</v>
      </c>
      <c r="G48" s="114">
        <v>993</v>
      </c>
      <c r="H48" s="114">
        <v>983</v>
      </c>
      <c r="I48" s="140">
        <v>1005</v>
      </c>
      <c r="J48" s="115">
        <v>16</v>
      </c>
      <c r="K48" s="116">
        <v>1.592039800995025</v>
      </c>
    </row>
    <row r="49" spans="1:11" ht="14.1" customHeight="1" x14ac:dyDescent="0.2">
      <c r="A49" s="306">
        <v>63</v>
      </c>
      <c r="B49" s="307" t="s">
        <v>271</v>
      </c>
      <c r="C49" s="308"/>
      <c r="D49" s="113">
        <v>8.6500057058085122</v>
      </c>
      <c r="E49" s="115">
        <v>758</v>
      </c>
      <c r="F49" s="114">
        <v>846</v>
      </c>
      <c r="G49" s="114">
        <v>781</v>
      </c>
      <c r="H49" s="114">
        <v>764</v>
      </c>
      <c r="I49" s="140">
        <v>797</v>
      </c>
      <c r="J49" s="115">
        <v>-39</v>
      </c>
      <c r="K49" s="116">
        <v>-4.8933500627352569</v>
      </c>
    </row>
    <row r="50" spans="1:11" ht="14.1" customHeight="1" x14ac:dyDescent="0.2">
      <c r="A50" s="306" t="s">
        <v>272</v>
      </c>
      <c r="B50" s="307" t="s">
        <v>273</v>
      </c>
      <c r="C50" s="308"/>
      <c r="D50" s="113">
        <v>0.3423485107839781</v>
      </c>
      <c r="E50" s="115">
        <v>30</v>
      </c>
      <c r="F50" s="114">
        <v>28</v>
      </c>
      <c r="G50" s="114">
        <v>29</v>
      </c>
      <c r="H50" s="114">
        <v>30</v>
      </c>
      <c r="I50" s="140">
        <v>27</v>
      </c>
      <c r="J50" s="115">
        <v>3</v>
      </c>
      <c r="K50" s="116">
        <v>11.111111111111111</v>
      </c>
    </row>
    <row r="51" spans="1:11" ht="14.1" customHeight="1" x14ac:dyDescent="0.2">
      <c r="A51" s="306" t="s">
        <v>274</v>
      </c>
      <c r="B51" s="307" t="s">
        <v>275</v>
      </c>
      <c r="C51" s="308"/>
      <c r="D51" s="113">
        <v>7.9082505991098939</v>
      </c>
      <c r="E51" s="115">
        <v>693</v>
      </c>
      <c r="F51" s="114">
        <v>784</v>
      </c>
      <c r="G51" s="114">
        <v>714</v>
      </c>
      <c r="H51" s="114">
        <v>696</v>
      </c>
      <c r="I51" s="140">
        <v>732</v>
      </c>
      <c r="J51" s="115">
        <v>-39</v>
      </c>
      <c r="K51" s="116">
        <v>-5.3278688524590168</v>
      </c>
    </row>
    <row r="52" spans="1:11" ht="14.1" customHeight="1" x14ac:dyDescent="0.2">
      <c r="A52" s="306">
        <v>71</v>
      </c>
      <c r="B52" s="307" t="s">
        <v>276</v>
      </c>
      <c r="C52" s="308"/>
      <c r="D52" s="113">
        <v>11.651260983681388</v>
      </c>
      <c r="E52" s="115">
        <v>1021</v>
      </c>
      <c r="F52" s="114">
        <v>1021</v>
      </c>
      <c r="G52" s="114">
        <v>1021</v>
      </c>
      <c r="H52" s="114">
        <v>1038</v>
      </c>
      <c r="I52" s="140">
        <v>1039</v>
      </c>
      <c r="J52" s="115">
        <v>-18</v>
      </c>
      <c r="K52" s="116">
        <v>-1.7324350336862369</v>
      </c>
    </row>
    <row r="53" spans="1:11" ht="14.1" customHeight="1" x14ac:dyDescent="0.2">
      <c r="A53" s="306" t="s">
        <v>277</v>
      </c>
      <c r="B53" s="307" t="s">
        <v>278</v>
      </c>
      <c r="C53" s="308"/>
      <c r="D53" s="113">
        <v>0.85587127695994525</v>
      </c>
      <c r="E53" s="115">
        <v>75</v>
      </c>
      <c r="F53" s="114">
        <v>74</v>
      </c>
      <c r="G53" s="114">
        <v>73</v>
      </c>
      <c r="H53" s="114">
        <v>75</v>
      </c>
      <c r="I53" s="140">
        <v>76</v>
      </c>
      <c r="J53" s="115">
        <v>-1</v>
      </c>
      <c r="K53" s="116">
        <v>-1.3157894736842106</v>
      </c>
    </row>
    <row r="54" spans="1:11" ht="14.1" customHeight="1" x14ac:dyDescent="0.2">
      <c r="A54" s="306" t="s">
        <v>279</v>
      </c>
      <c r="B54" s="307" t="s">
        <v>280</v>
      </c>
      <c r="C54" s="308"/>
      <c r="D54" s="113">
        <v>10.293278557571607</v>
      </c>
      <c r="E54" s="115">
        <v>902</v>
      </c>
      <c r="F54" s="114">
        <v>901</v>
      </c>
      <c r="G54" s="114">
        <v>901</v>
      </c>
      <c r="H54" s="114">
        <v>917</v>
      </c>
      <c r="I54" s="140">
        <v>916</v>
      </c>
      <c r="J54" s="115">
        <v>-14</v>
      </c>
      <c r="K54" s="116">
        <v>-1.5283842794759825</v>
      </c>
    </row>
    <row r="55" spans="1:11" ht="14.1" customHeight="1" x14ac:dyDescent="0.2">
      <c r="A55" s="306">
        <v>72</v>
      </c>
      <c r="B55" s="307" t="s">
        <v>281</v>
      </c>
      <c r="C55" s="308"/>
      <c r="D55" s="113">
        <v>1.6775077028414926</v>
      </c>
      <c r="E55" s="115">
        <v>147</v>
      </c>
      <c r="F55" s="114">
        <v>151</v>
      </c>
      <c r="G55" s="114">
        <v>154</v>
      </c>
      <c r="H55" s="114">
        <v>157</v>
      </c>
      <c r="I55" s="140">
        <v>158</v>
      </c>
      <c r="J55" s="115">
        <v>-11</v>
      </c>
      <c r="K55" s="116">
        <v>-6.962025316455696</v>
      </c>
    </row>
    <row r="56" spans="1:11" ht="14.1" customHeight="1" x14ac:dyDescent="0.2">
      <c r="A56" s="306" t="s">
        <v>282</v>
      </c>
      <c r="B56" s="307" t="s">
        <v>283</v>
      </c>
      <c r="C56" s="308"/>
      <c r="D56" s="113">
        <v>0.18258587241812166</v>
      </c>
      <c r="E56" s="115">
        <v>16</v>
      </c>
      <c r="F56" s="114">
        <v>17</v>
      </c>
      <c r="G56" s="114">
        <v>16</v>
      </c>
      <c r="H56" s="114">
        <v>20</v>
      </c>
      <c r="I56" s="140">
        <v>18</v>
      </c>
      <c r="J56" s="115">
        <v>-2</v>
      </c>
      <c r="K56" s="116">
        <v>-11.111111111111111</v>
      </c>
    </row>
    <row r="57" spans="1:11" ht="14.1" customHeight="1" x14ac:dyDescent="0.2">
      <c r="A57" s="306" t="s">
        <v>284</v>
      </c>
      <c r="B57" s="307" t="s">
        <v>285</v>
      </c>
      <c r="C57" s="308"/>
      <c r="D57" s="113">
        <v>1.1868081707177907</v>
      </c>
      <c r="E57" s="115">
        <v>104</v>
      </c>
      <c r="F57" s="114">
        <v>107</v>
      </c>
      <c r="G57" s="114">
        <v>106</v>
      </c>
      <c r="H57" s="114">
        <v>103</v>
      </c>
      <c r="I57" s="140">
        <v>105</v>
      </c>
      <c r="J57" s="115">
        <v>-1</v>
      </c>
      <c r="K57" s="116">
        <v>-0.95238095238095233</v>
      </c>
    </row>
    <row r="58" spans="1:11" ht="14.1" customHeight="1" x14ac:dyDescent="0.2">
      <c r="A58" s="306">
        <v>73</v>
      </c>
      <c r="B58" s="307" t="s">
        <v>286</v>
      </c>
      <c r="C58" s="308"/>
      <c r="D58" s="113">
        <v>1.1639849366655255</v>
      </c>
      <c r="E58" s="115">
        <v>102</v>
      </c>
      <c r="F58" s="114">
        <v>98</v>
      </c>
      <c r="G58" s="114">
        <v>96</v>
      </c>
      <c r="H58" s="114">
        <v>103</v>
      </c>
      <c r="I58" s="140">
        <v>100</v>
      </c>
      <c r="J58" s="115">
        <v>2</v>
      </c>
      <c r="K58" s="116">
        <v>2</v>
      </c>
    </row>
    <row r="59" spans="1:11" ht="14.1" customHeight="1" x14ac:dyDescent="0.2">
      <c r="A59" s="306" t="s">
        <v>287</v>
      </c>
      <c r="B59" s="307" t="s">
        <v>288</v>
      </c>
      <c r="C59" s="308"/>
      <c r="D59" s="113">
        <v>0.81022480885541481</v>
      </c>
      <c r="E59" s="115">
        <v>71</v>
      </c>
      <c r="F59" s="114">
        <v>66</v>
      </c>
      <c r="G59" s="114">
        <v>65</v>
      </c>
      <c r="H59" s="114">
        <v>73</v>
      </c>
      <c r="I59" s="140">
        <v>72</v>
      </c>
      <c r="J59" s="115">
        <v>-1</v>
      </c>
      <c r="K59" s="116">
        <v>-1.3888888888888888</v>
      </c>
    </row>
    <row r="60" spans="1:11" ht="14.1" customHeight="1" x14ac:dyDescent="0.2">
      <c r="A60" s="306">
        <v>81</v>
      </c>
      <c r="B60" s="307" t="s">
        <v>289</v>
      </c>
      <c r="C60" s="308"/>
      <c r="D60" s="113">
        <v>5.5346342576743126</v>
      </c>
      <c r="E60" s="115">
        <v>485</v>
      </c>
      <c r="F60" s="114">
        <v>471</v>
      </c>
      <c r="G60" s="114">
        <v>483</v>
      </c>
      <c r="H60" s="114">
        <v>475</v>
      </c>
      <c r="I60" s="140">
        <v>485</v>
      </c>
      <c r="J60" s="115">
        <v>0</v>
      </c>
      <c r="K60" s="116">
        <v>0</v>
      </c>
    </row>
    <row r="61" spans="1:11" ht="14.1" customHeight="1" x14ac:dyDescent="0.2">
      <c r="A61" s="306" t="s">
        <v>290</v>
      </c>
      <c r="B61" s="307" t="s">
        <v>291</v>
      </c>
      <c r="C61" s="308"/>
      <c r="D61" s="113">
        <v>2.2252653200958576</v>
      </c>
      <c r="E61" s="115">
        <v>195</v>
      </c>
      <c r="F61" s="114">
        <v>191</v>
      </c>
      <c r="G61" s="114">
        <v>196</v>
      </c>
      <c r="H61" s="114">
        <v>190</v>
      </c>
      <c r="I61" s="140">
        <v>193</v>
      </c>
      <c r="J61" s="115">
        <v>2</v>
      </c>
      <c r="K61" s="116">
        <v>1.0362694300518134</v>
      </c>
    </row>
    <row r="62" spans="1:11" ht="14.1" customHeight="1" x14ac:dyDescent="0.2">
      <c r="A62" s="306" t="s">
        <v>292</v>
      </c>
      <c r="B62" s="307" t="s">
        <v>293</v>
      </c>
      <c r="C62" s="308"/>
      <c r="D62" s="113">
        <v>1.8486819582334817</v>
      </c>
      <c r="E62" s="115">
        <v>162</v>
      </c>
      <c r="F62" s="114">
        <v>152</v>
      </c>
      <c r="G62" s="114">
        <v>156</v>
      </c>
      <c r="H62" s="114">
        <v>152</v>
      </c>
      <c r="I62" s="140">
        <v>153</v>
      </c>
      <c r="J62" s="115">
        <v>9</v>
      </c>
      <c r="K62" s="116">
        <v>5.882352941176471</v>
      </c>
    </row>
    <row r="63" spans="1:11" ht="14.1" customHeight="1" x14ac:dyDescent="0.2">
      <c r="A63" s="306"/>
      <c r="B63" s="307" t="s">
        <v>294</v>
      </c>
      <c r="C63" s="308"/>
      <c r="D63" s="113">
        <v>0.98139906424740386</v>
      </c>
      <c r="E63" s="115">
        <v>86</v>
      </c>
      <c r="F63" s="114">
        <v>78</v>
      </c>
      <c r="G63" s="114">
        <v>78</v>
      </c>
      <c r="H63" s="114">
        <v>80</v>
      </c>
      <c r="I63" s="140">
        <v>78</v>
      </c>
      <c r="J63" s="115">
        <v>8</v>
      </c>
      <c r="K63" s="116">
        <v>10.256410256410257</v>
      </c>
    </row>
    <row r="64" spans="1:11" ht="14.1" customHeight="1" x14ac:dyDescent="0.2">
      <c r="A64" s="306" t="s">
        <v>295</v>
      </c>
      <c r="B64" s="307" t="s">
        <v>296</v>
      </c>
      <c r="C64" s="308"/>
      <c r="D64" s="113">
        <v>0.17117425539198905</v>
      </c>
      <c r="E64" s="115">
        <v>15</v>
      </c>
      <c r="F64" s="114">
        <v>16</v>
      </c>
      <c r="G64" s="114">
        <v>16</v>
      </c>
      <c r="H64" s="114">
        <v>17</v>
      </c>
      <c r="I64" s="140">
        <v>17</v>
      </c>
      <c r="J64" s="115">
        <v>-2</v>
      </c>
      <c r="K64" s="116">
        <v>-11.764705882352942</v>
      </c>
    </row>
    <row r="65" spans="1:11" ht="14.1" customHeight="1" x14ac:dyDescent="0.2">
      <c r="A65" s="306" t="s">
        <v>297</v>
      </c>
      <c r="B65" s="307" t="s">
        <v>298</v>
      </c>
      <c r="C65" s="308"/>
      <c r="D65" s="113">
        <v>0.69610863859408878</v>
      </c>
      <c r="E65" s="115">
        <v>61</v>
      </c>
      <c r="F65" s="114">
        <v>59</v>
      </c>
      <c r="G65" s="114">
        <v>62</v>
      </c>
      <c r="H65" s="114">
        <v>66</v>
      </c>
      <c r="I65" s="140">
        <v>68</v>
      </c>
      <c r="J65" s="115">
        <v>-7</v>
      </c>
      <c r="K65" s="116">
        <v>-10.294117647058824</v>
      </c>
    </row>
    <row r="66" spans="1:11" ht="14.1" customHeight="1" x14ac:dyDescent="0.2">
      <c r="A66" s="306">
        <v>82</v>
      </c>
      <c r="B66" s="307" t="s">
        <v>299</v>
      </c>
      <c r="C66" s="308"/>
      <c r="D66" s="113">
        <v>1.8486819582334817</v>
      </c>
      <c r="E66" s="115">
        <v>162</v>
      </c>
      <c r="F66" s="114">
        <v>178</v>
      </c>
      <c r="G66" s="114">
        <v>182</v>
      </c>
      <c r="H66" s="114">
        <v>182</v>
      </c>
      <c r="I66" s="140">
        <v>178</v>
      </c>
      <c r="J66" s="115">
        <v>-16</v>
      </c>
      <c r="K66" s="116">
        <v>-8.9887640449438209</v>
      </c>
    </row>
    <row r="67" spans="1:11" ht="14.1" customHeight="1" x14ac:dyDescent="0.2">
      <c r="A67" s="306" t="s">
        <v>300</v>
      </c>
      <c r="B67" s="307" t="s">
        <v>301</v>
      </c>
      <c r="C67" s="308"/>
      <c r="D67" s="113">
        <v>0.77598995777701696</v>
      </c>
      <c r="E67" s="115">
        <v>68</v>
      </c>
      <c r="F67" s="114">
        <v>76</v>
      </c>
      <c r="G67" s="114">
        <v>73</v>
      </c>
      <c r="H67" s="114">
        <v>73</v>
      </c>
      <c r="I67" s="140">
        <v>66</v>
      </c>
      <c r="J67" s="115">
        <v>2</v>
      </c>
      <c r="K67" s="116">
        <v>3.0303030303030303</v>
      </c>
    </row>
    <row r="68" spans="1:11" ht="14.1" customHeight="1" x14ac:dyDescent="0.2">
      <c r="A68" s="306" t="s">
        <v>302</v>
      </c>
      <c r="B68" s="307" t="s">
        <v>303</v>
      </c>
      <c r="C68" s="308"/>
      <c r="D68" s="113">
        <v>0.55916923428049758</v>
      </c>
      <c r="E68" s="115">
        <v>49</v>
      </c>
      <c r="F68" s="114">
        <v>57</v>
      </c>
      <c r="G68" s="114">
        <v>63</v>
      </c>
      <c r="H68" s="114">
        <v>62</v>
      </c>
      <c r="I68" s="140">
        <v>63</v>
      </c>
      <c r="J68" s="115">
        <v>-14</v>
      </c>
      <c r="K68" s="116">
        <v>-22.222222222222221</v>
      </c>
    </row>
    <row r="69" spans="1:11" ht="14.1" customHeight="1" x14ac:dyDescent="0.2">
      <c r="A69" s="306">
        <v>83</v>
      </c>
      <c r="B69" s="307" t="s">
        <v>304</v>
      </c>
      <c r="C69" s="308"/>
      <c r="D69" s="113">
        <v>3.6517174483624331</v>
      </c>
      <c r="E69" s="115">
        <v>320</v>
      </c>
      <c r="F69" s="114">
        <v>334</v>
      </c>
      <c r="G69" s="114">
        <v>318</v>
      </c>
      <c r="H69" s="114">
        <v>319</v>
      </c>
      <c r="I69" s="140">
        <v>317</v>
      </c>
      <c r="J69" s="115">
        <v>3</v>
      </c>
      <c r="K69" s="116">
        <v>0.94637223974763407</v>
      </c>
    </row>
    <row r="70" spans="1:11" ht="14.1" customHeight="1" x14ac:dyDescent="0.2">
      <c r="A70" s="306" t="s">
        <v>305</v>
      </c>
      <c r="B70" s="307" t="s">
        <v>306</v>
      </c>
      <c r="C70" s="308"/>
      <c r="D70" s="113">
        <v>2.7387880862718248</v>
      </c>
      <c r="E70" s="115">
        <v>240</v>
      </c>
      <c r="F70" s="114">
        <v>250</v>
      </c>
      <c r="G70" s="114">
        <v>234</v>
      </c>
      <c r="H70" s="114">
        <v>236</v>
      </c>
      <c r="I70" s="140">
        <v>231</v>
      </c>
      <c r="J70" s="115">
        <v>9</v>
      </c>
      <c r="K70" s="116">
        <v>3.8961038961038961</v>
      </c>
    </row>
    <row r="71" spans="1:11" ht="14.1" customHeight="1" x14ac:dyDescent="0.2">
      <c r="A71" s="306"/>
      <c r="B71" s="307" t="s">
        <v>307</v>
      </c>
      <c r="C71" s="308"/>
      <c r="D71" s="113">
        <v>1.7573890220244208</v>
      </c>
      <c r="E71" s="115">
        <v>154</v>
      </c>
      <c r="F71" s="114">
        <v>164</v>
      </c>
      <c r="G71" s="114">
        <v>152</v>
      </c>
      <c r="H71" s="114">
        <v>158</v>
      </c>
      <c r="I71" s="140">
        <v>149</v>
      </c>
      <c r="J71" s="115">
        <v>5</v>
      </c>
      <c r="K71" s="116">
        <v>3.3557046979865772</v>
      </c>
    </row>
    <row r="72" spans="1:11" ht="14.1" customHeight="1" x14ac:dyDescent="0.2">
      <c r="A72" s="306">
        <v>84</v>
      </c>
      <c r="B72" s="307" t="s">
        <v>308</v>
      </c>
      <c r="C72" s="308"/>
      <c r="D72" s="113">
        <v>2.7616113203240897</v>
      </c>
      <c r="E72" s="115">
        <v>242</v>
      </c>
      <c r="F72" s="114">
        <v>271</v>
      </c>
      <c r="G72" s="114">
        <v>225</v>
      </c>
      <c r="H72" s="114">
        <v>248</v>
      </c>
      <c r="I72" s="140">
        <v>234</v>
      </c>
      <c r="J72" s="115">
        <v>8</v>
      </c>
      <c r="K72" s="116">
        <v>3.4188034188034186</v>
      </c>
    </row>
    <row r="73" spans="1:11" ht="14.1" customHeight="1" x14ac:dyDescent="0.2">
      <c r="A73" s="306" t="s">
        <v>309</v>
      </c>
      <c r="B73" s="307" t="s">
        <v>310</v>
      </c>
      <c r="C73" s="308"/>
      <c r="D73" s="113">
        <v>0.25105557457491728</v>
      </c>
      <c r="E73" s="115">
        <v>22</v>
      </c>
      <c r="F73" s="114">
        <v>23</v>
      </c>
      <c r="G73" s="114">
        <v>25</v>
      </c>
      <c r="H73" s="114">
        <v>27</v>
      </c>
      <c r="I73" s="140">
        <v>28</v>
      </c>
      <c r="J73" s="115">
        <v>-6</v>
      </c>
      <c r="K73" s="116">
        <v>-21.428571428571427</v>
      </c>
    </row>
    <row r="74" spans="1:11" ht="14.1" customHeight="1" x14ac:dyDescent="0.2">
      <c r="A74" s="306" t="s">
        <v>311</v>
      </c>
      <c r="B74" s="307" t="s">
        <v>312</v>
      </c>
      <c r="C74" s="308"/>
      <c r="D74" s="113">
        <v>0.14835102133972383</v>
      </c>
      <c r="E74" s="115">
        <v>13</v>
      </c>
      <c r="F74" s="114">
        <v>16</v>
      </c>
      <c r="G74" s="114">
        <v>16</v>
      </c>
      <c r="H74" s="114">
        <v>15</v>
      </c>
      <c r="I74" s="140">
        <v>14</v>
      </c>
      <c r="J74" s="115">
        <v>-1</v>
      </c>
      <c r="K74" s="116">
        <v>-7.1428571428571432</v>
      </c>
    </row>
    <row r="75" spans="1:11" ht="14.1" customHeight="1" x14ac:dyDescent="0.2">
      <c r="A75" s="306" t="s">
        <v>313</v>
      </c>
      <c r="B75" s="307" t="s">
        <v>314</v>
      </c>
      <c r="C75" s="308"/>
      <c r="D75" s="113">
        <v>0.67328540454182362</v>
      </c>
      <c r="E75" s="115">
        <v>59</v>
      </c>
      <c r="F75" s="114">
        <v>73</v>
      </c>
      <c r="G75" s="114">
        <v>38</v>
      </c>
      <c r="H75" s="114">
        <v>72</v>
      </c>
      <c r="I75" s="140">
        <v>56</v>
      </c>
      <c r="J75" s="115">
        <v>3</v>
      </c>
      <c r="K75" s="116">
        <v>5.3571428571428568</v>
      </c>
    </row>
    <row r="76" spans="1:11" ht="14.1" customHeight="1" x14ac:dyDescent="0.2">
      <c r="A76" s="306">
        <v>91</v>
      </c>
      <c r="B76" s="307" t="s">
        <v>315</v>
      </c>
      <c r="C76" s="308"/>
      <c r="D76" s="113">
        <v>0.27387880862718245</v>
      </c>
      <c r="E76" s="115">
        <v>24</v>
      </c>
      <c r="F76" s="114">
        <v>21</v>
      </c>
      <c r="G76" s="114">
        <v>13</v>
      </c>
      <c r="H76" s="114">
        <v>17</v>
      </c>
      <c r="I76" s="140">
        <v>15</v>
      </c>
      <c r="J76" s="115">
        <v>9</v>
      </c>
      <c r="K76" s="116">
        <v>60</v>
      </c>
    </row>
    <row r="77" spans="1:11" ht="14.1" customHeight="1" x14ac:dyDescent="0.2">
      <c r="A77" s="306">
        <v>92</v>
      </c>
      <c r="B77" s="307" t="s">
        <v>316</v>
      </c>
      <c r="C77" s="308"/>
      <c r="D77" s="113">
        <v>0.59340408535889533</v>
      </c>
      <c r="E77" s="115">
        <v>52</v>
      </c>
      <c r="F77" s="114">
        <v>51</v>
      </c>
      <c r="G77" s="114">
        <v>53</v>
      </c>
      <c r="H77" s="114">
        <v>55</v>
      </c>
      <c r="I77" s="140">
        <v>52</v>
      </c>
      <c r="J77" s="115">
        <v>0</v>
      </c>
      <c r="K77" s="116">
        <v>0</v>
      </c>
    </row>
    <row r="78" spans="1:11" ht="14.1" customHeight="1" x14ac:dyDescent="0.2">
      <c r="A78" s="306">
        <v>93</v>
      </c>
      <c r="B78" s="307" t="s">
        <v>317</v>
      </c>
      <c r="C78" s="308"/>
      <c r="D78" s="113">
        <v>0.21682072349651946</v>
      </c>
      <c r="E78" s="115">
        <v>19</v>
      </c>
      <c r="F78" s="114">
        <v>15</v>
      </c>
      <c r="G78" s="114">
        <v>17</v>
      </c>
      <c r="H78" s="114">
        <v>20</v>
      </c>
      <c r="I78" s="140">
        <v>19</v>
      </c>
      <c r="J78" s="115">
        <v>0</v>
      </c>
      <c r="K78" s="116">
        <v>0</v>
      </c>
    </row>
    <row r="79" spans="1:11" ht="14.1" customHeight="1" x14ac:dyDescent="0.2">
      <c r="A79" s="306">
        <v>94</v>
      </c>
      <c r="B79" s="307" t="s">
        <v>318</v>
      </c>
      <c r="C79" s="308"/>
      <c r="D79" s="113">
        <v>1.4835102133972384</v>
      </c>
      <c r="E79" s="115">
        <v>130</v>
      </c>
      <c r="F79" s="114">
        <v>163</v>
      </c>
      <c r="G79" s="114">
        <v>151</v>
      </c>
      <c r="H79" s="114">
        <v>160</v>
      </c>
      <c r="I79" s="140">
        <v>139</v>
      </c>
      <c r="J79" s="115">
        <v>-9</v>
      </c>
      <c r="K79" s="116">
        <v>-6.4748201438848918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2.6132602989843661</v>
      </c>
      <c r="E81" s="143">
        <v>229</v>
      </c>
      <c r="F81" s="144">
        <v>225</v>
      </c>
      <c r="G81" s="144">
        <v>225</v>
      </c>
      <c r="H81" s="144">
        <v>237</v>
      </c>
      <c r="I81" s="145">
        <v>224</v>
      </c>
      <c r="J81" s="143">
        <v>5</v>
      </c>
      <c r="K81" s="146">
        <v>2.2321428571428572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2878</v>
      </c>
      <c r="G12" s="536">
        <v>3432</v>
      </c>
      <c r="H12" s="536">
        <v>3833</v>
      </c>
      <c r="I12" s="536">
        <v>2451</v>
      </c>
      <c r="J12" s="537">
        <v>2978</v>
      </c>
      <c r="K12" s="538">
        <v>-100</v>
      </c>
      <c r="L12" s="349">
        <v>-3.3579583613163195</v>
      </c>
    </row>
    <row r="13" spans="1:17" s="110" customFormat="1" ht="15" customHeight="1" x14ac:dyDescent="0.2">
      <c r="A13" s="350" t="s">
        <v>344</v>
      </c>
      <c r="B13" s="351" t="s">
        <v>345</v>
      </c>
      <c r="C13" s="347"/>
      <c r="D13" s="347"/>
      <c r="E13" s="348"/>
      <c r="F13" s="536">
        <v>1592</v>
      </c>
      <c r="G13" s="536">
        <v>1930</v>
      </c>
      <c r="H13" s="536">
        <v>1931</v>
      </c>
      <c r="I13" s="536">
        <v>1399</v>
      </c>
      <c r="J13" s="537">
        <v>1647</v>
      </c>
      <c r="K13" s="538">
        <v>-55</v>
      </c>
      <c r="L13" s="349">
        <v>-3.3394049787492412</v>
      </c>
    </row>
    <row r="14" spans="1:17" s="110" customFormat="1" ht="22.5" customHeight="1" x14ac:dyDescent="0.2">
      <c r="A14" s="350"/>
      <c r="B14" s="351" t="s">
        <v>346</v>
      </c>
      <c r="C14" s="347"/>
      <c r="D14" s="347"/>
      <c r="E14" s="348"/>
      <c r="F14" s="536">
        <v>1286</v>
      </c>
      <c r="G14" s="536">
        <v>1502</v>
      </c>
      <c r="H14" s="536">
        <v>1902</v>
      </c>
      <c r="I14" s="536">
        <v>1052</v>
      </c>
      <c r="J14" s="537">
        <v>1331</v>
      </c>
      <c r="K14" s="538">
        <v>-45</v>
      </c>
      <c r="L14" s="349">
        <v>-3.3809166040570999</v>
      </c>
    </row>
    <row r="15" spans="1:17" s="110" customFormat="1" ht="15" customHeight="1" x14ac:dyDescent="0.2">
      <c r="A15" s="350" t="s">
        <v>347</v>
      </c>
      <c r="B15" s="351" t="s">
        <v>108</v>
      </c>
      <c r="C15" s="347"/>
      <c r="D15" s="347"/>
      <c r="E15" s="348"/>
      <c r="F15" s="536">
        <v>747</v>
      </c>
      <c r="G15" s="536">
        <v>804</v>
      </c>
      <c r="H15" s="536">
        <v>1622</v>
      </c>
      <c r="I15" s="536">
        <v>611</v>
      </c>
      <c r="J15" s="537">
        <v>778</v>
      </c>
      <c r="K15" s="538">
        <v>-31</v>
      </c>
      <c r="L15" s="349">
        <v>-3.9845758354755785</v>
      </c>
    </row>
    <row r="16" spans="1:17" s="110" customFormat="1" ht="15" customHeight="1" x14ac:dyDescent="0.2">
      <c r="A16" s="350"/>
      <c r="B16" s="351" t="s">
        <v>109</v>
      </c>
      <c r="C16" s="347"/>
      <c r="D16" s="347"/>
      <c r="E16" s="348"/>
      <c r="F16" s="536">
        <v>1868</v>
      </c>
      <c r="G16" s="536">
        <v>2201</v>
      </c>
      <c r="H16" s="536">
        <v>1975</v>
      </c>
      <c r="I16" s="536">
        <v>1629</v>
      </c>
      <c r="J16" s="537">
        <v>1904</v>
      </c>
      <c r="K16" s="538">
        <v>-36</v>
      </c>
      <c r="L16" s="349">
        <v>-1.8907563025210083</v>
      </c>
    </row>
    <row r="17" spans="1:12" s="110" customFormat="1" ht="15" customHeight="1" x14ac:dyDescent="0.2">
      <c r="A17" s="350"/>
      <c r="B17" s="351" t="s">
        <v>110</v>
      </c>
      <c r="C17" s="347"/>
      <c r="D17" s="347"/>
      <c r="E17" s="348"/>
      <c r="F17" s="536">
        <v>221</v>
      </c>
      <c r="G17" s="536">
        <v>402</v>
      </c>
      <c r="H17" s="536">
        <v>207</v>
      </c>
      <c r="I17" s="536">
        <v>185</v>
      </c>
      <c r="J17" s="537">
        <v>252</v>
      </c>
      <c r="K17" s="538">
        <v>-31</v>
      </c>
      <c r="L17" s="349">
        <v>-12.301587301587302</v>
      </c>
    </row>
    <row r="18" spans="1:12" s="110" customFormat="1" ht="15" customHeight="1" x14ac:dyDescent="0.2">
      <c r="A18" s="350"/>
      <c r="B18" s="351" t="s">
        <v>111</v>
      </c>
      <c r="C18" s="347"/>
      <c r="D18" s="347"/>
      <c r="E18" s="348"/>
      <c r="F18" s="536">
        <v>42</v>
      </c>
      <c r="G18" s="536">
        <v>25</v>
      </c>
      <c r="H18" s="536">
        <v>29</v>
      </c>
      <c r="I18" s="536">
        <v>26</v>
      </c>
      <c r="J18" s="537">
        <v>44</v>
      </c>
      <c r="K18" s="538">
        <v>-2</v>
      </c>
      <c r="L18" s="349">
        <v>-4.5454545454545459</v>
      </c>
    </row>
    <row r="19" spans="1:12" s="110" customFormat="1" ht="15" customHeight="1" x14ac:dyDescent="0.2">
      <c r="A19" s="118" t="s">
        <v>113</v>
      </c>
      <c r="B19" s="119" t="s">
        <v>181</v>
      </c>
      <c r="C19" s="347"/>
      <c r="D19" s="347"/>
      <c r="E19" s="348"/>
      <c r="F19" s="536">
        <v>1925</v>
      </c>
      <c r="G19" s="536">
        <v>2459</v>
      </c>
      <c r="H19" s="536">
        <v>2790</v>
      </c>
      <c r="I19" s="536">
        <v>1648</v>
      </c>
      <c r="J19" s="537">
        <v>1901</v>
      </c>
      <c r="K19" s="538">
        <v>24</v>
      </c>
      <c r="L19" s="349">
        <v>1.2624934245134141</v>
      </c>
    </row>
    <row r="20" spans="1:12" s="110" customFormat="1" ht="15" customHeight="1" x14ac:dyDescent="0.2">
      <c r="A20" s="118"/>
      <c r="B20" s="119" t="s">
        <v>182</v>
      </c>
      <c r="C20" s="347"/>
      <c r="D20" s="347"/>
      <c r="E20" s="348"/>
      <c r="F20" s="536">
        <v>953</v>
      </c>
      <c r="G20" s="536">
        <v>973</v>
      </c>
      <c r="H20" s="536">
        <v>1043</v>
      </c>
      <c r="I20" s="536">
        <v>803</v>
      </c>
      <c r="J20" s="537">
        <v>1077</v>
      </c>
      <c r="K20" s="538">
        <v>-124</v>
      </c>
      <c r="L20" s="349">
        <v>-11.513463324048283</v>
      </c>
    </row>
    <row r="21" spans="1:12" s="110" customFormat="1" ht="15" customHeight="1" x14ac:dyDescent="0.2">
      <c r="A21" s="118" t="s">
        <v>113</v>
      </c>
      <c r="B21" s="119" t="s">
        <v>116</v>
      </c>
      <c r="C21" s="347"/>
      <c r="D21" s="347"/>
      <c r="E21" s="348"/>
      <c r="F21" s="536">
        <v>1951</v>
      </c>
      <c r="G21" s="536">
        <v>2579</v>
      </c>
      <c r="H21" s="536">
        <v>2795</v>
      </c>
      <c r="I21" s="536">
        <v>1561</v>
      </c>
      <c r="J21" s="537">
        <v>2109</v>
      </c>
      <c r="K21" s="538">
        <v>-158</v>
      </c>
      <c r="L21" s="349">
        <v>-7.4917022285443338</v>
      </c>
    </row>
    <row r="22" spans="1:12" s="110" customFormat="1" ht="15" customHeight="1" x14ac:dyDescent="0.2">
      <c r="A22" s="118"/>
      <c r="B22" s="119" t="s">
        <v>117</v>
      </c>
      <c r="C22" s="347"/>
      <c r="D22" s="347"/>
      <c r="E22" s="348"/>
      <c r="F22" s="536">
        <v>925</v>
      </c>
      <c r="G22" s="536">
        <v>851</v>
      </c>
      <c r="H22" s="536">
        <v>1036</v>
      </c>
      <c r="I22" s="536">
        <v>890</v>
      </c>
      <c r="J22" s="537">
        <v>868</v>
      </c>
      <c r="K22" s="538">
        <v>57</v>
      </c>
      <c r="L22" s="349">
        <v>6.5668202764976957</v>
      </c>
    </row>
    <row r="23" spans="1:12" s="110" customFormat="1" ht="15" customHeight="1" x14ac:dyDescent="0.2">
      <c r="A23" s="352" t="s">
        <v>347</v>
      </c>
      <c r="B23" s="353" t="s">
        <v>193</v>
      </c>
      <c r="C23" s="354"/>
      <c r="D23" s="354"/>
      <c r="E23" s="355"/>
      <c r="F23" s="539">
        <v>60</v>
      </c>
      <c r="G23" s="539">
        <v>198</v>
      </c>
      <c r="H23" s="539">
        <v>672</v>
      </c>
      <c r="I23" s="539">
        <v>50</v>
      </c>
      <c r="J23" s="540">
        <v>74</v>
      </c>
      <c r="K23" s="541">
        <v>-14</v>
      </c>
      <c r="L23" s="356">
        <v>-18.918918918918919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35.9</v>
      </c>
      <c r="G25" s="542">
        <v>29.1</v>
      </c>
      <c r="H25" s="542">
        <v>42.5</v>
      </c>
      <c r="I25" s="542">
        <v>37.4</v>
      </c>
      <c r="J25" s="542">
        <v>36.9</v>
      </c>
      <c r="K25" s="543" t="s">
        <v>349</v>
      </c>
      <c r="L25" s="364">
        <v>-1</v>
      </c>
    </row>
    <row r="26" spans="1:12" s="110" customFormat="1" ht="15" customHeight="1" x14ac:dyDescent="0.2">
      <c r="A26" s="365" t="s">
        <v>105</v>
      </c>
      <c r="B26" s="366" t="s">
        <v>345</v>
      </c>
      <c r="C26" s="362"/>
      <c r="D26" s="362"/>
      <c r="E26" s="363"/>
      <c r="F26" s="542">
        <v>34.700000000000003</v>
      </c>
      <c r="G26" s="542">
        <v>25.7</v>
      </c>
      <c r="H26" s="542">
        <v>41.3</v>
      </c>
      <c r="I26" s="542">
        <v>34.5</v>
      </c>
      <c r="J26" s="544">
        <v>34.200000000000003</v>
      </c>
      <c r="K26" s="543" t="s">
        <v>349</v>
      </c>
      <c r="L26" s="364">
        <v>0.5</v>
      </c>
    </row>
    <row r="27" spans="1:12" s="110" customFormat="1" ht="15" customHeight="1" x14ac:dyDescent="0.2">
      <c r="A27" s="365"/>
      <c r="B27" s="366" t="s">
        <v>346</v>
      </c>
      <c r="C27" s="362"/>
      <c r="D27" s="362"/>
      <c r="E27" s="363"/>
      <c r="F27" s="542">
        <v>37.4</v>
      </c>
      <c r="G27" s="542">
        <v>33.6</v>
      </c>
      <c r="H27" s="542">
        <v>43.8</v>
      </c>
      <c r="I27" s="542">
        <v>41.3</v>
      </c>
      <c r="J27" s="542">
        <v>40.1</v>
      </c>
      <c r="K27" s="543" t="s">
        <v>349</v>
      </c>
      <c r="L27" s="364">
        <v>-2.7000000000000028</v>
      </c>
    </row>
    <row r="28" spans="1:12" s="110" customFormat="1" ht="15" customHeight="1" x14ac:dyDescent="0.2">
      <c r="A28" s="365" t="s">
        <v>113</v>
      </c>
      <c r="B28" s="366" t="s">
        <v>108</v>
      </c>
      <c r="C28" s="362"/>
      <c r="D28" s="362"/>
      <c r="E28" s="363"/>
      <c r="F28" s="542">
        <v>46.2</v>
      </c>
      <c r="G28" s="542">
        <v>47.9</v>
      </c>
      <c r="H28" s="542">
        <v>47.9</v>
      </c>
      <c r="I28" s="542">
        <v>48.7</v>
      </c>
      <c r="J28" s="542">
        <v>49.4</v>
      </c>
      <c r="K28" s="543" t="s">
        <v>349</v>
      </c>
      <c r="L28" s="364">
        <v>-3.1999999999999957</v>
      </c>
    </row>
    <row r="29" spans="1:12" s="110" customFormat="1" ht="11.25" x14ac:dyDescent="0.2">
      <c r="A29" s="365"/>
      <c r="B29" s="366" t="s">
        <v>109</v>
      </c>
      <c r="C29" s="362"/>
      <c r="D29" s="362"/>
      <c r="E29" s="363"/>
      <c r="F29" s="542">
        <v>33</v>
      </c>
      <c r="G29" s="542">
        <v>27.2</v>
      </c>
      <c r="H29" s="542">
        <v>41</v>
      </c>
      <c r="I29" s="542">
        <v>34.700000000000003</v>
      </c>
      <c r="J29" s="544">
        <v>33.5</v>
      </c>
      <c r="K29" s="543" t="s">
        <v>349</v>
      </c>
      <c r="L29" s="364">
        <v>-0.5</v>
      </c>
    </row>
    <row r="30" spans="1:12" s="110" customFormat="1" ht="15" customHeight="1" x14ac:dyDescent="0.2">
      <c r="A30" s="365"/>
      <c r="B30" s="366" t="s">
        <v>110</v>
      </c>
      <c r="C30" s="362"/>
      <c r="D30" s="362"/>
      <c r="E30" s="363"/>
      <c r="F30" s="542">
        <v>31.2</v>
      </c>
      <c r="G30" s="542">
        <v>12.7</v>
      </c>
      <c r="H30" s="542">
        <v>36.799999999999997</v>
      </c>
      <c r="I30" s="542">
        <v>27.2</v>
      </c>
      <c r="J30" s="542">
        <v>29.8</v>
      </c>
      <c r="K30" s="543" t="s">
        <v>349</v>
      </c>
      <c r="L30" s="364">
        <v>1.3999999999999986</v>
      </c>
    </row>
    <row r="31" spans="1:12" s="110" customFormat="1" ht="15" customHeight="1" x14ac:dyDescent="0.2">
      <c r="A31" s="365"/>
      <c r="B31" s="366" t="s">
        <v>111</v>
      </c>
      <c r="C31" s="362"/>
      <c r="D31" s="362"/>
      <c r="E31" s="363"/>
      <c r="F31" s="542">
        <v>23.8</v>
      </c>
      <c r="G31" s="542">
        <v>20</v>
      </c>
      <c r="H31" s="542">
        <v>31</v>
      </c>
      <c r="I31" s="542">
        <v>30.8</v>
      </c>
      <c r="J31" s="542">
        <v>27.3</v>
      </c>
      <c r="K31" s="543" t="s">
        <v>349</v>
      </c>
      <c r="L31" s="364">
        <v>-3.5</v>
      </c>
    </row>
    <row r="32" spans="1:12" s="110" customFormat="1" ht="15" customHeight="1" x14ac:dyDescent="0.2">
      <c r="A32" s="367" t="s">
        <v>113</v>
      </c>
      <c r="B32" s="368" t="s">
        <v>181</v>
      </c>
      <c r="C32" s="362"/>
      <c r="D32" s="362"/>
      <c r="E32" s="363"/>
      <c r="F32" s="542">
        <v>33.9</v>
      </c>
      <c r="G32" s="542">
        <v>22.3</v>
      </c>
      <c r="H32" s="542">
        <v>39.299999999999997</v>
      </c>
      <c r="I32" s="542">
        <v>34</v>
      </c>
      <c r="J32" s="544">
        <v>32</v>
      </c>
      <c r="K32" s="543" t="s">
        <v>349</v>
      </c>
      <c r="L32" s="364">
        <v>1.8999999999999986</v>
      </c>
    </row>
    <row r="33" spans="1:12" s="110" customFormat="1" ht="15" customHeight="1" x14ac:dyDescent="0.2">
      <c r="A33" s="367"/>
      <c r="B33" s="368" t="s">
        <v>182</v>
      </c>
      <c r="C33" s="362"/>
      <c r="D33" s="362"/>
      <c r="E33" s="363"/>
      <c r="F33" s="542">
        <v>39.799999999999997</v>
      </c>
      <c r="G33" s="542">
        <v>44.8</v>
      </c>
      <c r="H33" s="542">
        <v>48.9</v>
      </c>
      <c r="I33" s="542">
        <v>44.2</v>
      </c>
      <c r="J33" s="542">
        <v>45.1</v>
      </c>
      <c r="K33" s="543" t="s">
        <v>349</v>
      </c>
      <c r="L33" s="364">
        <v>-5.3000000000000043</v>
      </c>
    </row>
    <row r="34" spans="1:12" s="369" customFormat="1" ht="15" customHeight="1" x14ac:dyDescent="0.2">
      <c r="A34" s="367" t="s">
        <v>113</v>
      </c>
      <c r="B34" s="368" t="s">
        <v>116</v>
      </c>
      <c r="C34" s="362"/>
      <c r="D34" s="362"/>
      <c r="E34" s="363"/>
      <c r="F34" s="542">
        <v>36.4</v>
      </c>
      <c r="G34" s="542">
        <v>25.9</v>
      </c>
      <c r="H34" s="542">
        <v>42.7</v>
      </c>
      <c r="I34" s="542">
        <v>35.700000000000003</v>
      </c>
      <c r="J34" s="542">
        <v>37</v>
      </c>
      <c r="K34" s="543" t="s">
        <v>349</v>
      </c>
      <c r="L34" s="364">
        <v>-0.60000000000000142</v>
      </c>
    </row>
    <row r="35" spans="1:12" s="369" customFormat="1" ht="11.25" x14ac:dyDescent="0.2">
      <c r="A35" s="370"/>
      <c r="B35" s="371" t="s">
        <v>117</v>
      </c>
      <c r="C35" s="372"/>
      <c r="D35" s="372"/>
      <c r="E35" s="373"/>
      <c r="F35" s="545">
        <v>34.6</v>
      </c>
      <c r="G35" s="545">
        <v>38.4</v>
      </c>
      <c r="H35" s="545">
        <v>42.2</v>
      </c>
      <c r="I35" s="545">
        <v>40.299999999999997</v>
      </c>
      <c r="J35" s="546">
        <v>36.6</v>
      </c>
      <c r="K35" s="547" t="s">
        <v>349</v>
      </c>
      <c r="L35" s="374">
        <v>-2</v>
      </c>
    </row>
    <row r="36" spans="1:12" s="369" customFormat="1" ht="15.95" customHeight="1" x14ac:dyDescent="0.2">
      <c r="A36" s="375" t="s">
        <v>350</v>
      </c>
      <c r="B36" s="376"/>
      <c r="C36" s="377"/>
      <c r="D36" s="376"/>
      <c r="E36" s="378"/>
      <c r="F36" s="548">
        <v>2784</v>
      </c>
      <c r="G36" s="548">
        <v>3187</v>
      </c>
      <c r="H36" s="548">
        <v>2985</v>
      </c>
      <c r="I36" s="548">
        <v>2384</v>
      </c>
      <c r="J36" s="548">
        <v>2866</v>
      </c>
      <c r="K36" s="549">
        <v>-82</v>
      </c>
      <c r="L36" s="380">
        <v>-2.8611304954640615</v>
      </c>
    </row>
    <row r="37" spans="1:12" s="369" customFormat="1" ht="15.95" customHeight="1" x14ac:dyDescent="0.2">
      <c r="A37" s="381"/>
      <c r="B37" s="382" t="s">
        <v>113</v>
      </c>
      <c r="C37" s="382" t="s">
        <v>351</v>
      </c>
      <c r="D37" s="382"/>
      <c r="E37" s="383"/>
      <c r="F37" s="548">
        <v>999</v>
      </c>
      <c r="G37" s="548">
        <v>928</v>
      </c>
      <c r="H37" s="548">
        <v>1270</v>
      </c>
      <c r="I37" s="548">
        <v>891</v>
      </c>
      <c r="J37" s="548">
        <v>1057</v>
      </c>
      <c r="K37" s="549">
        <v>-58</v>
      </c>
      <c r="L37" s="380">
        <v>-5.4872280037842955</v>
      </c>
    </row>
    <row r="38" spans="1:12" s="369" customFormat="1" ht="15.95" customHeight="1" x14ac:dyDescent="0.2">
      <c r="A38" s="381"/>
      <c r="B38" s="384" t="s">
        <v>105</v>
      </c>
      <c r="C38" s="384" t="s">
        <v>106</v>
      </c>
      <c r="D38" s="385"/>
      <c r="E38" s="383"/>
      <c r="F38" s="548">
        <v>1544</v>
      </c>
      <c r="G38" s="548">
        <v>1804</v>
      </c>
      <c r="H38" s="548">
        <v>1515</v>
      </c>
      <c r="I38" s="548">
        <v>1376</v>
      </c>
      <c r="J38" s="550">
        <v>1583</v>
      </c>
      <c r="K38" s="549">
        <v>-39</v>
      </c>
      <c r="L38" s="380">
        <v>-2.4636765634870499</v>
      </c>
    </row>
    <row r="39" spans="1:12" s="369" customFormat="1" ht="15.95" customHeight="1" x14ac:dyDescent="0.2">
      <c r="A39" s="381"/>
      <c r="B39" s="385"/>
      <c r="C39" s="382" t="s">
        <v>352</v>
      </c>
      <c r="D39" s="385"/>
      <c r="E39" s="383"/>
      <c r="F39" s="548">
        <v>535</v>
      </c>
      <c r="G39" s="548">
        <v>463</v>
      </c>
      <c r="H39" s="548">
        <v>626</v>
      </c>
      <c r="I39" s="548">
        <v>475</v>
      </c>
      <c r="J39" s="548">
        <v>542</v>
      </c>
      <c r="K39" s="549">
        <v>-7</v>
      </c>
      <c r="L39" s="380">
        <v>-1.2915129151291513</v>
      </c>
    </row>
    <row r="40" spans="1:12" s="369" customFormat="1" ht="15.95" customHeight="1" x14ac:dyDescent="0.2">
      <c r="A40" s="381"/>
      <c r="B40" s="384"/>
      <c r="C40" s="384" t="s">
        <v>107</v>
      </c>
      <c r="D40" s="385"/>
      <c r="E40" s="383"/>
      <c r="F40" s="548">
        <v>1240</v>
      </c>
      <c r="G40" s="548">
        <v>1383</v>
      </c>
      <c r="H40" s="548">
        <v>1470</v>
      </c>
      <c r="I40" s="548">
        <v>1008</v>
      </c>
      <c r="J40" s="548">
        <v>1283</v>
      </c>
      <c r="K40" s="549">
        <v>-43</v>
      </c>
      <c r="L40" s="380">
        <v>-3.3515198752922837</v>
      </c>
    </row>
    <row r="41" spans="1:12" s="369" customFormat="1" ht="24" customHeight="1" x14ac:dyDescent="0.2">
      <c r="A41" s="381"/>
      <c r="B41" s="385"/>
      <c r="C41" s="382" t="s">
        <v>352</v>
      </c>
      <c r="D41" s="385"/>
      <c r="E41" s="383"/>
      <c r="F41" s="548">
        <v>464</v>
      </c>
      <c r="G41" s="548">
        <v>465</v>
      </c>
      <c r="H41" s="548">
        <v>644</v>
      </c>
      <c r="I41" s="548">
        <v>416</v>
      </c>
      <c r="J41" s="550">
        <v>515</v>
      </c>
      <c r="K41" s="549">
        <v>-51</v>
      </c>
      <c r="L41" s="380">
        <v>-9.9029126213592225</v>
      </c>
    </row>
    <row r="42" spans="1:12" s="110" customFormat="1" ht="15" customHeight="1" x14ac:dyDescent="0.2">
      <c r="A42" s="381"/>
      <c r="B42" s="384" t="s">
        <v>113</v>
      </c>
      <c r="C42" s="384" t="s">
        <v>353</v>
      </c>
      <c r="D42" s="385"/>
      <c r="E42" s="383"/>
      <c r="F42" s="548">
        <v>667</v>
      </c>
      <c r="G42" s="548">
        <v>585</v>
      </c>
      <c r="H42" s="548">
        <v>845</v>
      </c>
      <c r="I42" s="548">
        <v>558</v>
      </c>
      <c r="J42" s="548">
        <v>684</v>
      </c>
      <c r="K42" s="549">
        <v>-17</v>
      </c>
      <c r="L42" s="380">
        <v>-2.4853801169590644</v>
      </c>
    </row>
    <row r="43" spans="1:12" s="110" customFormat="1" ht="15" customHeight="1" x14ac:dyDescent="0.2">
      <c r="A43" s="381"/>
      <c r="B43" s="385"/>
      <c r="C43" s="382" t="s">
        <v>352</v>
      </c>
      <c r="D43" s="385"/>
      <c r="E43" s="383"/>
      <c r="F43" s="548">
        <v>308</v>
      </c>
      <c r="G43" s="548">
        <v>280</v>
      </c>
      <c r="H43" s="548">
        <v>405</v>
      </c>
      <c r="I43" s="548">
        <v>272</v>
      </c>
      <c r="J43" s="548">
        <v>338</v>
      </c>
      <c r="K43" s="549">
        <v>-30</v>
      </c>
      <c r="L43" s="380">
        <v>-8.8757396449704142</v>
      </c>
    </row>
    <row r="44" spans="1:12" s="110" customFormat="1" ht="15" customHeight="1" x14ac:dyDescent="0.2">
      <c r="A44" s="381"/>
      <c r="B44" s="384"/>
      <c r="C44" s="366" t="s">
        <v>109</v>
      </c>
      <c r="D44" s="385"/>
      <c r="E44" s="383"/>
      <c r="F44" s="548">
        <v>1854</v>
      </c>
      <c r="G44" s="548">
        <v>2176</v>
      </c>
      <c r="H44" s="548">
        <v>1907</v>
      </c>
      <c r="I44" s="548">
        <v>1616</v>
      </c>
      <c r="J44" s="550">
        <v>1886</v>
      </c>
      <c r="K44" s="549">
        <v>-32</v>
      </c>
      <c r="L44" s="380">
        <v>-1.6967126193001061</v>
      </c>
    </row>
    <row r="45" spans="1:12" s="110" customFormat="1" ht="15" customHeight="1" x14ac:dyDescent="0.2">
      <c r="A45" s="381"/>
      <c r="B45" s="385"/>
      <c r="C45" s="382" t="s">
        <v>352</v>
      </c>
      <c r="D45" s="385"/>
      <c r="E45" s="383"/>
      <c r="F45" s="548">
        <v>612</v>
      </c>
      <c r="G45" s="548">
        <v>592</v>
      </c>
      <c r="H45" s="548">
        <v>781</v>
      </c>
      <c r="I45" s="548">
        <v>561</v>
      </c>
      <c r="J45" s="548">
        <v>632</v>
      </c>
      <c r="K45" s="549">
        <v>-20</v>
      </c>
      <c r="L45" s="380">
        <v>-3.1645569620253164</v>
      </c>
    </row>
    <row r="46" spans="1:12" s="110" customFormat="1" ht="15" customHeight="1" x14ac:dyDescent="0.2">
      <c r="A46" s="381"/>
      <c r="B46" s="384"/>
      <c r="C46" s="366" t="s">
        <v>110</v>
      </c>
      <c r="D46" s="385"/>
      <c r="E46" s="383"/>
      <c r="F46" s="548">
        <v>221</v>
      </c>
      <c r="G46" s="548">
        <v>401</v>
      </c>
      <c r="H46" s="548">
        <v>204</v>
      </c>
      <c r="I46" s="548">
        <v>184</v>
      </c>
      <c r="J46" s="548">
        <v>252</v>
      </c>
      <c r="K46" s="549">
        <v>-31</v>
      </c>
      <c r="L46" s="380">
        <v>-12.301587301587302</v>
      </c>
    </row>
    <row r="47" spans="1:12" s="110" customFormat="1" ht="15" customHeight="1" x14ac:dyDescent="0.2">
      <c r="A47" s="381"/>
      <c r="B47" s="385"/>
      <c r="C47" s="382" t="s">
        <v>352</v>
      </c>
      <c r="D47" s="385"/>
      <c r="E47" s="383"/>
      <c r="F47" s="548">
        <v>69</v>
      </c>
      <c r="G47" s="548">
        <v>51</v>
      </c>
      <c r="H47" s="548">
        <v>75</v>
      </c>
      <c r="I47" s="548">
        <v>50</v>
      </c>
      <c r="J47" s="550">
        <v>75</v>
      </c>
      <c r="K47" s="549">
        <v>-6</v>
      </c>
      <c r="L47" s="380">
        <v>-8</v>
      </c>
    </row>
    <row r="48" spans="1:12" s="110" customFormat="1" ht="15" customHeight="1" x14ac:dyDescent="0.2">
      <c r="A48" s="381"/>
      <c r="B48" s="385"/>
      <c r="C48" s="366" t="s">
        <v>111</v>
      </c>
      <c r="D48" s="386"/>
      <c r="E48" s="387"/>
      <c r="F48" s="548">
        <v>42</v>
      </c>
      <c r="G48" s="548">
        <v>25</v>
      </c>
      <c r="H48" s="548">
        <v>29</v>
      </c>
      <c r="I48" s="548">
        <v>26</v>
      </c>
      <c r="J48" s="548">
        <v>44</v>
      </c>
      <c r="K48" s="549">
        <v>-2</v>
      </c>
      <c r="L48" s="380">
        <v>-4.5454545454545459</v>
      </c>
    </row>
    <row r="49" spans="1:12" s="110" customFormat="1" ht="15" customHeight="1" x14ac:dyDescent="0.2">
      <c r="A49" s="381"/>
      <c r="B49" s="385"/>
      <c r="C49" s="382" t="s">
        <v>352</v>
      </c>
      <c r="D49" s="385"/>
      <c r="E49" s="383"/>
      <c r="F49" s="548">
        <v>10</v>
      </c>
      <c r="G49" s="548">
        <v>5</v>
      </c>
      <c r="H49" s="548">
        <v>9</v>
      </c>
      <c r="I49" s="548">
        <v>8</v>
      </c>
      <c r="J49" s="548">
        <v>12</v>
      </c>
      <c r="K49" s="549">
        <v>-2</v>
      </c>
      <c r="L49" s="380">
        <v>-16.666666666666668</v>
      </c>
    </row>
    <row r="50" spans="1:12" s="110" customFormat="1" ht="15" customHeight="1" x14ac:dyDescent="0.2">
      <c r="A50" s="381"/>
      <c r="B50" s="384" t="s">
        <v>113</v>
      </c>
      <c r="C50" s="382" t="s">
        <v>181</v>
      </c>
      <c r="D50" s="385"/>
      <c r="E50" s="383"/>
      <c r="F50" s="548">
        <v>1836</v>
      </c>
      <c r="G50" s="548">
        <v>2222</v>
      </c>
      <c r="H50" s="548">
        <v>1970</v>
      </c>
      <c r="I50" s="548">
        <v>1589</v>
      </c>
      <c r="J50" s="550">
        <v>1796</v>
      </c>
      <c r="K50" s="549">
        <v>40</v>
      </c>
      <c r="L50" s="380">
        <v>2.2271714922048997</v>
      </c>
    </row>
    <row r="51" spans="1:12" s="110" customFormat="1" ht="15" customHeight="1" x14ac:dyDescent="0.2">
      <c r="A51" s="381"/>
      <c r="B51" s="385"/>
      <c r="C51" s="382" t="s">
        <v>352</v>
      </c>
      <c r="D51" s="385"/>
      <c r="E51" s="383"/>
      <c r="F51" s="548">
        <v>622</v>
      </c>
      <c r="G51" s="548">
        <v>496</v>
      </c>
      <c r="H51" s="548">
        <v>774</v>
      </c>
      <c r="I51" s="548">
        <v>540</v>
      </c>
      <c r="J51" s="548">
        <v>574</v>
      </c>
      <c r="K51" s="549">
        <v>48</v>
      </c>
      <c r="L51" s="380">
        <v>8.3623693379790947</v>
      </c>
    </row>
    <row r="52" spans="1:12" s="110" customFormat="1" ht="15" customHeight="1" x14ac:dyDescent="0.2">
      <c r="A52" s="381"/>
      <c r="B52" s="384"/>
      <c r="C52" s="382" t="s">
        <v>182</v>
      </c>
      <c r="D52" s="385"/>
      <c r="E52" s="383"/>
      <c r="F52" s="548">
        <v>948</v>
      </c>
      <c r="G52" s="548">
        <v>965</v>
      </c>
      <c r="H52" s="548">
        <v>1015</v>
      </c>
      <c r="I52" s="548">
        <v>795</v>
      </c>
      <c r="J52" s="548">
        <v>1070</v>
      </c>
      <c r="K52" s="549">
        <v>-122</v>
      </c>
      <c r="L52" s="380">
        <v>-11.401869158878505</v>
      </c>
    </row>
    <row r="53" spans="1:12" s="269" customFormat="1" ht="11.25" customHeight="1" x14ac:dyDescent="0.2">
      <c r="A53" s="381"/>
      <c r="B53" s="385"/>
      <c r="C53" s="382" t="s">
        <v>352</v>
      </c>
      <c r="D53" s="385"/>
      <c r="E53" s="383"/>
      <c r="F53" s="548">
        <v>377</v>
      </c>
      <c r="G53" s="548">
        <v>432</v>
      </c>
      <c r="H53" s="548">
        <v>496</v>
      </c>
      <c r="I53" s="548">
        <v>351</v>
      </c>
      <c r="J53" s="550">
        <v>483</v>
      </c>
      <c r="K53" s="549">
        <v>-106</v>
      </c>
      <c r="L53" s="380">
        <v>-21.946169772256727</v>
      </c>
    </row>
    <row r="54" spans="1:12" s="151" customFormat="1" ht="12.75" customHeight="1" x14ac:dyDescent="0.2">
      <c r="A54" s="381"/>
      <c r="B54" s="384" t="s">
        <v>113</v>
      </c>
      <c r="C54" s="384" t="s">
        <v>116</v>
      </c>
      <c r="D54" s="385"/>
      <c r="E54" s="383"/>
      <c r="F54" s="548">
        <v>1875</v>
      </c>
      <c r="G54" s="548">
        <v>2363</v>
      </c>
      <c r="H54" s="548">
        <v>2068</v>
      </c>
      <c r="I54" s="548">
        <v>1507</v>
      </c>
      <c r="J54" s="548">
        <v>2008</v>
      </c>
      <c r="K54" s="549">
        <v>-133</v>
      </c>
      <c r="L54" s="380">
        <v>-6.6235059760956174</v>
      </c>
    </row>
    <row r="55" spans="1:12" ht="11.25" x14ac:dyDescent="0.2">
      <c r="A55" s="381"/>
      <c r="B55" s="385"/>
      <c r="C55" s="382" t="s">
        <v>352</v>
      </c>
      <c r="D55" s="385"/>
      <c r="E55" s="383"/>
      <c r="F55" s="548">
        <v>683</v>
      </c>
      <c r="G55" s="548">
        <v>612</v>
      </c>
      <c r="H55" s="548">
        <v>884</v>
      </c>
      <c r="I55" s="548">
        <v>538</v>
      </c>
      <c r="J55" s="548">
        <v>743</v>
      </c>
      <c r="K55" s="549">
        <v>-60</v>
      </c>
      <c r="L55" s="380">
        <v>-8.0753701211305522</v>
      </c>
    </row>
    <row r="56" spans="1:12" ht="14.25" customHeight="1" x14ac:dyDescent="0.2">
      <c r="A56" s="381"/>
      <c r="B56" s="385"/>
      <c r="C56" s="384" t="s">
        <v>117</v>
      </c>
      <c r="D56" s="385"/>
      <c r="E56" s="383"/>
      <c r="F56" s="548">
        <v>907</v>
      </c>
      <c r="G56" s="548">
        <v>822</v>
      </c>
      <c r="H56" s="548">
        <v>915</v>
      </c>
      <c r="I56" s="548">
        <v>877</v>
      </c>
      <c r="J56" s="548">
        <v>857</v>
      </c>
      <c r="K56" s="549">
        <v>50</v>
      </c>
      <c r="L56" s="380">
        <v>5.8343057176196034</v>
      </c>
    </row>
    <row r="57" spans="1:12" ht="18.75" customHeight="1" x14ac:dyDescent="0.2">
      <c r="A57" s="388"/>
      <c r="B57" s="389"/>
      <c r="C57" s="390" t="s">
        <v>352</v>
      </c>
      <c r="D57" s="389"/>
      <c r="E57" s="391"/>
      <c r="F57" s="551">
        <v>314</v>
      </c>
      <c r="G57" s="552">
        <v>316</v>
      </c>
      <c r="H57" s="552">
        <v>386</v>
      </c>
      <c r="I57" s="552">
        <v>353</v>
      </c>
      <c r="J57" s="552">
        <v>314</v>
      </c>
      <c r="K57" s="553">
        <f t="shared" ref="K57" si="0">IF(OR(F57=".",J57=".")=TRUE,".",IF(OR(F57="*",J57="*")=TRUE,"*",IF(AND(F57="-",J57="-")=TRUE,"-",IF(AND(ISNUMBER(J57),ISNUMBER(F57))=TRUE,IF(F57-J57=0,0,F57-J57),IF(ISNUMBER(F57)=TRUE,F57,-J57)))))</f>
        <v>0</v>
      </c>
      <c r="L57" s="392">
        <f t="shared" ref="L57" si="1">IF(K57 =".",".",IF(K57 ="*","*",IF(K57="-","-",IF(K57=0,0,IF(OR(J57="-",J57=".",F57="-",F57=".")=TRUE,"X",IF(J57=0,"0,0",IF(ABS(K57*100/J57)&gt;250,".X",(K57*100/J57))))))))</f>
        <v>0</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2878</v>
      </c>
      <c r="E11" s="114">
        <v>3432</v>
      </c>
      <c r="F11" s="114">
        <v>3833</v>
      </c>
      <c r="G11" s="114">
        <v>2451</v>
      </c>
      <c r="H11" s="140">
        <v>2978</v>
      </c>
      <c r="I11" s="115">
        <v>-100</v>
      </c>
      <c r="J11" s="116">
        <v>-3.3579583613163195</v>
      </c>
    </row>
    <row r="12" spans="1:15" s="110" customFormat="1" ht="24.95" customHeight="1" x14ac:dyDescent="0.2">
      <c r="A12" s="193" t="s">
        <v>132</v>
      </c>
      <c r="B12" s="194" t="s">
        <v>133</v>
      </c>
      <c r="C12" s="113">
        <v>0.13898540653231412</v>
      </c>
      <c r="D12" s="115">
        <v>4</v>
      </c>
      <c r="E12" s="114">
        <v>3</v>
      </c>
      <c r="F12" s="114">
        <v>3</v>
      </c>
      <c r="G12" s="114">
        <v>3</v>
      </c>
      <c r="H12" s="140">
        <v>3</v>
      </c>
      <c r="I12" s="115">
        <v>1</v>
      </c>
      <c r="J12" s="116">
        <v>33.333333333333336</v>
      </c>
    </row>
    <row r="13" spans="1:15" s="110" customFormat="1" ht="24.95" customHeight="1" x14ac:dyDescent="0.2">
      <c r="A13" s="193" t="s">
        <v>134</v>
      </c>
      <c r="B13" s="199" t="s">
        <v>214</v>
      </c>
      <c r="C13" s="113">
        <v>0.72967338429464901</v>
      </c>
      <c r="D13" s="115">
        <v>21</v>
      </c>
      <c r="E13" s="114">
        <v>9</v>
      </c>
      <c r="F13" s="114">
        <v>21</v>
      </c>
      <c r="G13" s="114">
        <v>8</v>
      </c>
      <c r="H13" s="140">
        <v>11</v>
      </c>
      <c r="I13" s="115">
        <v>10</v>
      </c>
      <c r="J13" s="116">
        <v>90.909090909090907</v>
      </c>
    </row>
    <row r="14" spans="1:15" s="287" customFormat="1" ht="24.95" customHeight="1" x14ac:dyDescent="0.2">
      <c r="A14" s="193" t="s">
        <v>215</v>
      </c>
      <c r="B14" s="199" t="s">
        <v>137</v>
      </c>
      <c r="C14" s="113">
        <v>9.6942321056289096</v>
      </c>
      <c r="D14" s="115">
        <v>279</v>
      </c>
      <c r="E14" s="114">
        <v>1132</v>
      </c>
      <c r="F14" s="114">
        <v>398</v>
      </c>
      <c r="G14" s="114">
        <v>287</v>
      </c>
      <c r="H14" s="140">
        <v>223</v>
      </c>
      <c r="I14" s="115">
        <v>56</v>
      </c>
      <c r="J14" s="116">
        <v>25.112107623318387</v>
      </c>
      <c r="K14" s="110"/>
      <c r="L14" s="110"/>
      <c r="M14" s="110"/>
      <c r="N14" s="110"/>
      <c r="O14" s="110"/>
    </row>
    <row r="15" spans="1:15" s="110" customFormat="1" ht="24.95" customHeight="1" x14ac:dyDescent="0.2">
      <c r="A15" s="193" t="s">
        <v>216</v>
      </c>
      <c r="B15" s="199" t="s">
        <v>217</v>
      </c>
      <c r="C15" s="113">
        <v>4.1695621959694229</v>
      </c>
      <c r="D15" s="115">
        <v>120</v>
      </c>
      <c r="E15" s="114">
        <v>69</v>
      </c>
      <c r="F15" s="114">
        <v>148</v>
      </c>
      <c r="G15" s="114">
        <v>96</v>
      </c>
      <c r="H15" s="140">
        <v>101</v>
      </c>
      <c r="I15" s="115">
        <v>19</v>
      </c>
      <c r="J15" s="116">
        <v>18.811881188118811</v>
      </c>
    </row>
    <row r="16" spans="1:15" s="287" customFormat="1" ht="24.95" customHeight="1" x14ac:dyDescent="0.2">
      <c r="A16" s="193" t="s">
        <v>218</v>
      </c>
      <c r="B16" s="199" t="s">
        <v>141</v>
      </c>
      <c r="C16" s="113">
        <v>4.8297428769979156</v>
      </c>
      <c r="D16" s="115">
        <v>139</v>
      </c>
      <c r="E16" s="114">
        <v>1052</v>
      </c>
      <c r="F16" s="114">
        <v>233</v>
      </c>
      <c r="G16" s="114">
        <v>175</v>
      </c>
      <c r="H16" s="140">
        <v>107</v>
      </c>
      <c r="I16" s="115">
        <v>32</v>
      </c>
      <c r="J16" s="116">
        <v>29.906542056074766</v>
      </c>
      <c r="K16" s="110"/>
      <c r="L16" s="110"/>
      <c r="M16" s="110"/>
      <c r="N16" s="110"/>
      <c r="O16" s="110"/>
    </row>
    <row r="17" spans="1:15" s="110" customFormat="1" ht="24.95" customHeight="1" x14ac:dyDescent="0.2">
      <c r="A17" s="193" t="s">
        <v>142</v>
      </c>
      <c r="B17" s="199" t="s">
        <v>220</v>
      </c>
      <c r="C17" s="113">
        <v>0.69492703266157052</v>
      </c>
      <c r="D17" s="115">
        <v>20</v>
      </c>
      <c r="E17" s="114">
        <v>11</v>
      </c>
      <c r="F17" s="114">
        <v>17</v>
      </c>
      <c r="G17" s="114">
        <v>16</v>
      </c>
      <c r="H17" s="140">
        <v>15</v>
      </c>
      <c r="I17" s="115">
        <v>5</v>
      </c>
      <c r="J17" s="116">
        <v>33.333333333333336</v>
      </c>
    </row>
    <row r="18" spans="1:15" s="287" customFormat="1" ht="24.95" customHeight="1" x14ac:dyDescent="0.2">
      <c r="A18" s="201" t="s">
        <v>144</v>
      </c>
      <c r="B18" s="202" t="s">
        <v>145</v>
      </c>
      <c r="C18" s="113">
        <v>5.3856845031271714</v>
      </c>
      <c r="D18" s="115">
        <v>155</v>
      </c>
      <c r="E18" s="114">
        <v>87</v>
      </c>
      <c r="F18" s="114">
        <v>161</v>
      </c>
      <c r="G18" s="114">
        <v>152</v>
      </c>
      <c r="H18" s="140">
        <v>177</v>
      </c>
      <c r="I18" s="115">
        <v>-22</v>
      </c>
      <c r="J18" s="116">
        <v>-12.429378531073446</v>
      </c>
      <c r="K18" s="110"/>
      <c r="L18" s="110"/>
      <c r="M18" s="110"/>
      <c r="N18" s="110"/>
      <c r="O18" s="110"/>
    </row>
    <row r="19" spans="1:15" s="110" customFormat="1" ht="24.95" customHeight="1" x14ac:dyDescent="0.2">
      <c r="A19" s="193" t="s">
        <v>146</v>
      </c>
      <c r="B19" s="199" t="s">
        <v>147</v>
      </c>
      <c r="C19" s="113">
        <v>13.412091730368312</v>
      </c>
      <c r="D19" s="115">
        <v>386</v>
      </c>
      <c r="E19" s="114">
        <v>364</v>
      </c>
      <c r="F19" s="114">
        <v>548</v>
      </c>
      <c r="G19" s="114">
        <v>282</v>
      </c>
      <c r="H19" s="140">
        <v>430</v>
      </c>
      <c r="I19" s="115">
        <v>-44</v>
      </c>
      <c r="J19" s="116">
        <v>-10.232558139534884</v>
      </c>
    </row>
    <row r="20" spans="1:15" s="287" customFormat="1" ht="24.95" customHeight="1" x14ac:dyDescent="0.2">
      <c r="A20" s="193" t="s">
        <v>148</v>
      </c>
      <c r="B20" s="199" t="s">
        <v>149</v>
      </c>
      <c r="C20" s="113">
        <v>3.0576789437109104</v>
      </c>
      <c r="D20" s="115">
        <v>88</v>
      </c>
      <c r="E20" s="114">
        <v>89</v>
      </c>
      <c r="F20" s="114">
        <v>116</v>
      </c>
      <c r="G20" s="114">
        <v>76</v>
      </c>
      <c r="H20" s="140">
        <v>101</v>
      </c>
      <c r="I20" s="115">
        <v>-13</v>
      </c>
      <c r="J20" s="116">
        <v>-12.871287128712872</v>
      </c>
      <c r="K20" s="110"/>
      <c r="L20" s="110"/>
      <c r="M20" s="110"/>
      <c r="N20" s="110"/>
      <c r="O20" s="110"/>
    </row>
    <row r="21" spans="1:15" s="110" customFormat="1" ht="24.95" customHeight="1" x14ac:dyDescent="0.2">
      <c r="A21" s="201" t="s">
        <v>150</v>
      </c>
      <c r="B21" s="202" t="s">
        <v>151</v>
      </c>
      <c r="C21" s="113">
        <v>7.7136900625434333</v>
      </c>
      <c r="D21" s="115">
        <v>222</v>
      </c>
      <c r="E21" s="114">
        <v>235</v>
      </c>
      <c r="F21" s="114">
        <v>343</v>
      </c>
      <c r="G21" s="114">
        <v>266</v>
      </c>
      <c r="H21" s="140">
        <v>225</v>
      </c>
      <c r="I21" s="115">
        <v>-3</v>
      </c>
      <c r="J21" s="116">
        <v>-1.3333333333333333</v>
      </c>
    </row>
    <row r="22" spans="1:15" s="110" customFormat="1" ht="24.95" customHeight="1" x14ac:dyDescent="0.2">
      <c r="A22" s="201" t="s">
        <v>152</v>
      </c>
      <c r="B22" s="199" t="s">
        <v>153</v>
      </c>
      <c r="C22" s="113">
        <v>2.9534398888116749</v>
      </c>
      <c r="D22" s="115">
        <v>85</v>
      </c>
      <c r="E22" s="114">
        <v>69</v>
      </c>
      <c r="F22" s="114">
        <v>94</v>
      </c>
      <c r="G22" s="114">
        <v>70</v>
      </c>
      <c r="H22" s="140">
        <v>92</v>
      </c>
      <c r="I22" s="115">
        <v>-7</v>
      </c>
      <c r="J22" s="116">
        <v>-7.6086956521739131</v>
      </c>
    </row>
    <row r="23" spans="1:15" s="110" customFormat="1" ht="24.95" customHeight="1" x14ac:dyDescent="0.2">
      <c r="A23" s="193" t="s">
        <v>154</v>
      </c>
      <c r="B23" s="199" t="s">
        <v>155</v>
      </c>
      <c r="C23" s="113">
        <v>1.4246004169562196</v>
      </c>
      <c r="D23" s="115">
        <v>41</v>
      </c>
      <c r="E23" s="114">
        <v>35</v>
      </c>
      <c r="F23" s="114">
        <v>71</v>
      </c>
      <c r="G23" s="114">
        <v>32</v>
      </c>
      <c r="H23" s="140">
        <v>41</v>
      </c>
      <c r="I23" s="115">
        <v>0</v>
      </c>
      <c r="J23" s="116">
        <v>0</v>
      </c>
    </row>
    <row r="24" spans="1:15" s="110" customFormat="1" ht="24.95" customHeight="1" x14ac:dyDescent="0.2">
      <c r="A24" s="193" t="s">
        <v>156</v>
      </c>
      <c r="B24" s="199" t="s">
        <v>221</v>
      </c>
      <c r="C24" s="113">
        <v>7.1230020847810982</v>
      </c>
      <c r="D24" s="115">
        <v>205</v>
      </c>
      <c r="E24" s="114">
        <v>126</v>
      </c>
      <c r="F24" s="114">
        <v>240</v>
      </c>
      <c r="G24" s="114">
        <v>144</v>
      </c>
      <c r="H24" s="140">
        <v>218</v>
      </c>
      <c r="I24" s="115">
        <v>-13</v>
      </c>
      <c r="J24" s="116">
        <v>-5.9633027522935782</v>
      </c>
    </row>
    <row r="25" spans="1:15" s="110" customFormat="1" ht="24.95" customHeight="1" x14ac:dyDescent="0.2">
      <c r="A25" s="193" t="s">
        <v>222</v>
      </c>
      <c r="B25" s="204" t="s">
        <v>159</v>
      </c>
      <c r="C25" s="113">
        <v>6.323835997220292</v>
      </c>
      <c r="D25" s="115">
        <v>182</v>
      </c>
      <c r="E25" s="114">
        <v>130</v>
      </c>
      <c r="F25" s="114">
        <v>161</v>
      </c>
      <c r="G25" s="114">
        <v>146</v>
      </c>
      <c r="H25" s="140">
        <v>221</v>
      </c>
      <c r="I25" s="115">
        <v>-39</v>
      </c>
      <c r="J25" s="116">
        <v>-17.647058823529413</v>
      </c>
    </row>
    <row r="26" spans="1:15" s="110" customFormat="1" ht="24.95" customHeight="1" x14ac:dyDescent="0.2">
      <c r="A26" s="201">
        <v>782.78300000000002</v>
      </c>
      <c r="B26" s="203" t="s">
        <v>160</v>
      </c>
      <c r="C26" s="113">
        <v>17.616400277970811</v>
      </c>
      <c r="D26" s="115">
        <v>507</v>
      </c>
      <c r="E26" s="114">
        <v>410</v>
      </c>
      <c r="F26" s="114">
        <v>493</v>
      </c>
      <c r="G26" s="114">
        <v>501</v>
      </c>
      <c r="H26" s="140">
        <v>511</v>
      </c>
      <c r="I26" s="115">
        <v>-4</v>
      </c>
      <c r="J26" s="116">
        <v>-0.78277886497064575</v>
      </c>
    </row>
    <row r="27" spans="1:15" s="110" customFormat="1" ht="24.95" customHeight="1" x14ac:dyDescent="0.2">
      <c r="A27" s="193" t="s">
        <v>161</v>
      </c>
      <c r="B27" s="199" t="s">
        <v>162</v>
      </c>
      <c r="C27" s="113">
        <v>2.5017373175816537</v>
      </c>
      <c r="D27" s="115">
        <v>72</v>
      </c>
      <c r="E27" s="114">
        <v>62</v>
      </c>
      <c r="F27" s="114">
        <v>113</v>
      </c>
      <c r="G27" s="114">
        <v>64</v>
      </c>
      <c r="H27" s="140">
        <v>81</v>
      </c>
      <c r="I27" s="115">
        <v>-9</v>
      </c>
      <c r="J27" s="116">
        <v>-11.111111111111111</v>
      </c>
    </row>
    <row r="28" spans="1:15" s="110" customFormat="1" ht="24.95" customHeight="1" x14ac:dyDescent="0.2">
      <c r="A28" s="193" t="s">
        <v>163</v>
      </c>
      <c r="B28" s="199" t="s">
        <v>164</v>
      </c>
      <c r="C28" s="113">
        <v>3.4746351633078527</v>
      </c>
      <c r="D28" s="115">
        <v>100</v>
      </c>
      <c r="E28" s="114">
        <v>112</v>
      </c>
      <c r="F28" s="114">
        <v>264</v>
      </c>
      <c r="G28" s="114">
        <v>62</v>
      </c>
      <c r="H28" s="140">
        <v>95</v>
      </c>
      <c r="I28" s="115">
        <v>5</v>
      </c>
      <c r="J28" s="116">
        <v>5.2631578947368425</v>
      </c>
    </row>
    <row r="29" spans="1:15" s="110" customFormat="1" ht="24.95" customHeight="1" x14ac:dyDescent="0.2">
      <c r="A29" s="193">
        <v>86</v>
      </c>
      <c r="B29" s="199" t="s">
        <v>165</v>
      </c>
      <c r="C29" s="113">
        <v>9.1730368311327304</v>
      </c>
      <c r="D29" s="115">
        <v>264</v>
      </c>
      <c r="E29" s="114">
        <v>327</v>
      </c>
      <c r="F29" s="114">
        <v>355</v>
      </c>
      <c r="G29" s="114">
        <v>164</v>
      </c>
      <c r="H29" s="140">
        <v>230</v>
      </c>
      <c r="I29" s="115">
        <v>34</v>
      </c>
      <c r="J29" s="116">
        <v>14.782608695652174</v>
      </c>
    </row>
    <row r="30" spans="1:15" s="110" customFormat="1" ht="24.95" customHeight="1" x14ac:dyDescent="0.2">
      <c r="A30" s="193">
        <v>87.88</v>
      </c>
      <c r="B30" s="204" t="s">
        <v>166</v>
      </c>
      <c r="C30" s="113">
        <v>3.4746351633078527</v>
      </c>
      <c r="D30" s="115">
        <v>100</v>
      </c>
      <c r="E30" s="114">
        <v>65</v>
      </c>
      <c r="F30" s="114">
        <v>151</v>
      </c>
      <c r="G30" s="114">
        <v>50</v>
      </c>
      <c r="H30" s="140">
        <v>89</v>
      </c>
      <c r="I30" s="115">
        <v>11</v>
      </c>
      <c r="J30" s="116">
        <v>12.359550561797754</v>
      </c>
    </row>
    <row r="31" spans="1:15" s="110" customFormat="1" ht="24.95" customHeight="1" x14ac:dyDescent="0.2">
      <c r="A31" s="193" t="s">
        <v>167</v>
      </c>
      <c r="B31" s="199" t="s">
        <v>168</v>
      </c>
      <c r="C31" s="113">
        <v>5.8026407227241137</v>
      </c>
      <c r="D31" s="115">
        <v>167</v>
      </c>
      <c r="E31" s="114">
        <v>177</v>
      </c>
      <c r="F31" s="114">
        <v>301</v>
      </c>
      <c r="G31" s="114">
        <v>144</v>
      </c>
      <c r="H31" s="140">
        <v>230</v>
      </c>
      <c r="I31" s="115">
        <v>-63</v>
      </c>
      <c r="J31" s="116">
        <v>-27.391304347826086</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0.13898540653231412</v>
      </c>
      <c r="D34" s="115">
        <v>4</v>
      </c>
      <c r="E34" s="114">
        <v>3</v>
      </c>
      <c r="F34" s="114">
        <v>3</v>
      </c>
      <c r="G34" s="114">
        <v>3</v>
      </c>
      <c r="H34" s="140">
        <v>3</v>
      </c>
      <c r="I34" s="115">
        <v>1</v>
      </c>
      <c r="J34" s="116">
        <v>33.333333333333336</v>
      </c>
    </row>
    <row r="35" spans="1:10" s="110" customFormat="1" ht="24.95" customHeight="1" x14ac:dyDescent="0.2">
      <c r="A35" s="292" t="s">
        <v>171</v>
      </c>
      <c r="B35" s="293" t="s">
        <v>172</v>
      </c>
      <c r="C35" s="113">
        <v>15.80958999305073</v>
      </c>
      <c r="D35" s="115">
        <v>455</v>
      </c>
      <c r="E35" s="114">
        <v>1228</v>
      </c>
      <c r="F35" s="114">
        <v>580</v>
      </c>
      <c r="G35" s="114">
        <v>447</v>
      </c>
      <c r="H35" s="140">
        <v>411</v>
      </c>
      <c r="I35" s="115">
        <v>44</v>
      </c>
      <c r="J35" s="116">
        <v>10.70559610705596</v>
      </c>
    </row>
    <row r="36" spans="1:10" s="110" customFormat="1" ht="24.95" customHeight="1" x14ac:dyDescent="0.2">
      <c r="A36" s="294" t="s">
        <v>173</v>
      </c>
      <c r="B36" s="295" t="s">
        <v>174</v>
      </c>
      <c r="C36" s="125">
        <v>84.051424600416951</v>
      </c>
      <c r="D36" s="143">
        <v>2419</v>
      </c>
      <c r="E36" s="144">
        <v>2201</v>
      </c>
      <c r="F36" s="144">
        <v>3250</v>
      </c>
      <c r="G36" s="144">
        <v>2001</v>
      </c>
      <c r="H36" s="145">
        <v>2564</v>
      </c>
      <c r="I36" s="143">
        <v>-145</v>
      </c>
      <c r="J36" s="146">
        <v>-5.6552262090483616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2878</v>
      </c>
      <c r="F11" s="264">
        <v>3432</v>
      </c>
      <c r="G11" s="264">
        <v>3833</v>
      </c>
      <c r="H11" s="264">
        <v>2451</v>
      </c>
      <c r="I11" s="265">
        <v>2978</v>
      </c>
      <c r="J11" s="263">
        <v>-100</v>
      </c>
      <c r="K11" s="266">
        <v>-3.3579583613163195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30.92425295343989</v>
      </c>
      <c r="E13" s="115">
        <v>890</v>
      </c>
      <c r="F13" s="114">
        <v>834</v>
      </c>
      <c r="G13" s="114">
        <v>943</v>
      </c>
      <c r="H13" s="114">
        <v>809</v>
      </c>
      <c r="I13" s="140">
        <v>756</v>
      </c>
      <c r="J13" s="115">
        <v>134</v>
      </c>
      <c r="K13" s="116">
        <v>17.724867724867725</v>
      </c>
    </row>
    <row r="14" spans="1:15" ht="15.95" customHeight="1" x14ac:dyDescent="0.2">
      <c r="A14" s="306" t="s">
        <v>230</v>
      </c>
      <c r="B14" s="307"/>
      <c r="C14" s="308"/>
      <c r="D14" s="113">
        <v>48.054204308547604</v>
      </c>
      <c r="E14" s="115">
        <v>1383</v>
      </c>
      <c r="F14" s="114">
        <v>1605</v>
      </c>
      <c r="G14" s="114">
        <v>2308</v>
      </c>
      <c r="H14" s="114">
        <v>1176</v>
      </c>
      <c r="I14" s="140">
        <v>1634</v>
      </c>
      <c r="J14" s="115">
        <v>-251</v>
      </c>
      <c r="K14" s="116">
        <v>-15.361077111383109</v>
      </c>
    </row>
    <row r="15" spans="1:15" ht="15.95" customHeight="1" x14ac:dyDescent="0.2">
      <c r="A15" s="306" t="s">
        <v>231</v>
      </c>
      <c r="B15" s="307"/>
      <c r="C15" s="308"/>
      <c r="D15" s="113">
        <v>9.4857539958304375</v>
      </c>
      <c r="E15" s="115">
        <v>273</v>
      </c>
      <c r="F15" s="114">
        <v>485</v>
      </c>
      <c r="G15" s="114">
        <v>244</v>
      </c>
      <c r="H15" s="114">
        <v>242</v>
      </c>
      <c r="I15" s="140">
        <v>290</v>
      </c>
      <c r="J15" s="115">
        <v>-17</v>
      </c>
      <c r="K15" s="116">
        <v>-5.8620689655172411</v>
      </c>
    </row>
    <row r="16" spans="1:15" ht="15.95" customHeight="1" x14ac:dyDescent="0.2">
      <c r="A16" s="306" t="s">
        <v>232</v>
      </c>
      <c r="B16" s="307"/>
      <c r="C16" s="308"/>
      <c r="D16" s="113">
        <v>11.014593467685893</v>
      </c>
      <c r="E16" s="115">
        <v>317</v>
      </c>
      <c r="F16" s="114">
        <v>490</v>
      </c>
      <c r="G16" s="114">
        <v>301</v>
      </c>
      <c r="H16" s="114">
        <v>216</v>
      </c>
      <c r="I16" s="140">
        <v>286</v>
      </c>
      <c r="J16" s="115">
        <v>31</v>
      </c>
      <c r="K16" s="116">
        <v>10.839160839160838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t="s">
        <v>513</v>
      </c>
      <c r="E18" s="115" t="s">
        <v>513</v>
      </c>
      <c r="F18" s="114" t="s">
        <v>513</v>
      </c>
      <c r="G18" s="114">
        <v>11</v>
      </c>
      <c r="H18" s="114">
        <v>9</v>
      </c>
      <c r="I18" s="140">
        <v>8</v>
      </c>
      <c r="J18" s="115" t="s">
        <v>513</v>
      </c>
      <c r="K18" s="116" t="s">
        <v>513</v>
      </c>
    </row>
    <row r="19" spans="1:11" ht="14.1" customHeight="1" x14ac:dyDescent="0.2">
      <c r="A19" s="306" t="s">
        <v>235</v>
      </c>
      <c r="B19" s="307" t="s">
        <v>236</v>
      </c>
      <c r="C19" s="308"/>
      <c r="D19" s="113">
        <v>0</v>
      </c>
      <c r="E19" s="115">
        <v>0</v>
      </c>
      <c r="F19" s="114">
        <v>3</v>
      </c>
      <c r="G19" s="114" t="s">
        <v>513</v>
      </c>
      <c r="H19" s="114">
        <v>4</v>
      </c>
      <c r="I19" s="140">
        <v>0</v>
      </c>
      <c r="J19" s="115">
        <v>0</v>
      </c>
      <c r="K19" s="116">
        <v>0</v>
      </c>
    </row>
    <row r="20" spans="1:11" ht="14.1" customHeight="1" x14ac:dyDescent="0.2">
      <c r="A20" s="306">
        <v>12</v>
      </c>
      <c r="B20" s="307" t="s">
        <v>237</v>
      </c>
      <c r="C20" s="308"/>
      <c r="D20" s="113">
        <v>1.8415566365531619</v>
      </c>
      <c r="E20" s="115">
        <v>53</v>
      </c>
      <c r="F20" s="114">
        <v>17</v>
      </c>
      <c r="G20" s="114">
        <v>22</v>
      </c>
      <c r="H20" s="114">
        <v>26</v>
      </c>
      <c r="I20" s="140">
        <v>48</v>
      </c>
      <c r="J20" s="115">
        <v>5</v>
      </c>
      <c r="K20" s="116">
        <v>10.416666666666666</v>
      </c>
    </row>
    <row r="21" spans="1:11" ht="14.1" customHeight="1" x14ac:dyDescent="0.2">
      <c r="A21" s="306">
        <v>21</v>
      </c>
      <c r="B21" s="307" t="s">
        <v>238</v>
      </c>
      <c r="C21" s="308"/>
      <c r="D21" s="113">
        <v>0.13898540653231412</v>
      </c>
      <c r="E21" s="115">
        <v>4</v>
      </c>
      <c r="F21" s="114">
        <v>5</v>
      </c>
      <c r="G21" s="114">
        <v>8</v>
      </c>
      <c r="H21" s="114">
        <v>5</v>
      </c>
      <c r="I21" s="140">
        <v>8</v>
      </c>
      <c r="J21" s="115">
        <v>-4</v>
      </c>
      <c r="K21" s="116">
        <v>-50</v>
      </c>
    </row>
    <row r="22" spans="1:11" ht="14.1" customHeight="1" x14ac:dyDescent="0.2">
      <c r="A22" s="306">
        <v>22</v>
      </c>
      <c r="B22" s="307" t="s">
        <v>239</v>
      </c>
      <c r="C22" s="308"/>
      <c r="D22" s="113">
        <v>2.6754690757470465</v>
      </c>
      <c r="E22" s="115">
        <v>77</v>
      </c>
      <c r="F22" s="114">
        <v>49</v>
      </c>
      <c r="G22" s="114">
        <v>88</v>
      </c>
      <c r="H22" s="114">
        <v>58</v>
      </c>
      <c r="I22" s="140">
        <v>62</v>
      </c>
      <c r="J22" s="115">
        <v>15</v>
      </c>
      <c r="K22" s="116">
        <v>24.193548387096776</v>
      </c>
    </row>
    <row r="23" spans="1:11" ht="14.1" customHeight="1" x14ac:dyDescent="0.2">
      <c r="A23" s="306">
        <v>23</v>
      </c>
      <c r="B23" s="307" t="s">
        <v>240</v>
      </c>
      <c r="C23" s="308"/>
      <c r="D23" s="113">
        <v>1.2161223071577485</v>
      </c>
      <c r="E23" s="115">
        <v>35</v>
      </c>
      <c r="F23" s="114">
        <v>22</v>
      </c>
      <c r="G23" s="114">
        <v>22</v>
      </c>
      <c r="H23" s="114">
        <v>17</v>
      </c>
      <c r="I23" s="140">
        <v>16</v>
      </c>
      <c r="J23" s="115">
        <v>19</v>
      </c>
      <c r="K23" s="116">
        <v>118.75</v>
      </c>
    </row>
    <row r="24" spans="1:11" ht="14.1" customHeight="1" x14ac:dyDescent="0.2">
      <c r="A24" s="306">
        <v>24</v>
      </c>
      <c r="B24" s="307" t="s">
        <v>241</v>
      </c>
      <c r="C24" s="308"/>
      <c r="D24" s="113">
        <v>2.6407227241139681</v>
      </c>
      <c r="E24" s="115">
        <v>76</v>
      </c>
      <c r="F24" s="114">
        <v>69</v>
      </c>
      <c r="G24" s="114">
        <v>80</v>
      </c>
      <c r="H24" s="114">
        <v>62</v>
      </c>
      <c r="I24" s="140">
        <v>59</v>
      </c>
      <c r="J24" s="115">
        <v>17</v>
      </c>
      <c r="K24" s="116">
        <v>28.8135593220339</v>
      </c>
    </row>
    <row r="25" spans="1:11" ht="14.1" customHeight="1" x14ac:dyDescent="0.2">
      <c r="A25" s="306">
        <v>25</v>
      </c>
      <c r="B25" s="307" t="s">
        <v>242</v>
      </c>
      <c r="C25" s="308"/>
      <c r="D25" s="113">
        <v>6.2890896455872136</v>
      </c>
      <c r="E25" s="115">
        <v>181</v>
      </c>
      <c r="F25" s="114">
        <v>266</v>
      </c>
      <c r="G25" s="114">
        <v>272</v>
      </c>
      <c r="H25" s="114">
        <v>170</v>
      </c>
      <c r="I25" s="140">
        <v>183</v>
      </c>
      <c r="J25" s="115">
        <v>-2</v>
      </c>
      <c r="K25" s="116">
        <v>-1.0928961748633881</v>
      </c>
    </row>
    <row r="26" spans="1:11" ht="14.1" customHeight="1" x14ac:dyDescent="0.2">
      <c r="A26" s="306">
        <v>26</v>
      </c>
      <c r="B26" s="307" t="s">
        <v>243</v>
      </c>
      <c r="C26" s="308"/>
      <c r="D26" s="113">
        <v>2.0500347463516331</v>
      </c>
      <c r="E26" s="115">
        <v>59</v>
      </c>
      <c r="F26" s="114">
        <v>133</v>
      </c>
      <c r="G26" s="114">
        <v>105</v>
      </c>
      <c r="H26" s="114">
        <v>40</v>
      </c>
      <c r="I26" s="140">
        <v>52</v>
      </c>
      <c r="J26" s="115">
        <v>7</v>
      </c>
      <c r="K26" s="116">
        <v>13.461538461538462</v>
      </c>
    </row>
    <row r="27" spans="1:11" ht="14.1" customHeight="1" x14ac:dyDescent="0.2">
      <c r="A27" s="306">
        <v>27</v>
      </c>
      <c r="B27" s="307" t="s">
        <v>244</v>
      </c>
      <c r="C27" s="308"/>
      <c r="D27" s="113">
        <v>1.389854065323141</v>
      </c>
      <c r="E27" s="115">
        <v>40</v>
      </c>
      <c r="F27" s="114">
        <v>321</v>
      </c>
      <c r="G27" s="114">
        <v>49</v>
      </c>
      <c r="H27" s="114">
        <v>63</v>
      </c>
      <c r="I27" s="140">
        <v>39</v>
      </c>
      <c r="J27" s="115">
        <v>1</v>
      </c>
      <c r="K27" s="116">
        <v>2.5641025641025643</v>
      </c>
    </row>
    <row r="28" spans="1:11" ht="14.1" customHeight="1" x14ac:dyDescent="0.2">
      <c r="A28" s="306">
        <v>28</v>
      </c>
      <c r="B28" s="307" t="s">
        <v>245</v>
      </c>
      <c r="C28" s="308"/>
      <c r="D28" s="113">
        <v>0.20847810979847117</v>
      </c>
      <c r="E28" s="115">
        <v>6</v>
      </c>
      <c r="F28" s="114">
        <v>5</v>
      </c>
      <c r="G28" s="114">
        <v>16</v>
      </c>
      <c r="H28" s="114" t="s">
        <v>513</v>
      </c>
      <c r="I28" s="140" t="s">
        <v>513</v>
      </c>
      <c r="J28" s="115" t="s">
        <v>513</v>
      </c>
      <c r="K28" s="116" t="s">
        <v>513</v>
      </c>
    </row>
    <row r="29" spans="1:11" ht="14.1" customHeight="1" x14ac:dyDescent="0.2">
      <c r="A29" s="306">
        <v>29</v>
      </c>
      <c r="B29" s="307" t="s">
        <v>246</v>
      </c>
      <c r="C29" s="308"/>
      <c r="D29" s="113">
        <v>3.9263377345378734</v>
      </c>
      <c r="E29" s="115">
        <v>113</v>
      </c>
      <c r="F29" s="114">
        <v>110</v>
      </c>
      <c r="G29" s="114">
        <v>156</v>
      </c>
      <c r="H29" s="114">
        <v>108</v>
      </c>
      <c r="I29" s="140">
        <v>107</v>
      </c>
      <c r="J29" s="115">
        <v>6</v>
      </c>
      <c r="K29" s="116">
        <v>5.6074766355140184</v>
      </c>
    </row>
    <row r="30" spans="1:11" ht="14.1" customHeight="1" x14ac:dyDescent="0.2">
      <c r="A30" s="306" t="s">
        <v>247</v>
      </c>
      <c r="B30" s="307" t="s">
        <v>248</v>
      </c>
      <c r="C30" s="308"/>
      <c r="D30" s="113" t="s">
        <v>513</v>
      </c>
      <c r="E30" s="115" t="s">
        <v>513</v>
      </c>
      <c r="F30" s="114">
        <v>25</v>
      </c>
      <c r="G30" s="114">
        <v>44</v>
      </c>
      <c r="H30" s="114">
        <v>37</v>
      </c>
      <c r="I30" s="140">
        <v>26</v>
      </c>
      <c r="J30" s="115" t="s">
        <v>513</v>
      </c>
      <c r="K30" s="116" t="s">
        <v>513</v>
      </c>
    </row>
    <row r="31" spans="1:11" ht="14.1" customHeight="1" x14ac:dyDescent="0.2">
      <c r="A31" s="306" t="s">
        <v>249</v>
      </c>
      <c r="B31" s="307" t="s">
        <v>250</v>
      </c>
      <c r="C31" s="308"/>
      <c r="D31" s="113">
        <v>2.9534398888116749</v>
      </c>
      <c r="E31" s="115">
        <v>85</v>
      </c>
      <c r="F31" s="114">
        <v>85</v>
      </c>
      <c r="G31" s="114">
        <v>107</v>
      </c>
      <c r="H31" s="114">
        <v>71</v>
      </c>
      <c r="I31" s="140">
        <v>78</v>
      </c>
      <c r="J31" s="115">
        <v>7</v>
      </c>
      <c r="K31" s="116">
        <v>8.9743589743589745</v>
      </c>
    </row>
    <row r="32" spans="1:11" ht="14.1" customHeight="1" x14ac:dyDescent="0.2">
      <c r="A32" s="306">
        <v>31</v>
      </c>
      <c r="B32" s="307" t="s">
        <v>251</v>
      </c>
      <c r="C32" s="308"/>
      <c r="D32" s="113">
        <v>1.2508686587908269</v>
      </c>
      <c r="E32" s="115">
        <v>36</v>
      </c>
      <c r="F32" s="114">
        <v>14</v>
      </c>
      <c r="G32" s="114">
        <v>20</v>
      </c>
      <c r="H32" s="114">
        <v>17</v>
      </c>
      <c r="I32" s="140">
        <v>30</v>
      </c>
      <c r="J32" s="115">
        <v>6</v>
      </c>
      <c r="K32" s="116">
        <v>20</v>
      </c>
    </row>
    <row r="33" spans="1:11" ht="14.1" customHeight="1" x14ac:dyDescent="0.2">
      <c r="A33" s="306">
        <v>32</v>
      </c>
      <c r="B33" s="307" t="s">
        <v>252</v>
      </c>
      <c r="C33" s="308"/>
      <c r="D33" s="113">
        <v>2.2932592077831826</v>
      </c>
      <c r="E33" s="115">
        <v>66</v>
      </c>
      <c r="F33" s="114">
        <v>39</v>
      </c>
      <c r="G33" s="114">
        <v>77</v>
      </c>
      <c r="H33" s="114">
        <v>65</v>
      </c>
      <c r="I33" s="140">
        <v>73</v>
      </c>
      <c r="J33" s="115">
        <v>-7</v>
      </c>
      <c r="K33" s="116">
        <v>-9.5890410958904102</v>
      </c>
    </row>
    <row r="34" spans="1:11" ht="14.1" customHeight="1" x14ac:dyDescent="0.2">
      <c r="A34" s="306">
        <v>33</v>
      </c>
      <c r="B34" s="307" t="s">
        <v>253</v>
      </c>
      <c r="C34" s="308"/>
      <c r="D34" s="113">
        <v>2.5017373175816537</v>
      </c>
      <c r="E34" s="115">
        <v>72</v>
      </c>
      <c r="F34" s="114">
        <v>35</v>
      </c>
      <c r="G34" s="114">
        <v>71</v>
      </c>
      <c r="H34" s="114">
        <v>75</v>
      </c>
      <c r="I34" s="140">
        <v>80</v>
      </c>
      <c r="J34" s="115">
        <v>-8</v>
      </c>
      <c r="K34" s="116">
        <v>-10</v>
      </c>
    </row>
    <row r="35" spans="1:11" ht="14.1" customHeight="1" x14ac:dyDescent="0.2">
      <c r="A35" s="306">
        <v>34</v>
      </c>
      <c r="B35" s="307" t="s">
        <v>254</v>
      </c>
      <c r="C35" s="308"/>
      <c r="D35" s="113">
        <v>1.2856150104239055</v>
      </c>
      <c r="E35" s="115">
        <v>37</v>
      </c>
      <c r="F35" s="114">
        <v>24</v>
      </c>
      <c r="G35" s="114">
        <v>45</v>
      </c>
      <c r="H35" s="114">
        <v>45</v>
      </c>
      <c r="I35" s="140">
        <v>46</v>
      </c>
      <c r="J35" s="115">
        <v>-9</v>
      </c>
      <c r="K35" s="116">
        <v>-19.565217391304348</v>
      </c>
    </row>
    <row r="36" spans="1:11" ht="14.1" customHeight="1" x14ac:dyDescent="0.2">
      <c r="A36" s="306">
        <v>41</v>
      </c>
      <c r="B36" s="307" t="s">
        <v>255</v>
      </c>
      <c r="C36" s="308"/>
      <c r="D36" s="113">
        <v>0.52119527449617786</v>
      </c>
      <c r="E36" s="115">
        <v>15</v>
      </c>
      <c r="F36" s="114">
        <v>5</v>
      </c>
      <c r="G36" s="114">
        <v>13</v>
      </c>
      <c r="H36" s="114">
        <v>3</v>
      </c>
      <c r="I36" s="140">
        <v>8</v>
      </c>
      <c r="J36" s="115">
        <v>7</v>
      </c>
      <c r="K36" s="116">
        <v>87.5</v>
      </c>
    </row>
    <row r="37" spans="1:11" ht="14.1" customHeight="1" x14ac:dyDescent="0.2">
      <c r="A37" s="306">
        <v>42</v>
      </c>
      <c r="B37" s="307" t="s">
        <v>256</v>
      </c>
      <c r="C37" s="308"/>
      <c r="D37" s="113" t="s">
        <v>513</v>
      </c>
      <c r="E37" s="115" t="s">
        <v>513</v>
      </c>
      <c r="F37" s="114" t="s">
        <v>513</v>
      </c>
      <c r="G37" s="114">
        <v>4</v>
      </c>
      <c r="H37" s="114" t="s">
        <v>513</v>
      </c>
      <c r="I37" s="140" t="s">
        <v>513</v>
      </c>
      <c r="J37" s="115" t="s">
        <v>513</v>
      </c>
      <c r="K37" s="116" t="s">
        <v>513</v>
      </c>
    </row>
    <row r="38" spans="1:11" ht="14.1" customHeight="1" x14ac:dyDescent="0.2">
      <c r="A38" s="306">
        <v>43</v>
      </c>
      <c r="B38" s="307" t="s">
        <v>257</v>
      </c>
      <c r="C38" s="308"/>
      <c r="D38" s="113">
        <v>1.7025712300208478</v>
      </c>
      <c r="E38" s="115">
        <v>49</v>
      </c>
      <c r="F38" s="114">
        <v>98</v>
      </c>
      <c r="G38" s="114">
        <v>56</v>
      </c>
      <c r="H38" s="114">
        <v>42</v>
      </c>
      <c r="I38" s="140">
        <v>58</v>
      </c>
      <c r="J38" s="115">
        <v>-9</v>
      </c>
      <c r="K38" s="116">
        <v>-15.517241379310345</v>
      </c>
    </row>
    <row r="39" spans="1:11" ht="14.1" customHeight="1" x14ac:dyDescent="0.2">
      <c r="A39" s="306">
        <v>51</v>
      </c>
      <c r="B39" s="307" t="s">
        <v>258</v>
      </c>
      <c r="C39" s="308"/>
      <c r="D39" s="113">
        <v>9.9027102154273798</v>
      </c>
      <c r="E39" s="115">
        <v>285</v>
      </c>
      <c r="F39" s="114">
        <v>334</v>
      </c>
      <c r="G39" s="114">
        <v>288</v>
      </c>
      <c r="H39" s="114">
        <v>282</v>
      </c>
      <c r="I39" s="140">
        <v>278</v>
      </c>
      <c r="J39" s="115">
        <v>7</v>
      </c>
      <c r="K39" s="116">
        <v>2.5179856115107913</v>
      </c>
    </row>
    <row r="40" spans="1:11" ht="14.1" customHeight="1" x14ac:dyDescent="0.2">
      <c r="A40" s="306" t="s">
        <v>259</v>
      </c>
      <c r="B40" s="307" t="s">
        <v>260</v>
      </c>
      <c r="C40" s="308"/>
      <c r="D40" s="113">
        <v>9.3815149409312024</v>
      </c>
      <c r="E40" s="115">
        <v>270</v>
      </c>
      <c r="F40" s="114">
        <v>308</v>
      </c>
      <c r="G40" s="114">
        <v>268</v>
      </c>
      <c r="H40" s="114">
        <v>274</v>
      </c>
      <c r="I40" s="140">
        <v>265</v>
      </c>
      <c r="J40" s="115">
        <v>5</v>
      </c>
      <c r="K40" s="116">
        <v>1.8867924528301887</v>
      </c>
    </row>
    <row r="41" spans="1:11" ht="14.1" customHeight="1" x14ac:dyDescent="0.2">
      <c r="A41" s="306"/>
      <c r="B41" s="307" t="s">
        <v>261</v>
      </c>
      <c r="C41" s="308"/>
      <c r="D41" s="113">
        <v>8.5823488533703962</v>
      </c>
      <c r="E41" s="115">
        <v>247</v>
      </c>
      <c r="F41" s="114">
        <v>291</v>
      </c>
      <c r="G41" s="114">
        <v>247</v>
      </c>
      <c r="H41" s="114">
        <v>250</v>
      </c>
      <c r="I41" s="140">
        <v>230</v>
      </c>
      <c r="J41" s="115">
        <v>17</v>
      </c>
      <c r="K41" s="116">
        <v>7.3913043478260869</v>
      </c>
    </row>
    <row r="42" spans="1:11" ht="14.1" customHeight="1" x14ac:dyDescent="0.2">
      <c r="A42" s="306">
        <v>52</v>
      </c>
      <c r="B42" s="307" t="s">
        <v>262</v>
      </c>
      <c r="C42" s="308"/>
      <c r="D42" s="113">
        <v>4.2390548992355805</v>
      </c>
      <c r="E42" s="115">
        <v>122</v>
      </c>
      <c r="F42" s="114">
        <v>89</v>
      </c>
      <c r="G42" s="114">
        <v>116</v>
      </c>
      <c r="H42" s="114">
        <v>84</v>
      </c>
      <c r="I42" s="140">
        <v>101</v>
      </c>
      <c r="J42" s="115">
        <v>21</v>
      </c>
      <c r="K42" s="116">
        <v>20.792079207920793</v>
      </c>
    </row>
    <row r="43" spans="1:11" ht="14.1" customHeight="1" x14ac:dyDescent="0.2">
      <c r="A43" s="306" t="s">
        <v>263</v>
      </c>
      <c r="B43" s="307" t="s">
        <v>264</v>
      </c>
      <c r="C43" s="308"/>
      <c r="D43" s="113">
        <v>3.6483669214732455</v>
      </c>
      <c r="E43" s="115">
        <v>105</v>
      </c>
      <c r="F43" s="114">
        <v>80</v>
      </c>
      <c r="G43" s="114">
        <v>86</v>
      </c>
      <c r="H43" s="114">
        <v>64</v>
      </c>
      <c r="I43" s="140">
        <v>88</v>
      </c>
      <c r="J43" s="115">
        <v>17</v>
      </c>
      <c r="K43" s="116">
        <v>19.318181818181817</v>
      </c>
    </row>
    <row r="44" spans="1:11" ht="14.1" customHeight="1" x14ac:dyDescent="0.2">
      <c r="A44" s="306">
        <v>53</v>
      </c>
      <c r="B44" s="307" t="s">
        <v>265</v>
      </c>
      <c r="C44" s="308"/>
      <c r="D44" s="113">
        <v>0.34746351633078526</v>
      </c>
      <c r="E44" s="115">
        <v>10</v>
      </c>
      <c r="F44" s="114">
        <v>25</v>
      </c>
      <c r="G44" s="114">
        <v>14</v>
      </c>
      <c r="H44" s="114">
        <v>21</v>
      </c>
      <c r="I44" s="140">
        <v>137</v>
      </c>
      <c r="J44" s="115">
        <v>-127</v>
      </c>
      <c r="K44" s="116">
        <v>-92.700729927007302</v>
      </c>
    </row>
    <row r="45" spans="1:11" ht="14.1" customHeight="1" x14ac:dyDescent="0.2">
      <c r="A45" s="306" t="s">
        <v>266</v>
      </c>
      <c r="B45" s="307" t="s">
        <v>267</v>
      </c>
      <c r="C45" s="308"/>
      <c r="D45" s="113">
        <v>0.34746351633078526</v>
      </c>
      <c r="E45" s="115">
        <v>10</v>
      </c>
      <c r="F45" s="114">
        <v>24</v>
      </c>
      <c r="G45" s="114">
        <v>14</v>
      </c>
      <c r="H45" s="114">
        <v>19</v>
      </c>
      <c r="I45" s="140">
        <v>135</v>
      </c>
      <c r="J45" s="115">
        <v>-125</v>
      </c>
      <c r="K45" s="116">
        <v>-92.592592592592595</v>
      </c>
    </row>
    <row r="46" spans="1:11" ht="14.1" customHeight="1" x14ac:dyDescent="0.2">
      <c r="A46" s="306">
        <v>54</v>
      </c>
      <c r="B46" s="307" t="s">
        <v>268</v>
      </c>
      <c r="C46" s="308"/>
      <c r="D46" s="113">
        <v>3.1966643502432244</v>
      </c>
      <c r="E46" s="115">
        <v>92</v>
      </c>
      <c r="F46" s="114">
        <v>72</v>
      </c>
      <c r="G46" s="114">
        <v>76</v>
      </c>
      <c r="H46" s="114">
        <v>85</v>
      </c>
      <c r="I46" s="140">
        <v>74</v>
      </c>
      <c r="J46" s="115">
        <v>18</v>
      </c>
      <c r="K46" s="116">
        <v>24.324324324324323</v>
      </c>
    </row>
    <row r="47" spans="1:11" ht="14.1" customHeight="1" x14ac:dyDescent="0.2">
      <c r="A47" s="306">
        <v>61</v>
      </c>
      <c r="B47" s="307" t="s">
        <v>269</v>
      </c>
      <c r="C47" s="308"/>
      <c r="D47" s="113">
        <v>2.3627519110493398</v>
      </c>
      <c r="E47" s="115">
        <v>68</v>
      </c>
      <c r="F47" s="114">
        <v>87</v>
      </c>
      <c r="G47" s="114">
        <v>67</v>
      </c>
      <c r="H47" s="114">
        <v>55</v>
      </c>
      <c r="I47" s="140">
        <v>65</v>
      </c>
      <c r="J47" s="115">
        <v>3</v>
      </c>
      <c r="K47" s="116">
        <v>4.615384615384615</v>
      </c>
    </row>
    <row r="48" spans="1:11" ht="14.1" customHeight="1" x14ac:dyDescent="0.2">
      <c r="A48" s="306">
        <v>62</v>
      </c>
      <c r="B48" s="307" t="s">
        <v>270</v>
      </c>
      <c r="C48" s="308"/>
      <c r="D48" s="113">
        <v>8.0611535788742188</v>
      </c>
      <c r="E48" s="115">
        <v>232</v>
      </c>
      <c r="F48" s="114">
        <v>254</v>
      </c>
      <c r="G48" s="114">
        <v>343</v>
      </c>
      <c r="H48" s="114">
        <v>181</v>
      </c>
      <c r="I48" s="140">
        <v>300</v>
      </c>
      <c r="J48" s="115">
        <v>-68</v>
      </c>
      <c r="K48" s="116">
        <v>-22.666666666666668</v>
      </c>
    </row>
    <row r="49" spans="1:11" ht="14.1" customHeight="1" x14ac:dyDescent="0.2">
      <c r="A49" s="306">
        <v>63</v>
      </c>
      <c r="B49" s="307" t="s">
        <v>271</v>
      </c>
      <c r="C49" s="308"/>
      <c r="D49" s="113">
        <v>4.4475330090340517</v>
      </c>
      <c r="E49" s="115">
        <v>128</v>
      </c>
      <c r="F49" s="114">
        <v>174</v>
      </c>
      <c r="G49" s="114">
        <v>252</v>
      </c>
      <c r="H49" s="114">
        <v>171</v>
      </c>
      <c r="I49" s="140">
        <v>136</v>
      </c>
      <c r="J49" s="115">
        <v>-8</v>
      </c>
      <c r="K49" s="116">
        <v>-5.882352941176471</v>
      </c>
    </row>
    <row r="50" spans="1:11" ht="14.1" customHeight="1" x14ac:dyDescent="0.2">
      <c r="A50" s="306" t="s">
        <v>272</v>
      </c>
      <c r="B50" s="307" t="s">
        <v>273</v>
      </c>
      <c r="C50" s="308"/>
      <c r="D50" s="113">
        <v>0.59068797776233495</v>
      </c>
      <c r="E50" s="115">
        <v>17</v>
      </c>
      <c r="F50" s="114">
        <v>19</v>
      </c>
      <c r="G50" s="114">
        <v>40</v>
      </c>
      <c r="H50" s="114">
        <v>21</v>
      </c>
      <c r="I50" s="140">
        <v>27</v>
      </c>
      <c r="J50" s="115">
        <v>-10</v>
      </c>
      <c r="K50" s="116">
        <v>-37.037037037037038</v>
      </c>
    </row>
    <row r="51" spans="1:11" ht="14.1" customHeight="1" x14ac:dyDescent="0.2">
      <c r="A51" s="306" t="s">
        <v>274</v>
      </c>
      <c r="B51" s="307" t="s">
        <v>275</v>
      </c>
      <c r="C51" s="308"/>
      <c r="D51" s="113">
        <v>3.5441278665740099</v>
      </c>
      <c r="E51" s="115">
        <v>102</v>
      </c>
      <c r="F51" s="114">
        <v>141</v>
      </c>
      <c r="G51" s="114">
        <v>204</v>
      </c>
      <c r="H51" s="114">
        <v>146</v>
      </c>
      <c r="I51" s="140">
        <v>100</v>
      </c>
      <c r="J51" s="115">
        <v>2</v>
      </c>
      <c r="K51" s="116">
        <v>2</v>
      </c>
    </row>
    <row r="52" spans="1:11" ht="14.1" customHeight="1" x14ac:dyDescent="0.2">
      <c r="A52" s="306">
        <v>71</v>
      </c>
      <c r="B52" s="307" t="s">
        <v>276</v>
      </c>
      <c r="C52" s="308"/>
      <c r="D52" s="113">
        <v>8.4433634468380827</v>
      </c>
      <c r="E52" s="115">
        <v>243</v>
      </c>
      <c r="F52" s="114">
        <v>319</v>
      </c>
      <c r="G52" s="114">
        <v>269</v>
      </c>
      <c r="H52" s="114">
        <v>200</v>
      </c>
      <c r="I52" s="140">
        <v>240</v>
      </c>
      <c r="J52" s="115">
        <v>3</v>
      </c>
      <c r="K52" s="116">
        <v>1.25</v>
      </c>
    </row>
    <row r="53" spans="1:11" ht="14.1" customHeight="1" x14ac:dyDescent="0.2">
      <c r="A53" s="306" t="s">
        <v>277</v>
      </c>
      <c r="B53" s="307" t="s">
        <v>278</v>
      </c>
      <c r="C53" s="308"/>
      <c r="D53" s="113">
        <v>2.5712300208478109</v>
      </c>
      <c r="E53" s="115">
        <v>74</v>
      </c>
      <c r="F53" s="114">
        <v>142</v>
      </c>
      <c r="G53" s="114">
        <v>102</v>
      </c>
      <c r="H53" s="114">
        <v>62</v>
      </c>
      <c r="I53" s="140">
        <v>56</v>
      </c>
      <c r="J53" s="115">
        <v>18</v>
      </c>
      <c r="K53" s="116">
        <v>32.142857142857146</v>
      </c>
    </row>
    <row r="54" spans="1:11" ht="14.1" customHeight="1" x14ac:dyDescent="0.2">
      <c r="A54" s="306" t="s">
        <v>279</v>
      </c>
      <c r="B54" s="307" t="s">
        <v>280</v>
      </c>
      <c r="C54" s="308"/>
      <c r="D54" s="113">
        <v>5.0382209867963867</v>
      </c>
      <c r="E54" s="115">
        <v>145</v>
      </c>
      <c r="F54" s="114">
        <v>138</v>
      </c>
      <c r="G54" s="114">
        <v>154</v>
      </c>
      <c r="H54" s="114">
        <v>120</v>
      </c>
      <c r="I54" s="140">
        <v>155</v>
      </c>
      <c r="J54" s="115">
        <v>-10</v>
      </c>
      <c r="K54" s="116">
        <v>-6.4516129032258061</v>
      </c>
    </row>
    <row r="55" spans="1:11" ht="14.1" customHeight="1" x14ac:dyDescent="0.2">
      <c r="A55" s="306">
        <v>72</v>
      </c>
      <c r="B55" s="307" t="s">
        <v>281</v>
      </c>
      <c r="C55" s="308"/>
      <c r="D55" s="113">
        <v>1.9805420430854761</v>
      </c>
      <c r="E55" s="115">
        <v>57</v>
      </c>
      <c r="F55" s="114">
        <v>104</v>
      </c>
      <c r="G55" s="114">
        <v>113</v>
      </c>
      <c r="H55" s="114">
        <v>53</v>
      </c>
      <c r="I55" s="140">
        <v>82</v>
      </c>
      <c r="J55" s="115">
        <v>-25</v>
      </c>
      <c r="K55" s="116">
        <v>-30.487804878048781</v>
      </c>
    </row>
    <row r="56" spans="1:11" ht="14.1" customHeight="1" x14ac:dyDescent="0.2">
      <c r="A56" s="306" t="s">
        <v>282</v>
      </c>
      <c r="B56" s="307" t="s">
        <v>283</v>
      </c>
      <c r="C56" s="308"/>
      <c r="D56" s="113">
        <v>0.83391243919388469</v>
      </c>
      <c r="E56" s="115">
        <v>24</v>
      </c>
      <c r="F56" s="114">
        <v>34</v>
      </c>
      <c r="G56" s="114">
        <v>60</v>
      </c>
      <c r="H56" s="114">
        <v>25</v>
      </c>
      <c r="I56" s="140">
        <v>32</v>
      </c>
      <c r="J56" s="115">
        <v>-8</v>
      </c>
      <c r="K56" s="116">
        <v>-25</v>
      </c>
    </row>
    <row r="57" spans="1:11" ht="14.1" customHeight="1" x14ac:dyDescent="0.2">
      <c r="A57" s="306" t="s">
        <v>284</v>
      </c>
      <c r="B57" s="307" t="s">
        <v>285</v>
      </c>
      <c r="C57" s="308"/>
      <c r="D57" s="113">
        <v>0.62543432939541344</v>
      </c>
      <c r="E57" s="115">
        <v>18</v>
      </c>
      <c r="F57" s="114">
        <v>58</v>
      </c>
      <c r="G57" s="114">
        <v>21</v>
      </c>
      <c r="H57" s="114">
        <v>15</v>
      </c>
      <c r="I57" s="140">
        <v>28</v>
      </c>
      <c r="J57" s="115">
        <v>-10</v>
      </c>
      <c r="K57" s="116">
        <v>-35.714285714285715</v>
      </c>
    </row>
    <row r="58" spans="1:11" ht="14.1" customHeight="1" x14ac:dyDescent="0.2">
      <c r="A58" s="306">
        <v>73</v>
      </c>
      <c r="B58" s="307" t="s">
        <v>286</v>
      </c>
      <c r="C58" s="308"/>
      <c r="D58" s="113">
        <v>2.0847810979847115</v>
      </c>
      <c r="E58" s="115">
        <v>60</v>
      </c>
      <c r="F58" s="114">
        <v>60</v>
      </c>
      <c r="G58" s="114">
        <v>120</v>
      </c>
      <c r="H58" s="114">
        <v>39</v>
      </c>
      <c r="I58" s="140">
        <v>57</v>
      </c>
      <c r="J58" s="115">
        <v>3</v>
      </c>
      <c r="K58" s="116">
        <v>5.2631578947368425</v>
      </c>
    </row>
    <row r="59" spans="1:11" ht="14.1" customHeight="1" x14ac:dyDescent="0.2">
      <c r="A59" s="306" t="s">
        <v>287</v>
      </c>
      <c r="B59" s="307" t="s">
        <v>288</v>
      </c>
      <c r="C59" s="308"/>
      <c r="D59" s="113">
        <v>1.7025712300208478</v>
      </c>
      <c r="E59" s="115">
        <v>49</v>
      </c>
      <c r="F59" s="114">
        <v>50</v>
      </c>
      <c r="G59" s="114">
        <v>82</v>
      </c>
      <c r="H59" s="114">
        <v>21</v>
      </c>
      <c r="I59" s="140">
        <v>44</v>
      </c>
      <c r="J59" s="115">
        <v>5</v>
      </c>
      <c r="K59" s="116">
        <v>11.363636363636363</v>
      </c>
    </row>
    <row r="60" spans="1:11" ht="14.1" customHeight="1" x14ac:dyDescent="0.2">
      <c r="A60" s="306">
        <v>81</v>
      </c>
      <c r="B60" s="307" t="s">
        <v>289</v>
      </c>
      <c r="C60" s="308"/>
      <c r="D60" s="113">
        <v>8.7908269631688665</v>
      </c>
      <c r="E60" s="115">
        <v>253</v>
      </c>
      <c r="F60" s="114">
        <v>304</v>
      </c>
      <c r="G60" s="114">
        <v>321</v>
      </c>
      <c r="H60" s="114">
        <v>167</v>
      </c>
      <c r="I60" s="140">
        <v>230</v>
      </c>
      <c r="J60" s="115">
        <v>23</v>
      </c>
      <c r="K60" s="116">
        <v>10</v>
      </c>
    </row>
    <row r="61" spans="1:11" ht="14.1" customHeight="1" x14ac:dyDescent="0.2">
      <c r="A61" s="306" t="s">
        <v>290</v>
      </c>
      <c r="B61" s="307" t="s">
        <v>291</v>
      </c>
      <c r="C61" s="308"/>
      <c r="D61" s="113">
        <v>2.8839471855455177</v>
      </c>
      <c r="E61" s="115">
        <v>83</v>
      </c>
      <c r="F61" s="114">
        <v>61</v>
      </c>
      <c r="G61" s="114">
        <v>153</v>
      </c>
      <c r="H61" s="114">
        <v>39</v>
      </c>
      <c r="I61" s="140">
        <v>94</v>
      </c>
      <c r="J61" s="115">
        <v>-11</v>
      </c>
      <c r="K61" s="116">
        <v>-11.702127659574469</v>
      </c>
    </row>
    <row r="62" spans="1:11" ht="14.1" customHeight="1" x14ac:dyDescent="0.2">
      <c r="A62" s="306" t="s">
        <v>292</v>
      </c>
      <c r="B62" s="307" t="s">
        <v>293</v>
      </c>
      <c r="C62" s="308"/>
      <c r="D62" s="113">
        <v>2.5017373175816537</v>
      </c>
      <c r="E62" s="115">
        <v>72</v>
      </c>
      <c r="F62" s="114">
        <v>176</v>
      </c>
      <c r="G62" s="114">
        <v>104</v>
      </c>
      <c r="H62" s="114">
        <v>83</v>
      </c>
      <c r="I62" s="140">
        <v>65</v>
      </c>
      <c r="J62" s="115">
        <v>7</v>
      </c>
      <c r="K62" s="116">
        <v>10.76923076923077</v>
      </c>
    </row>
    <row r="63" spans="1:11" ht="14.1" customHeight="1" x14ac:dyDescent="0.2">
      <c r="A63" s="306"/>
      <c r="B63" s="307" t="s">
        <v>294</v>
      </c>
      <c r="C63" s="308"/>
      <c r="D63" s="113">
        <v>2.0152883947185547</v>
      </c>
      <c r="E63" s="115">
        <v>58</v>
      </c>
      <c r="F63" s="114">
        <v>153</v>
      </c>
      <c r="G63" s="114">
        <v>91</v>
      </c>
      <c r="H63" s="114">
        <v>57</v>
      </c>
      <c r="I63" s="140">
        <v>55</v>
      </c>
      <c r="J63" s="115">
        <v>3</v>
      </c>
      <c r="K63" s="116">
        <v>5.4545454545454541</v>
      </c>
    </row>
    <row r="64" spans="1:11" ht="14.1" customHeight="1" x14ac:dyDescent="0.2">
      <c r="A64" s="306" t="s">
        <v>295</v>
      </c>
      <c r="B64" s="307" t="s">
        <v>296</v>
      </c>
      <c r="C64" s="308"/>
      <c r="D64" s="113">
        <v>1.5635858234885338</v>
      </c>
      <c r="E64" s="115">
        <v>45</v>
      </c>
      <c r="F64" s="114">
        <v>26</v>
      </c>
      <c r="G64" s="114">
        <v>27</v>
      </c>
      <c r="H64" s="114">
        <v>16</v>
      </c>
      <c r="I64" s="140">
        <v>34</v>
      </c>
      <c r="J64" s="115">
        <v>11</v>
      </c>
      <c r="K64" s="116">
        <v>32.352941176470587</v>
      </c>
    </row>
    <row r="65" spans="1:11" ht="14.1" customHeight="1" x14ac:dyDescent="0.2">
      <c r="A65" s="306" t="s">
        <v>297</v>
      </c>
      <c r="B65" s="307" t="s">
        <v>298</v>
      </c>
      <c r="C65" s="308"/>
      <c r="D65" s="113">
        <v>0.79916608756080609</v>
      </c>
      <c r="E65" s="115">
        <v>23</v>
      </c>
      <c r="F65" s="114">
        <v>21</v>
      </c>
      <c r="G65" s="114">
        <v>9</v>
      </c>
      <c r="H65" s="114">
        <v>9</v>
      </c>
      <c r="I65" s="140">
        <v>17</v>
      </c>
      <c r="J65" s="115">
        <v>6</v>
      </c>
      <c r="K65" s="116">
        <v>35.294117647058826</v>
      </c>
    </row>
    <row r="66" spans="1:11" ht="14.1" customHeight="1" x14ac:dyDescent="0.2">
      <c r="A66" s="306">
        <v>82</v>
      </c>
      <c r="B66" s="307" t="s">
        <v>299</v>
      </c>
      <c r="C66" s="308"/>
      <c r="D66" s="113">
        <v>1.9805420430854761</v>
      </c>
      <c r="E66" s="115">
        <v>57</v>
      </c>
      <c r="F66" s="114">
        <v>51</v>
      </c>
      <c r="G66" s="114">
        <v>99</v>
      </c>
      <c r="H66" s="114">
        <v>48</v>
      </c>
      <c r="I66" s="140">
        <v>42</v>
      </c>
      <c r="J66" s="115">
        <v>15</v>
      </c>
      <c r="K66" s="116">
        <v>35.714285714285715</v>
      </c>
    </row>
    <row r="67" spans="1:11" ht="14.1" customHeight="1" x14ac:dyDescent="0.2">
      <c r="A67" s="306" t="s">
        <v>300</v>
      </c>
      <c r="B67" s="307" t="s">
        <v>301</v>
      </c>
      <c r="C67" s="308"/>
      <c r="D67" s="113">
        <v>0.83391243919388469</v>
      </c>
      <c r="E67" s="115">
        <v>24</v>
      </c>
      <c r="F67" s="114">
        <v>11</v>
      </c>
      <c r="G67" s="114">
        <v>34</v>
      </c>
      <c r="H67" s="114">
        <v>13</v>
      </c>
      <c r="I67" s="140">
        <v>13</v>
      </c>
      <c r="J67" s="115">
        <v>11</v>
      </c>
      <c r="K67" s="116">
        <v>84.615384615384613</v>
      </c>
    </row>
    <row r="68" spans="1:11" ht="14.1" customHeight="1" x14ac:dyDescent="0.2">
      <c r="A68" s="306" t="s">
        <v>302</v>
      </c>
      <c r="B68" s="307" t="s">
        <v>303</v>
      </c>
      <c r="C68" s="308"/>
      <c r="D68" s="113">
        <v>0.55594162612925646</v>
      </c>
      <c r="E68" s="115">
        <v>16</v>
      </c>
      <c r="F68" s="114">
        <v>21</v>
      </c>
      <c r="G68" s="114">
        <v>28</v>
      </c>
      <c r="H68" s="114">
        <v>18</v>
      </c>
      <c r="I68" s="140">
        <v>16</v>
      </c>
      <c r="J68" s="115">
        <v>0</v>
      </c>
      <c r="K68" s="116">
        <v>0</v>
      </c>
    </row>
    <row r="69" spans="1:11" ht="14.1" customHeight="1" x14ac:dyDescent="0.2">
      <c r="A69" s="306">
        <v>83</v>
      </c>
      <c r="B69" s="307" t="s">
        <v>304</v>
      </c>
      <c r="C69" s="308"/>
      <c r="D69" s="113">
        <v>5.5594162612925642</v>
      </c>
      <c r="E69" s="115">
        <v>160</v>
      </c>
      <c r="F69" s="114">
        <v>147</v>
      </c>
      <c r="G69" s="114">
        <v>394</v>
      </c>
      <c r="H69" s="114">
        <v>116</v>
      </c>
      <c r="I69" s="140">
        <v>132</v>
      </c>
      <c r="J69" s="115">
        <v>28</v>
      </c>
      <c r="K69" s="116">
        <v>21.212121212121211</v>
      </c>
    </row>
    <row r="70" spans="1:11" ht="14.1" customHeight="1" x14ac:dyDescent="0.2">
      <c r="A70" s="306" t="s">
        <v>305</v>
      </c>
      <c r="B70" s="307" t="s">
        <v>306</v>
      </c>
      <c r="C70" s="308"/>
      <c r="D70" s="113">
        <v>5.3161917998610146</v>
      </c>
      <c r="E70" s="115">
        <v>153</v>
      </c>
      <c r="F70" s="114">
        <v>138</v>
      </c>
      <c r="G70" s="114">
        <v>382</v>
      </c>
      <c r="H70" s="114">
        <v>109</v>
      </c>
      <c r="I70" s="140">
        <v>118</v>
      </c>
      <c r="J70" s="115">
        <v>35</v>
      </c>
      <c r="K70" s="116">
        <v>29.661016949152543</v>
      </c>
    </row>
    <row r="71" spans="1:11" ht="14.1" customHeight="1" x14ac:dyDescent="0.2">
      <c r="A71" s="306"/>
      <c r="B71" s="307" t="s">
        <v>307</v>
      </c>
      <c r="C71" s="308"/>
      <c r="D71" s="113">
        <v>2.7797081306462821</v>
      </c>
      <c r="E71" s="115">
        <v>80</v>
      </c>
      <c r="F71" s="114">
        <v>75</v>
      </c>
      <c r="G71" s="114">
        <v>256</v>
      </c>
      <c r="H71" s="114">
        <v>55</v>
      </c>
      <c r="I71" s="140">
        <v>68</v>
      </c>
      <c r="J71" s="115">
        <v>12</v>
      </c>
      <c r="K71" s="116">
        <v>17.647058823529413</v>
      </c>
    </row>
    <row r="72" spans="1:11" ht="14.1" customHeight="1" x14ac:dyDescent="0.2">
      <c r="A72" s="306">
        <v>84</v>
      </c>
      <c r="B72" s="307" t="s">
        <v>308</v>
      </c>
      <c r="C72" s="308"/>
      <c r="D72" s="113">
        <v>2.189020152883947</v>
      </c>
      <c r="E72" s="115">
        <v>63</v>
      </c>
      <c r="F72" s="114">
        <v>71</v>
      </c>
      <c r="G72" s="114">
        <v>86</v>
      </c>
      <c r="H72" s="114">
        <v>28</v>
      </c>
      <c r="I72" s="140">
        <v>52</v>
      </c>
      <c r="J72" s="115">
        <v>11</v>
      </c>
      <c r="K72" s="116">
        <v>21.153846153846153</v>
      </c>
    </row>
    <row r="73" spans="1:11" ht="14.1" customHeight="1" x14ac:dyDescent="0.2">
      <c r="A73" s="306" t="s">
        <v>309</v>
      </c>
      <c r="B73" s="307" t="s">
        <v>310</v>
      </c>
      <c r="C73" s="308"/>
      <c r="D73" s="113">
        <v>0.3822098679638638</v>
      </c>
      <c r="E73" s="115">
        <v>11</v>
      </c>
      <c r="F73" s="114">
        <v>11</v>
      </c>
      <c r="G73" s="114">
        <v>22</v>
      </c>
      <c r="H73" s="114">
        <v>3</v>
      </c>
      <c r="I73" s="140">
        <v>9</v>
      </c>
      <c r="J73" s="115">
        <v>2</v>
      </c>
      <c r="K73" s="116">
        <v>22.222222222222221</v>
      </c>
    </row>
    <row r="74" spans="1:11" ht="14.1" customHeight="1" x14ac:dyDescent="0.2">
      <c r="A74" s="306" t="s">
        <v>311</v>
      </c>
      <c r="B74" s="307" t="s">
        <v>312</v>
      </c>
      <c r="C74" s="308"/>
      <c r="D74" s="113">
        <v>0.17373175816539263</v>
      </c>
      <c r="E74" s="115">
        <v>5</v>
      </c>
      <c r="F74" s="114">
        <v>18</v>
      </c>
      <c r="G74" s="114">
        <v>22</v>
      </c>
      <c r="H74" s="114" t="s">
        <v>513</v>
      </c>
      <c r="I74" s="140">
        <v>4</v>
      </c>
      <c r="J74" s="115">
        <v>1</v>
      </c>
      <c r="K74" s="116">
        <v>25</v>
      </c>
    </row>
    <row r="75" spans="1:11" ht="14.1" customHeight="1" x14ac:dyDescent="0.2">
      <c r="A75" s="306" t="s">
        <v>313</v>
      </c>
      <c r="B75" s="307" t="s">
        <v>314</v>
      </c>
      <c r="C75" s="308"/>
      <c r="D75" s="113">
        <v>1.0076441973592773</v>
      </c>
      <c r="E75" s="115">
        <v>29</v>
      </c>
      <c r="F75" s="114">
        <v>22</v>
      </c>
      <c r="G75" s="114">
        <v>22</v>
      </c>
      <c r="H75" s="114">
        <v>14</v>
      </c>
      <c r="I75" s="140">
        <v>23</v>
      </c>
      <c r="J75" s="115">
        <v>6</v>
      </c>
      <c r="K75" s="116">
        <v>26.086956521739129</v>
      </c>
    </row>
    <row r="76" spans="1:11" ht="14.1" customHeight="1" x14ac:dyDescent="0.2">
      <c r="A76" s="306">
        <v>91</v>
      </c>
      <c r="B76" s="307" t="s">
        <v>315</v>
      </c>
      <c r="C76" s="308"/>
      <c r="D76" s="113">
        <v>0.52119527449617786</v>
      </c>
      <c r="E76" s="115">
        <v>15</v>
      </c>
      <c r="F76" s="114">
        <v>21</v>
      </c>
      <c r="G76" s="114">
        <v>25</v>
      </c>
      <c r="H76" s="114">
        <v>11</v>
      </c>
      <c r="I76" s="140">
        <v>19</v>
      </c>
      <c r="J76" s="115">
        <v>-4</v>
      </c>
      <c r="K76" s="116">
        <v>-21.05263157894737</v>
      </c>
    </row>
    <row r="77" spans="1:11" ht="14.1" customHeight="1" x14ac:dyDescent="0.2">
      <c r="A77" s="306">
        <v>92</v>
      </c>
      <c r="B77" s="307" t="s">
        <v>316</v>
      </c>
      <c r="C77" s="308"/>
      <c r="D77" s="113">
        <v>1.9457956914523975</v>
      </c>
      <c r="E77" s="115">
        <v>56</v>
      </c>
      <c r="F77" s="114">
        <v>55</v>
      </c>
      <c r="G77" s="114">
        <v>52</v>
      </c>
      <c r="H77" s="114">
        <v>62</v>
      </c>
      <c r="I77" s="140">
        <v>71</v>
      </c>
      <c r="J77" s="115">
        <v>-15</v>
      </c>
      <c r="K77" s="116">
        <v>-21.12676056338028</v>
      </c>
    </row>
    <row r="78" spans="1:11" ht="14.1" customHeight="1" x14ac:dyDescent="0.2">
      <c r="A78" s="306">
        <v>93</v>
      </c>
      <c r="B78" s="307" t="s">
        <v>317</v>
      </c>
      <c r="C78" s="308"/>
      <c r="D78" s="113">
        <v>0.34746351633078526</v>
      </c>
      <c r="E78" s="115">
        <v>10</v>
      </c>
      <c r="F78" s="114">
        <v>9</v>
      </c>
      <c r="G78" s="114">
        <v>4</v>
      </c>
      <c r="H78" s="114">
        <v>4</v>
      </c>
      <c r="I78" s="140">
        <v>8</v>
      </c>
      <c r="J78" s="115">
        <v>2</v>
      </c>
      <c r="K78" s="116">
        <v>25</v>
      </c>
    </row>
    <row r="79" spans="1:11" ht="14.1" customHeight="1" x14ac:dyDescent="0.2">
      <c r="A79" s="306">
        <v>94</v>
      </c>
      <c r="B79" s="307" t="s">
        <v>318</v>
      </c>
      <c r="C79" s="308"/>
      <c r="D79" s="113">
        <v>0.93815149409312026</v>
      </c>
      <c r="E79" s="115">
        <v>27</v>
      </c>
      <c r="F79" s="114">
        <v>19</v>
      </c>
      <c r="G79" s="114">
        <v>42</v>
      </c>
      <c r="H79" s="114">
        <v>27</v>
      </c>
      <c r="I79" s="140">
        <v>57</v>
      </c>
      <c r="J79" s="115">
        <v>-30</v>
      </c>
      <c r="K79" s="116">
        <v>-52.631578947368418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0.52119527449617786</v>
      </c>
      <c r="E81" s="143">
        <v>15</v>
      </c>
      <c r="F81" s="144">
        <v>18</v>
      </c>
      <c r="G81" s="144">
        <v>37</v>
      </c>
      <c r="H81" s="144">
        <v>8</v>
      </c>
      <c r="I81" s="145">
        <v>12</v>
      </c>
      <c r="J81" s="143">
        <v>3</v>
      </c>
      <c r="K81" s="146">
        <v>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3081</v>
      </c>
      <c r="E11" s="114">
        <v>3768</v>
      </c>
      <c r="F11" s="114">
        <v>3727</v>
      </c>
      <c r="G11" s="114">
        <v>2544</v>
      </c>
      <c r="H11" s="140">
        <v>3091</v>
      </c>
      <c r="I11" s="115">
        <v>-10</v>
      </c>
      <c r="J11" s="116">
        <v>-0.32351989647363311</v>
      </c>
    </row>
    <row r="12" spans="1:15" s="110" customFormat="1" ht="24.95" customHeight="1" x14ac:dyDescent="0.2">
      <c r="A12" s="193" t="s">
        <v>132</v>
      </c>
      <c r="B12" s="194" t="s">
        <v>133</v>
      </c>
      <c r="C12" s="113">
        <v>0.19474196689386564</v>
      </c>
      <c r="D12" s="115">
        <v>6</v>
      </c>
      <c r="E12" s="114">
        <v>3</v>
      </c>
      <c r="F12" s="114">
        <v>5</v>
      </c>
      <c r="G12" s="114" t="s">
        <v>513</v>
      </c>
      <c r="H12" s="140" t="s">
        <v>513</v>
      </c>
      <c r="I12" s="115" t="s">
        <v>513</v>
      </c>
      <c r="J12" s="116" t="s">
        <v>513</v>
      </c>
    </row>
    <row r="13" spans="1:15" s="110" customFormat="1" ht="24.95" customHeight="1" x14ac:dyDescent="0.2">
      <c r="A13" s="193" t="s">
        <v>134</v>
      </c>
      <c r="B13" s="199" t="s">
        <v>214</v>
      </c>
      <c r="C13" s="113">
        <v>0.58422590068159685</v>
      </c>
      <c r="D13" s="115">
        <v>18</v>
      </c>
      <c r="E13" s="114">
        <v>4</v>
      </c>
      <c r="F13" s="114">
        <v>16</v>
      </c>
      <c r="G13" s="114" t="s">
        <v>513</v>
      </c>
      <c r="H13" s="140" t="s">
        <v>513</v>
      </c>
      <c r="I13" s="115" t="s">
        <v>513</v>
      </c>
      <c r="J13" s="116" t="s">
        <v>513</v>
      </c>
    </row>
    <row r="14" spans="1:15" s="287" customFormat="1" ht="24.95" customHeight="1" x14ac:dyDescent="0.2">
      <c r="A14" s="193" t="s">
        <v>215</v>
      </c>
      <c r="B14" s="199" t="s">
        <v>137</v>
      </c>
      <c r="C14" s="113">
        <v>11.587147030185005</v>
      </c>
      <c r="D14" s="115">
        <v>357</v>
      </c>
      <c r="E14" s="114">
        <v>1285</v>
      </c>
      <c r="F14" s="114">
        <v>442</v>
      </c>
      <c r="G14" s="114">
        <v>384</v>
      </c>
      <c r="H14" s="140">
        <v>294</v>
      </c>
      <c r="I14" s="115">
        <v>63</v>
      </c>
      <c r="J14" s="116">
        <v>21.428571428571427</v>
      </c>
      <c r="K14" s="110"/>
      <c r="L14" s="110"/>
      <c r="M14" s="110"/>
      <c r="N14" s="110"/>
      <c r="O14" s="110"/>
    </row>
    <row r="15" spans="1:15" s="110" customFormat="1" ht="24.95" customHeight="1" x14ac:dyDescent="0.2">
      <c r="A15" s="193" t="s">
        <v>216</v>
      </c>
      <c r="B15" s="199" t="s">
        <v>217</v>
      </c>
      <c r="C15" s="113">
        <v>4.3492372606296659</v>
      </c>
      <c r="D15" s="115">
        <v>134</v>
      </c>
      <c r="E15" s="114">
        <v>85</v>
      </c>
      <c r="F15" s="114">
        <v>121</v>
      </c>
      <c r="G15" s="114">
        <v>91</v>
      </c>
      <c r="H15" s="140">
        <v>117</v>
      </c>
      <c r="I15" s="115">
        <v>17</v>
      </c>
      <c r="J15" s="116">
        <v>14.52991452991453</v>
      </c>
    </row>
    <row r="16" spans="1:15" s="287" customFormat="1" ht="24.95" customHeight="1" x14ac:dyDescent="0.2">
      <c r="A16" s="193" t="s">
        <v>218</v>
      </c>
      <c r="B16" s="199" t="s">
        <v>141</v>
      </c>
      <c r="C16" s="113">
        <v>7.0107108081791623</v>
      </c>
      <c r="D16" s="115">
        <v>216</v>
      </c>
      <c r="E16" s="114">
        <v>1182</v>
      </c>
      <c r="F16" s="114">
        <v>308</v>
      </c>
      <c r="G16" s="114">
        <v>283</v>
      </c>
      <c r="H16" s="140">
        <v>168</v>
      </c>
      <c r="I16" s="115">
        <v>48</v>
      </c>
      <c r="J16" s="116">
        <v>28.571428571428573</v>
      </c>
      <c r="K16" s="110"/>
      <c r="L16" s="110"/>
      <c r="M16" s="110"/>
      <c r="N16" s="110"/>
      <c r="O16" s="110"/>
    </row>
    <row r="17" spans="1:15" s="110" customFormat="1" ht="24.95" customHeight="1" x14ac:dyDescent="0.2">
      <c r="A17" s="193" t="s">
        <v>142</v>
      </c>
      <c r="B17" s="199" t="s">
        <v>220</v>
      </c>
      <c r="C17" s="113">
        <v>0.22719896137617657</v>
      </c>
      <c r="D17" s="115">
        <v>7</v>
      </c>
      <c r="E17" s="114">
        <v>18</v>
      </c>
      <c r="F17" s="114">
        <v>13</v>
      </c>
      <c r="G17" s="114">
        <v>10</v>
      </c>
      <c r="H17" s="140">
        <v>9</v>
      </c>
      <c r="I17" s="115">
        <v>-2</v>
      </c>
      <c r="J17" s="116">
        <v>-22.222222222222221</v>
      </c>
    </row>
    <row r="18" spans="1:15" s="287" customFormat="1" ht="24.95" customHeight="1" x14ac:dyDescent="0.2">
      <c r="A18" s="201" t="s">
        <v>144</v>
      </c>
      <c r="B18" s="202" t="s">
        <v>145</v>
      </c>
      <c r="C18" s="113">
        <v>4.6088932164881529</v>
      </c>
      <c r="D18" s="115">
        <v>142</v>
      </c>
      <c r="E18" s="114">
        <v>137</v>
      </c>
      <c r="F18" s="114">
        <v>145</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15.644271340473873</v>
      </c>
      <c r="D19" s="115">
        <v>482</v>
      </c>
      <c r="E19" s="114">
        <v>359</v>
      </c>
      <c r="F19" s="114">
        <v>475</v>
      </c>
      <c r="G19" s="114">
        <v>364</v>
      </c>
      <c r="H19" s="140">
        <v>549</v>
      </c>
      <c r="I19" s="115">
        <v>-67</v>
      </c>
      <c r="J19" s="116">
        <v>-12.2040072859745</v>
      </c>
    </row>
    <row r="20" spans="1:15" s="287" customFormat="1" ht="24.95" customHeight="1" x14ac:dyDescent="0.2">
      <c r="A20" s="193" t="s">
        <v>148</v>
      </c>
      <c r="B20" s="199" t="s">
        <v>149</v>
      </c>
      <c r="C20" s="113">
        <v>2.4991885751379423</v>
      </c>
      <c r="D20" s="115">
        <v>77</v>
      </c>
      <c r="E20" s="114">
        <v>106</v>
      </c>
      <c r="F20" s="114">
        <v>125</v>
      </c>
      <c r="G20" s="114">
        <v>72</v>
      </c>
      <c r="H20" s="140">
        <v>102</v>
      </c>
      <c r="I20" s="115">
        <v>-25</v>
      </c>
      <c r="J20" s="116">
        <v>-24.509803921568629</v>
      </c>
      <c r="K20" s="110"/>
      <c r="L20" s="110"/>
      <c r="M20" s="110"/>
      <c r="N20" s="110"/>
      <c r="O20" s="110"/>
    </row>
    <row r="21" spans="1:15" s="110" customFormat="1" ht="24.95" customHeight="1" x14ac:dyDescent="0.2">
      <c r="A21" s="201" t="s">
        <v>150</v>
      </c>
      <c r="B21" s="202" t="s">
        <v>151</v>
      </c>
      <c r="C21" s="113">
        <v>9.0879584550470618</v>
      </c>
      <c r="D21" s="115">
        <v>280</v>
      </c>
      <c r="E21" s="114">
        <v>293</v>
      </c>
      <c r="F21" s="114">
        <v>398</v>
      </c>
      <c r="G21" s="114">
        <v>186</v>
      </c>
      <c r="H21" s="140">
        <v>247</v>
      </c>
      <c r="I21" s="115">
        <v>33</v>
      </c>
      <c r="J21" s="116">
        <v>13.360323886639677</v>
      </c>
    </row>
    <row r="22" spans="1:15" s="110" customFormat="1" ht="24.95" customHeight="1" x14ac:dyDescent="0.2">
      <c r="A22" s="201" t="s">
        <v>152</v>
      </c>
      <c r="B22" s="199" t="s">
        <v>153</v>
      </c>
      <c r="C22" s="113">
        <v>1.9149626744563453</v>
      </c>
      <c r="D22" s="115">
        <v>59</v>
      </c>
      <c r="E22" s="114">
        <v>47</v>
      </c>
      <c r="F22" s="114">
        <v>81</v>
      </c>
      <c r="G22" s="114">
        <v>61</v>
      </c>
      <c r="H22" s="140">
        <v>54</v>
      </c>
      <c r="I22" s="115">
        <v>5</v>
      </c>
      <c r="J22" s="116">
        <v>9.2592592592592595</v>
      </c>
    </row>
    <row r="23" spans="1:15" s="110" customFormat="1" ht="24.95" customHeight="1" x14ac:dyDescent="0.2">
      <c r="A23" s="193" t="s">
        <v>154</v>
      </c>
      <c r="B23" s="199" t="s">
        <v>155</v>
      </c>
      <c r="C23" s="113">
        <v>1.6228497241155468</v>
      </c>
      <c r="D23" s="115">
        <v>50</v>
      </c>
      <c r="E23" s="114">
        <v>41</v>
      </c>
      <c r="F23" s="114">
        <v>65</v>
      </c>
      <c r="G23" s="114">
        <v>58</v>
      </c>
      <c r="H23" s="140">
        <v>78</v>
      </c>
      <c r="I23" s="115">
        <v>-28</v>
      </c>
      <c r="J23" s="116">
        <v>-35.897435897435898</v>
      </c>
    </row>
    <row r="24" spans="1:15" s="110" customFormat="1" ht="24.95" customHeight="1" x14ac:dyDescent="0.2">
      <c r="A24" s="193" t="s">
        <v>156</v>
      </c>
      <c r="B24" s="199" t="s">
        <v>221</v>
      </c>
      <c r="C24" s="113">
        <v>6.0370009737098345</v>
      </c>
      <c r="D24" s="115">
        <v>186</v>
      </c>
      <c r="E24" s="114">
        <v>125</v>
      </c>
      <c r="F24" s="114">
        <v>212</v>
      </c>
      <c r="G24" s="114">
        <v>145</v>
      </c>
      <c r="H24" s="140">
        <v>165</v>
      </c>
      <c r="I24" s="115">
        <v>21</v>
      </c>
      <c r="J24" s="116">
        <v>12.727272727272727</v>
      </c>
    </row>
    <row r="25" spans="1:15" s="110" customFormat="1" ht="24.95" customHeight="1" x14ac:dyDescent="0.2">
      <c r="A25" s="193" t="s">
        <v>222</v>
      </c>
      <c r="B25" s="204" t="s">
        <v>159</v>
      </c>
      <c r="C25" s="113">
        <v>6.0370009737098345</v>
      </c>
      <c r="D25" s="115">
        <v>186</v>
      </c>
      <c r="E25" s="114">
        <v>174</v>
      </c>
      <c r="F25" s="114">
        <v>165</v>
      </c>
      <c r="G25" s="114">
        <v>148</v>
      </c>
      <c r="H25" s="140">
        <v>154</v>
      </c>
      <c r="I25" s="115">
        <v>32</v>
      </c>
      <c r="J25" s="116">
        <v>20.779220779220779</v>
      </c>
    </row>
    <row r="26" spans="1:15" s="110" customFormat="1" ht="24.95" customHeight="1" x14ac:dyDescent="0.2">
      <c r="A26" s="201">
        <v>782.78300000000002</v>
      </c>
      <c r="B26" s="203" t="s">
        <v>160</v>
      </c>
      <c r="C26" s="113">
        <v>17.234664070107108</v>
      </c>
      <c r="D26" s="115">
        <v>531</v>
      </c>
      <c r="E26" s="114">
        <v>610</v>
      </c>
      <c r="F26" s="114">
        <v>527</v>
      </c>
      <c r="G26" s="114">
        <v>473</v>
      </c>
      <c r="H26" s="140">
        <v>557</v>
      </c>
      <c r="I26" s="115">
        <v>-26</v>
      </c>
      <c r="J26" s="116">
        <v>-4.6678635547576306</v>
      </c>
    </row>
    <row r="27" spans="1:15" s="110" customFormat="1" ht="24.95" customHeight="1" x14ac:dyDescent="0.2">
      <c r="A27" s="193" t="s">
        <v>161</v>
      </c>
      <c r="B27" s="199" t="s">
        <v>162</v>
      </c>
      <c r="C27" s="113">
        <v>2.3693605972086984</v>
      </c>
      <c r="D27" s="115">
        <v>73</v>
      </c>
      <c r="E27" s="114">
        <v>70</v>
      </c>
      <c r="F27" s="114">
        <v>98</v>
      </c>
      <c r="G27" s="114">
        <v>66</v>
      </c>
      <c r="H27" s="140">
        <v>93</v>
      </c>
      <c r="I27" s="115">
        <v>-20</v>
      </c>
      <c r="J27" s="116">
        <v>-21.50537634408602</v>
      </c>
    </row>
    <row r="28" spans="1:15" s="110" customFormat="1" ht="24.95" customHeight="1" x14ac:dyDescent="0.2">
      <c r="A28" s="193" t="s">
        <v>163</v>
      </c>
      <c r="B28" s="199" t="s">
        <v>164</v>
      </c>
      <c r="C28" s="113">
        <v>4.089581304771178</v>
      </c>
      <c r="D28" s="115">
        <v>126</v>
      </c>
      <c r="E28" s="114">
        <v>70</v>
      </c>
      <c r="F28" s="114">
        <v>237</v>
      </c>
      <c r="G28" s="114">
        <v>72</v>
      </c>
      <c r="H28" s="140">
        <v>92</v>
      </c>
      <c r="I28" s="115">
        <v>34</v>
      </c>
      <c r="J28" s="116">
        <v>36.956521739130437</v>
      </c>
    </row>
    <row r="29" spans="1:15" s="110" customFormat="1" ht="24.95" customHeight="1" x14ac:dyDescent="0.2">
      <c r="A29" s="193">
        <v>86</v>
      </c>
      <c r="B29" s="199" t="s">
        <v>165</v>
      </c>
      <c r="C29" s="113">
        <v>7.7247646867900031</v>
      </c>
      <c r="D29" s="115">
        <v>238</v>
      </c>
      <c r="E29" s="114">
        <v>228</v>
      </c>
      <c r="F29" s="114">
        <v>299</v>
      </c>
      <c r="G29" s="114">
        <v>183</v>
      </c>
      <c r="H29" s="140">
        <v>205</v>
      </c>
      <c r="I29" s="115">
        <v>33</v>
      </c>
      <c r="J29" s="116">
        <v>16.097560975609756</v>
      </c>
    </row>
    <row r="30" spans="1:15" s="110" customFormat="1" ht="24.95" customHeight="1" x14ac:dyDescent="0.2">
      <c r="A30" s="193">
        <v>87.88</v>
      </c>
      <c r="B30" s="204" t="s">
        <v>166</v>
      </c>
      <c r="C30" s="113">
        <v>3.4728984096072706</v>
      </c>
      <c r="D30" s="115">
        <v>107</v>
      </c>
      <c r="E30" s="114">
        <v>69</v>
      </c>
      <c r="F30" s="114">
        <v>141</v>
      </c>
      <c r="G30" s="114">
        <v>56</v>
      </c>
      <c r="H30" s="140">
        <v>144</v>
      </c>
      <c r="I30" s="115">
        <v>-37</v>
      </c>
      <c r="J30" s="116">
        <v>-25.694444444444443</v>
      </c>
    </row>
    <row r="31" spans="1:15" s="110" customFormat="1" ht="24.95" customHeight="1" x14ac:dyDescent="0.2">
      <c r="A31" s="193" t="s">
        <v>167</v>
      </c>
      <c r="B31" s="199" t="s">
        <v>168</v>
      </c>
      <c r="C31" s="113">
        <v>5.2904901006166831</v>
      </c>
      <c r="D31" s="115">
        <v>163</v>
      </c>
      <c r="E31" s="114">
        <v>147</v>
      </c>
      <c r="F31" s="114">
        <v>296</v>
      </c>
      <c r="G31" s="114">
        <v>151</v>
      </c>
      <c r="H31" s="140">
        <v>172</v>
      </c>
      <c r="I31" s="115">
        <v>-9</v>
      </c>
      <c r="J31" s="116">
        <v>-5.2325581395348841</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0.19474196689386564</v>
      </c>
      <c r="D34" s="115">
        <v>6</v>
      </c>
      <c r="E34" s="114">
        <v>3</v>
      </c>
      <c r="F34" s="114">
        <v>5</v>
      </c>
      <c r="G34" s="114" t="s">
        <v>513</v>
      </c>
      <c r="H34" s="140" t="s">
        <v>513</v>
      </c>
      <c r="I34" s="115" t="s">
        <v>513</v>
      </c>
      <c r="J34" s="116" t="s">
        <v>513</v>
      </c>
    </row>
    <row r="35" spans="1:10" s="110" customFormat="1" ht="24.95" customHeight="1" x14ac:dyDescent="0.2">
      <c r="A35" s="292" t="s">
        <v>171</v>
      </c>
      <c r="B35" s="293" t="s">
        <v>172</v>
      </c>
      <c r="C35" s="113">
        <v>16.780266147354755</v>
      </c>
      <c r="D35" s="115">
        <v>517</v>
      </c>
      <c r="E35" s="114">
        <v>1426</v>
      </c>
      <c r="F35" s="114">
        <v>603</v>
      </c>
      <c r="G35" s="114" t="s">
        <v>513</v>
      </c>
      <c r="H35" s="140" t="s">
        <v>513</v>
      </c>
      <c r="I35" s="115" t="s">
        <v>513</v>
      </c>
      <c r="J35" s="116" t="s">
        <v>513</v>
      </c>
    </row>
    <row r="36" spans="1:10" s="110" customFormat="1" ht="24.95" customHeight="1" x14ac:dyDescent="0.2">
      <c r="A36" s="294" t="s">
        <v>173</v>
      </c>
      <c r="B36" s="295" t="s">
        <v>174</v>
      </c>
      <c r="C36" s="125">
        <v>83.024991885751376</v>
      </c>
      <c r="D36" s="143">
        <v>2558</v>
      </c>
      <c r="E36" s="144">
        <v>2339</v>
      </c>
      <c r="F36" s="144">
        <v>3119</v>
      </c>
      <c r="G36" s="144">
        <v>2035</v>
      </c>
      <c r="H36" s="145">
        <v>2612</v>
      </c>
      <c r="I36" s="143">
        <v>-54</v>
      </c>
      <c r="J36" s="146">
        <v>-2.0673813169984685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3081</v>
      </c>
      <c r="F11" s="264">
        <v>3768</v>
      </c>
      <c r="G11" s="264">
        <v>3727</v>
      </c>
      <c r="H11" s="264">
        <v>2544</v>
      </c>
      <c r="I11" s="265">
        <v>3091</v>
      </c>
      <c r="J11" s="263">
        <v>-10</v>
      </c>
      <c r="K11" s="266">
        <v>-0.32351989647363311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29.406037000973711</v>
      </c>
      <c r="E13" s="115">
        <v>906</v>
      </c>
      <c r="F13" s="114">
        <v>1068</v>
      </c>
      <c r="G13" s="114">
        <v>997</v>
      </c>
      <c r="H13" s="114">
        <v>735</v>
      </c>
      <c r="I13" s="140">
        <v>847</v>
      </c>
      <c r="J13" s="115">
        <v>59</v>
      </c>
      <c r="K13" s="116">
        <v>6.9657615112160567</v>
      </c>
    </row>
    <row r="14" spans="1:17" ht="15.95" customHeight="1" x14ac:dyDescent="0.2">
      <c r="A14" s="306" t="s">
        <v>230</v>
      </c>
      <c r="B14" s="307"/>
      <c r="C14" s="308"/>
      <c r="D14" s="113">
        <v>51.249594287568968</v>
      </c>
      <c r="E14" s="115">
        <v>1579</v>
      </c>
      <c r="F14" s="114">
        <v>1720</v>
      </c>
      <c r="G14" s="114">
        <v>2073</v>
      </c>
      <c r="H14" s="114">
        <v>1271</v>
      </c>
      <c r="I14" s="140">
        <v>1718</v>
      </c>
      <c r="J14" s="115">
        <v>-139</v>
      </c>
      <c r="K14" s="116">
        <v>-8.0908032596041917</v>
      </c>
    </row>
    <row r="15" spans="1:17" ht="15.95" customHeight="1" x14ac:dyDescent="0.2">
      <c r="A15" s="306" t="s">
        <v>231</v>
      </c>
      <c r="B15" s="307"/>
      <c r="C15" s="308"/>
      <c r="D15" s="113">
        <v>9.7046413502109701</v>
      </c>
      <c r="E15" s="115">
        <v>299</v>
      </c>
      <c r="F15" s="114">
        <v>515</v>
      </c>
      <c r="G15" s="114">
        <v>283</v>
      </c>
      <c r="H15" s="114">
        <v>283</v>
      </c>
      <c r="I15" s="140">
        <v>238</v>
      </c>
      <c r="J15" s="115">
        <v>61</v>
      </c>
      <c r="K15" s="116">
        <v>25.630252100840337</v>
      </c>
    </row>
    <row r="16" spans="1:17" ht="15.95" customHeight="1" x14ac:dyDescent="0.2">
      <c r="A16" s="306" t="s">
        <v>232</v>
      </c>
      <c r="B16" s="307"/>
      <c r="C16" s="308"/>
      <c r="D16" s="113">
        <v>9.1528724440116846</v>
      </c>
      <c r="E16" s="115">
        <v>282</v>
      </c>
      <c r="F16" s="114">
        <v>455</v>
      </c>
      <c r="G16" s="114">
        <v>346</v>
      </c>
      <c r="H16" s="114">
        <v>247</v>
      </c>
      <c r="I16" s="140">
        <v>268</v>
      </c>
      <c r="J16" s="115">
        <v>14</v>
      </c>
      <c r="K16" s="116">
        <v>5.2238805970149258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0.19474196689386564</v>
      </c>
      <c r="E18" s="115">
        <v>6</v>
      </c>
      <c r="F18" s="114" t="s">
        <v>513</v>
      </c>
      <c r="G18" s="114">
        <v>16</v>
      </c>
      <c r="H18" s="114">
        <v>5</v>
      </c>
      <c r="I18" s="140">
        <v>7</v>
      </c>
      <c r="J18" s="115">
        <v>-1</v>
      </c>
      <c r="K18" s="116">
        <v>-14.285714285714286</v>
      </c>
    </row>
    <row r="19" spans="1:11" ht="14.1" customHeight="1" x14ac:dyDescent="0.2">
      <c r="A19" s="306" t="s">
        <v>235</v>
      </c>
      <c r="B19" s="307" t="s">
        <v>236</v>
      </c>
      <c r="C19" s="308"/>
      <c r="D19" s="113" t="s">
        <v>513</v>
      </c>
      <c r="E19" s="115" t="s">
        <v>513</v>
      </c>
      <c r="F19" s="114" t="s">
        <v>513</v>
      </c>
      <c r="G19" s="114">
        <v>6</v>
      </c>
      <c r="H19" s="114" t="s">
        <v>513</v>
      </c>
      <c r="I19" s="140">
        <v>0</v>
      </c>
      <c r="J19" s="115" t="s">
        <v>513</v>
      </c>
      <c r="K19" s="116" t="s">
        <v>513</v>
      </c>
    </row>
    <row r="20" spans="1:11" ht="14.1" customHeight="1" x14ac:dyDescent="0.2">
      <c r="A20" s="306">
        <v>12</v>
      </c>
      <c r="B20" s="307" t="s">
        <v>237</v>
      </c>
      <c r="C20" s="308"/>
      <c r="D20" s="113">
        <v>0.90879584550470627</v>
      </c>
      <c r="E20" s="115">
        <v>28</v>
      </c>
      <c r="F20" s="114">
        <v>44</v>
      </c>
      <c r="G20" s="114">
        <v>24</v>
      </c>
      <c r="H20" s="114">
        <v>10</v>
      </c>
      <c r="I20" s="140">
        <v>21</v>
      </c>
      <c r="J20" s="115">
        <v>7</v>
      </c>
      <c r="K20" s="116">
        <v>33.333333333333336</v>
      </c>
    </row>
    <row r="21" spans="1:11" ht="14.1" customHeight="1" x14ac:dyDescent="0.2">
      <c r="A21" s="306">
        <v>21</v>
      </c>
      <c r="B21" s="307" t="s">
        <v>238</v>
      </c>
      <c r="C21" s="308"/>
      <c r="D21" s="113" t="s">
        <v>513</v>
      </c>
      <c r="E21" s="115" t="s">
        <v>513</v>
      </c>
      <c r="F21" s="114">
        <v>7</v>
      </c>
      <c r="G21" s="114">
        <v>7</v>
      </c>
      <c r="H21" s="114">
        <v>5</v>
      </c>
      <c r="I21" s="140" t="s">
        <v>513</v>
      </c>
      <c r="J21" s="115" t="s">
        <v>513</v>
      </c>
      <c r="K21" s="116" t="s">
        <v>513</v>
      </c>
    </row>
    <row r="22" spans="1:11" ht="14.1" customHeight="1" x14ac:dyDescent="0.2">
      <c r="A22" s="306">
        <v>22</v>
      </c>
      <c r="B22" s="307" t="s">
        <v>239</v>
      </c>
      <c r="C22" s="308"/>
      <c r="D22" s="113">
        <v>2.9535864978902953</v>
      </c>
      <c r="E22" s="115">
        <v>91</v>
      </c>
      <c r="F22" s="114">
        <v>78</v>
      </c>
      <c r="G22" s="114">
        <v>107</v>
      </c>
      <c r="H22" s="114">
        <v>81</v>
      </c>
      <c r="I22" s="140">
        <v>84</v>
      </c>
      <c r="J22" s="115">
        <v>7</v>
      </c>
      <c r="K22" s="116">
        <v>8.3333333333333339</v>
      </c>
    </row>
    <row r="23" spans="1:11" ht="14.1" customHeight="1" x14ac:dyDescent="0.2">
      <c r="A23" s="306">
        <v>23</v>
      </c>
      <c r="B23" s="307" t="s">
        <v>240</v>
      </c>
      <c r="C23" s="308"/>
      <c r="D23" s="113">
        <v>0.97370983446932813</v>
      </c>
      <c r="E23" s="115">
        <v>30</v>
      </c>
      <c r="F23" s="114">
        <v>23</v>
      </c>
      <c r="G23" s="114">
        <v>20</v>
      </c>
      <c r="H23" s="114">
        <v>22</v>
      </c>
      <c r="I23" s="140">
        <v>22</v>
      </c>
      <c r="J23" s="115">
        <v>8</v>
      </c>
      <c r="K23" s="116">
        <v>36.363636363636367</v>
      </c>
    </row>
    <row r="24" spans="1:11" ht="14.1" customHeight="1" x14ac:dyDescent="0.2">
      <c r="A24" s="306">
        <v>24</v>
      </c>
      <c r="B24" s="307" t="s">
        <v>241</v>
      </c>
      <c r="C24" s="308"/>
      <c r="D24" s="113">
        <v>2.1746186303148329</v>
      </c>
      <c r="E24" s="115">
        <v>67</v>
      </c>
      <c r="F24" s="114">
        <v>85</v>
      </c>
      <c r="G24" s="114">
        <v>82</v>
      </c>
      <c r="H24" s="114">
        <v>64</v>
      </c>
      <c r="I24" s="140">
        <v>77</v>
      </c>
      <c r="J24" s="115">
        <v>-10</v>
      </c>
      <c r="K24" s="116">
        <v>-12.987012987012987</v>
      </c>
    </row>
    <row r="25" spans="1:11" ht="14.1" customHeight="1" x14ac:dyDescent="0.2">
      <c r="A25" s="306">
        <v>25</v>
      </c>
      <c r="B25" s="307" t="s">
        <v>242</v>
      </c>
      <c r="C25" s="308"/>
      <c r="D25" s="113">
        <v>7.854592664719247</v>
      </c>
      <c r="E25" s="115">
        <v>242</v>
      </c>
      <c r="F25" s="114">
        <v>319</v>
      </c>
      <c r="G25" s="114">
        <v>228</v>
      </c>
      <c r="H25" s="114">
        <v>184</v>
      </c>
      <c r="I25" s="140">
        <v>188</v>
      </c>
      <c r="J25" s="115">
        <v>54</v>
      </c>
      <c r="K25" s="116">
        <v>28.723404255319149</v>
      </c>
    </row>
    <row r="26" spans="1:11" ht="14.1" customHeight="1" x14ac:dyDescent="0.2">
      <c r="A26" s="306">
        <v>26</v>
      </c>
      <c r="B26" s="307" t="s">
        <v>243</v>
      </c>
      <c r="C26" s="308"/>
      <c r="D26" s="113">
        <v>1.9474196689386563</v>
      </c>
      <c r="E26" s="115">
        <v>60</v>
      </c>
      <c r="F26" s="114">
        <v>161</v>
      </c>
      <c r="G26" s="114">
        <v>98</v>
      </c>
      <c r="H26" s="114">
        <v>58</v>
      </c>
      <c r="I26" s="140">
        <v>66</v>
      </c>
      <c r="J26" s="115">
        <v>-6</v>
      </c>
      <c r="K26" s="116">
        <v>-9.0909090909090917</v>
      </c>
    </row>
    <row r="27" spans="1:11" ht="14.1" customHeight="1" x14ac:dyDescent="0.2">
      <c r="A27" s="306">
        <v>27</v>
      </c>
      <c r="B27" s="307" t="s">
        <v>244</v>
      </c>
      <c r="C27" s="308"/>
      <c r="D27" s="113">
        <v>2.012333657903278</v>
      </c>
      <c r="E27" s="115">
        <v>62</v>
      </c>
      <c r="F27" s="114">
        <v>378</v>
      </c>
      <c r="G27" s="114">
        <v>93</v>
      </c>
      <c r="H27" s="114">
        <v>64</v>
      </c>
      <c r="I27" s="140">
        <v>45</v>
      </c>
      <c r="J27" s="115">
        <v>17</v>
      </c>
      <c r="K27" s="116">
        <v>37.777777777777779</v>
      </c>
    </row>
    <row r="28" spans="1:11" ht="14.1" customHeight="1" x14ac:dyDescent="0.2">
      <c r="A28" s="306">
        <v>28</v>
      </c>
      <c r="B28" s="307" t="s">
        <v>245</v>
      </c>
      <c r="C28" s="308"/>
      <c r="D28" s="113">
        <v>0.19474196689386564</v>
      </c>
      <c r="E28" s="115">
        <v>6</v>
      </c>
      <c r="F28" s="114">
        <v>8</v>
      </c>
      <c r="G28" s="114">
        <v>17</v>
      </c>
      <c r="H28" s="114">
        <v>6</v>
      </c>
      <c r="I28" s="140">
        <v>8</v>
      </c>
      <c r="J28" s="115">
        <v>-2</v>
      </c>
      <c r="K28" s="116">
        <v>-25</v>
      </c>
    </row>
    <row r="29" spans="1:11" ht="14.1" customHeight="1" x14ac:dyDescent="0.2">
      <c r="A29" s="306">
        <v>29</v>
      </c>
      <c r="B29" s="307" t="s">
        <v>246</v>
      </c>
      <c r="C29" s="308"/>
      <c r="D29" s="113">
        <v>5.0957481337228172</v>
      </c>
      <c r="E29" s="115">
        <v>157</v>
      </c>
      <c r="F29" s="114">
        <v>122</v>
      </c>
      <c r="G29" s="114">
        <v>164</v>
      </c>
      <c r="H29" s="114">
        <v>105</v>
      </c>
      <c r="I29" s="140">
        <v>148</v>
      </c>
      <c r="J29" s="115">
        <v>9</v>
      </c>
      <c r="K29" s="116">
        <v>6.0810810810810807</v>
      </c>
    </row>
    <row r="30" spans="1:11" ht="14.1" customHeight="1" x14ac:dyDescent="0.2">
      <c r="A30" s="306" t="s">
        <v>247</v>
      </c>
      <c r="B30" s="307" t="s">
        <v>248</v>
      </c>
      <c r="C30" s="308"/>
      <c r="D30" s="113" t="s">
        <v>513</v>
      </c>
      <c r="E30" s="115" t="s">
        <v>513</v>
      </c>
      <c r="F30" s="114" t="s">
        <v>513</v>
      </c>
      <c r="G30" s="114">
        <v>51</v>
      </c>
      <c r="H30" s="114">
        <v>38</v>
      </c>
      <c r="I30" s="140" t="s">
        <v>513</v>
      </c>
      <c r="J30" s="115" t="s">
        <v>513</v>
      </c>
      <c r="K30" s="116" t="s">
        <v>513</v>
      </c>
    </row>
    <row r="31" spans="1:11" ht="14.1" customHeight="1" x14ac:dyDescent="0.2">
      <c r="A31" s="306" t="s">
        <v>249</v>
      </c>
      <c r="B31" s="307" t="s">
        <v>250</v>
      </c>
      <c r="C31" s="308"/>
      <c r="D31" s="113">
        <v>4.024667315806556</v>
      </c>
      <c r="E31" s="115">
        <v>124</v>
      </c>
      <c r="F31" s="114">
        <v>88</v>
      </c>
      <c r="G31" s="114">
        <v>113</v>
      </c>
      <c r="H31" s="114">
        <v>64</v>
      </c>
      <c r="I31" s="140">
        <v>103</v>
      </c>
      <c r="J31" s="115">
        <v>21</v>
      </c>
      <c r="K31" s="116">
        <v>20.388349514563107</v>
      </c>
    </row>
    <row r="32" spans="1:11" ht="14.1" customHeight="1" x14ac:dyDescent="0.2">
      <c r="A32" s="306">
        <v>31</v>
      </c>
      <c r="B32" s="307" t="s">
        <v>251</v>
      </c>
      <c r="C32" s="308"/>
      <c r="D32" s="113">
        <v>0.97370983446932813</v>
      </c>
      <c r="E32" s="115">
        <v>30</v>
      </c>
      <c r="F32" s="114">
        <v>17</v>
      </c>
      <c r="G32" s="114">
        <v>17</v>
      </c>
      <c r="H32" s="114">
        <v>15</v>
      </c>
      <c r="I32" s="140">
        <v>33</v>
      </c>
      <c r="J32" s="115">
        <v>-3</v>
      </c>
      <c r="K32" s="116">
        <v>-9.0909090909090917</v>
      </c>
    </row>
    <row r="33" spans="1:11" ht="14.1" customHeight="1" x14ac:dyDescent="0.2">
      <c r="A33" s="306">
        <v>32</v>
      </c>
      <c r="B33" s="307" t="s">
        <v>252</v>
      </c>
      <c r="C33" s="308"/>
      <c r="D33" s="113">
        <v>1.8175916910094125</v>
      </c>
      <c r="E33" s="115">
        <v>56</v>
      </c>
      <c r="F33" s="114">
        <v>67</v>
      </c>
      <c r="G33" s="114">
        <v>72</v>
      </c>
      <c r="H33" s="114">
        <v>50</v>
      </c>
      <c r="I33" s="140">
        <v>56</v>
      </c>
      <c r="J33" s="115">
        <v>0</v>
      </c>
      <c r="K33" s="116">
        <v>0</v>
      </c>
    </row>
    <row r="34" spans="1:11" ht="14.1" customHeight="1" x14ac:dyDescent="0.2">
      <c r="A34" s="306">
        <v>33</v>
      </c>
      <c r="B34" s="307" t="s">
        <v>253</v>
      </c>
      <c r="C34" s="308"/>
      <c r="D34" s="113">
        <v>1.8175916910094125</v>
      </c>
      <c r="E34" s="115">
        <v>56</v>
      </c>
      <c r="F34" s="114">
        <v>73</v>
      </c>
      <c r="G34" s="114">
        <v>49</v>
      </c>
      <c r="H34" s="114">
        <v>45</v>
      </c>
      <c r="I34" s="140">
        <v>59</v>
      </c>
      <c r="J34" s="115">
        <v>-3</v>
      </c>
      <c r="K34" s="116">
        <v>-5.0847457627118642</v>
      </c>
    </row>
    <row r="35" spans="1:11" ht="14.1" customHeight="1" x14ac:dyDescent="0.2">
      <c r="A35" s="306">
        <v>34</v>
      </c>
      <c r="B35" s="307" t="s">
        <v>254</v>
      </c>
      <c r="C35" s="308"/>
      <c r="D35" s="113">
        <v>1.071080817916261</v>
      </c>
      <c r="E35" s="115">
        <v>33</v>
      </c>
      <c r="F35" s="114">
        <v>30</v>
      </c>
      <c r="G35" s="114">
        <v>33</v>
      </c>
      <c r="H35" s="114">
        <v>28</v>
      </c>
      <c r="I35" s="140">
        <v>59</v>
      </c>
      <c r="J35" s="115">
        <v>-26</v>
      </c>
      <c r="K35" s="116">
        <v>-44.067796610169495</v>
      </c>
    </row>
    <row r="36" spans="1:11" ht="14.1" customHeight="1" x14ac:dyDescent="0.2">
      <c r="A36" s="306">
        <v>41</v>
      </c>
      <c r="B36" s="307" t="s">
        <v>255</v>
      </c>
      <c r="C36" s="308"/>
      <c r="D36" s="113">
        <v>0.19474196689386564</v>
      </c>
      <c r="E36" s="115">
        <v>6</v>
      </c>
      <c r="F36" s="114">
        <v>4</v>
      </c>
      <c r="G36" s="114">
        <v>8</v>
      </c>
      <c r="H36" s="114" t="s">
        <v>513</v>
      </c>
      <c r="I36" s="140">
        <v>13</v>
      </c>
      <c r="J36" s="115">
        <v>-7</v>
      </c>
      <c r="K36" s="116">
        <v>-53.846153846153847</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1.1359948068808827</v>
      </c>
      <c r="E38" s="115">
        <v>35</v>
      </c>
      <c r="F38" s="114">
        <v>86</v>
      </c>
      <c r="G38" s="114">
        <v>40</v>
      </c>
      <c r="H38" s="114">
        <v>44</v>
      </c>
      <c r="I38" s="140">
        <v>37</v>
      </c>
      <c r="J38" s="115">
        <v>-2</v>
      </c>
      <c r="K38" s="116">
        <v>-5.4054054054054053</v>
      </c>
    </row>
    <row r="39" spans="1:11" ht="14.1" customHeight="1" x14ac:dyDescent="0.2">
      <c r="A39" s="306">
        <v>51</v>
      </c>
      <c r="B39" s="307" t="s">
        <v>258</v>
      </c>
      <c r="C39" s="308"/>
      <c r="D39" s="113">
        <v>9.834469328140214</v>
      </c>
      <c r="E39" s="115">
        <v>303</v>
      </c>
      <c r="F39" s="114">
        <v>429</v>
      </c>
      <c r="G39" s="114">
        <v>326</v>
      </c>
      <c r="H39" s="114">
        <v>260</v>
      </c>
      <c r="I39" s="140">
        <v>340</v>
      </c>
      <c r="J39" s="115">
        <v>-37</v>
      </c>
      <c r="K39" s="116">
        <v>-10.882352941176471</v>
      </c>
    </row>
    <row r="40" spans="1:11" ht="14.1" customHeight="1" x14ac:dyDescent="0.2">
      <c r="A40" s="306" t="s">
        <v>259</v>
      </c>
      <c r="B40" s="307" t="s">
        <v>260</v>
      </c>
      <c r="C40" s="308"/>
      <c r="D40" s="113">
        <v>9.2827004219409286</v>
      </c>
      <c r="E40" s="115">
        <v>286</v>
      </c>
      <c r="F40" s="114">
        <v>392</v>
      </c>
      <c r="G40" s="114">
        <v>310</v>
      </c>
      <c r="H40" s="114">
        <v>249</v>
      </c>
      <c r="I40" s="140">
        <v>318</v>
      </c>
      <c r="J40" s="115">
        <v>-32</v>
      </c>
      <c r="K40" s="116">
        <v>-10.062893081761006</v>
      </c>
    </row>
    <row r="41" spans="1:11" ht="14.1" customHeight="1" x14ac:dyDescent="0.2">
      <c r="A41" s="306"/>
      <c r="B41" s="307" t="s">
        <v>261</v>
      </c>
      <c r="C41" s="308"/>
      <c r="D41" s="113">
        <v>8.3089905874715999</v>
      </c>
      <c r="E41" s="115">
        <v>256</v>
      </c>
      <c r="F41" s="114">
        <v>372</v>
      </c>
      <c r="G41" s="114">
        <v>250</v>
      </c>
      <c r="H41" s="114">
        <v>214</v>
      </c>
      <c r="I41" s="140">
        <v>287</v>
      </c>
      <c r="J41" s="115">
        <v>-31</v>
      </c>
      <c r="K41" s="116">
        <v>-10.801393728222996</v>
      </c>
    </row>
    <row r="42" spans="1:11" ht="14.1" customHeight="1" x14ac:dyDescent="0.2">
      <c r="A42" s="306">
        <v>52</v>
      </c>
      <c r="B42" s="307" t="s">
        <v>262</v>
      </c>
      <c r="C42" s="308"/>
      <c r="D42" s="113">
        <v>3.4404414151249596</v>
      </c>
      <c r="E42" s="115">
        <v>106</v>
      </c>
      <c r="F42" s="114">
        <v>120</v>
      </c>
      <c r="G42" s="114">
        <v>93</v>
      </c>
      <c r="H42" s="114">
        <v>80</v>
      </c>
      <c r="I42" s="140">
        <v>95</v>
      </c>
      <c r="J42" s="115">
        <v>11</v>
      </c>
      <c r="K42" s="116">
        <v>11.578947368421053</v>
      </c>
    </row>
    <row r="43" spans="1:11" ht="14.1" customHeight="1" x14ac:dyDescent="0.2">
      <c r="A43" s="306" t="s">
        <v>263</v>
      </c>
      <c r="B43" s="307" t="s">
        <v>264</v>
      </c>
      <c r="C43" s="308"/>
      <c r="D43" s="113">
        <v>2.8562155144433627</v>
      </c>
      <c r="E43" s="115">
        <v>88</v>
      </c>
      <c r="F43" s="114">
        <v>88</v>
      </c>
      <c r="G43" s="114">
        <v>72</v>
      </c>
      <c r="H43" s="114">
        <v>63</v>
      </c>
      <c r="I43" s="140">
        <v>80</v>
      </c>
      <c r="J43" s="115">
        <v>8</v>
      </c>
      <c r="K43" s="116">
        <v>10</v>
      </c>
    </row>
    <row r="44" spans="1:11" ht="14.1" customHeight="1" x14ac:dyDescent="0.2">
      <c r="A44" s="306">
        <v>53</v>
      </c>
      <c r="B44" s="307" t="s">
        <v>265</v>
      </c>
      <c r="C44" s="308"/>
      <c r="D44" s="113">
        <v>0.58422590068159685</v>
      </c>
      <c r="E44" s="115">
        <v>18</v>
      </c>
      <c r="F44" s="114">
        <v>23</v>
      </c>
      <c r="G44" s="114">
        <v>32</v>
      </c>
      <c r="H44" s="114">
        <v>18</v>
      </c>
      <c r="I44" s="140">
        <v>74</v>
      </c>
      <c r="J44" s="115">
        <v>-56</v>
      </c>
      <c r="K44" s="116">
        <v>-75.675675675675677</v>
      </c>
    </row>
    <row r="45" spans="1:11" ht="14.1" customHeight="1" x14ac:dyDescent="0.2">
      <c r="A45" s="306" t="s">
        <v>266</v>
      </c>
      <c r="B45" s="307" t="s">
        <v>267</v>
      </c>
      <c r="C45" s="308"/>
      <c r="D45" s="113">
        <v>0.58422590068159685</v>
      </c>
      <c r="E45" s="115">
        <v>18</v>
      </c>
      <c r="F45" s="114">
        <v>22</v>
      </c>
      <c r="G45" s="114">
        <v>32</v>
      </c>
      <c r="H45" s="114">
        <v>18</v>
      </c>
      <c r="I45" s="140">
        <v>73</v>
      </c>
      <c r="J45" s="115">
        <v>-55</v>
      </c>
      <c r="K45" s="116">
        <v>-75.342465753424662</v>
      </c>
    </row>
    <row r="46" spans="1:11" ht="14.1" customHeight="1" x14ac:dyDescent="0.2">
      <c r="A46" s="306">
        <v>54</v>
      </c>
      <c r="B46" s="307" t="s">
        <v>268</v>
      </c>
      <c r="C46" s="308"/>
      <c r="D46" s="113">
        <v>3.4079844206426486</v>
      </c>
      <c r="E46" s="115">
        <v>105</v>
      </c>
      <c r="F46" s="114">
        <v>86</v>
      </c>
      <c r="G46" s="114">
        <v>88</v>
      </c>
      <c r="H46" s="114">
        <v>83</v>
      </c>
      <c r="I46" s="140">
        <v>84</v>
      </c>
      <c r="J46" s="115">
        <v>21</v>
      </c>
      <c r="K46" s="116">
        <v>25</v>
      </c>
    </row>
    <row r="47" spans="1:11" ht="14.1" customHeight="1" x14ac:dyDescent="0.2">
      <c r="A47" s="306">
        <v>61</v>
      </c>
      <c r="B47" s="307" t="s">
        <v>269</v>
      </c>
      <c r="C47" s="308"/>
      <c r="D47" s="113">
        <v>3.0509574813372282</v>
      </c>
      <c r="E47" s="115">
        <v>94</v>
      </c>
      <c r="F47" s="114">
        <v>85</v>
      </c>
      <c r="G47" s="114">
        <v>71</v>
      </c>
      <c r="H47" s="114">
        <v>66</v>
      </c>
      <c r="I47" s="140">
        <v>72</v>
      </c>
      <c r="J47" s="115">
        <v>22</v>
      </c>
      <c r="K47" s="116">
        <v>30.555555555555557</v>
      </c>
    </row>
    <row r="48" spans="1:11" ht="14.1" customHeight="1" x14ac:dyDescent="0.2">
      <c r="A48" s="306">
        <v>62</v>
      </c>
      <c r="B48" s="307" t="s">
        <v>270</v>
      </c>
      <c r="C48" s="308"/>
      <c r="D48" s="113">
        <v>8.7309315157416432</v>
      </c>
      <c r="E48" s="115">
        <v>269</v>
      </c>
      <c r="F48" s="114">
        <v>253</v>
      </c>
      <c r="G48" s="114">
        <v>314</v>
      </c>
      <c r="H48" s="114">
        <v>238</v>
      </c>
      <c r="I48" s="140">
        <v>343</v>
      </c>
      <c r="J48" s="115">
        <v>-74</v>
      </c>
      <c r="K48" s="116">
        <v>-21.574344023323615</v>
      </c>
    </row>
    <row r="49" spans="1:11" ht="14.1" customHeight="1" x14ac:dyDescent="0.2">
      <c r="A49" s="306">
        <v>63</v>
      </c>
      <c r="B49" s="307" t="s">
        <v>271</v>
      </c>
      <c r="C49" s="308"/>
      <c r="D49" s="113">
        <v>5.744888023369036</v>
      </c>
      <c r="E49" s="115">
        <v>177</v>
      </c>
      <c r="F49" s="114">
        <v>192</v>
      </c>
      <c r="G49" s="114">
        <v>297</v>
      </c>
      <c r="H49" s="114">
        <v>126</v>
      </c>
      <c r="I49" s="140">
        <v>159</v>
      </c>
      <c r="J49" s="115">
        <v>18</v>
      </c>
      <c r="K49" s="116">
        <v>11.320754716981131</v>
      </c>
    </row>
    <row r="50" spans="1:11" ht="14.1" customHeight="1" x14ac:dyDescent="0.2">
      <c r="A50" s="306" t="s">
        <v>272</v>
      </c>
      <c r="B50" s="307" t="s">
        <v>273</v>
      </c>
      <c r="C50" s="308"/>
      <c r="D50" s="113">
        <v>0.61668289516390784</v>
      </c>
      <c r="E50" s="115">
        <v>19</v>
      </c>
      <c r="F50" s="114">
        <v>26</v>
      </c>
      <c r="G50" s="114">
        <v>36</v>
      </c>
      <c r="H50" s="114">
        <v>12</v>
      </c>
      <c r="I50" s="140">
        <v>34</v>
      </c>
      <c r="J50" s="115">
        <v>-15</v>
      </c>
      <c r="K50" s="116">
        <v>-44.117647058823529</v>
      </c>
    </row>
    <row r="51" spans="1:11" ht="14.1" customHeight="1" x14ac:dyDescent="0.2">
      <c r="A51" s="306" t="s">
        <v>274</v>
      </c>
      <c r="B51" s="307" t="s">
        <v>275</v>
      </c>
      <c r="C51" s="308"/>
      <c r="D51" s="113">
        <v>4.7062641999350863</v>
      </c>
      <c r="E51" s="115">
        <v>145</v>
      </c>
      <c r="F51" s="114">
        <v>155</v>
      </c>
      <c r="G51" s="114">
        <v>251</v>
      </c>
      <c r="H51" s="114">
        <v>107</v>
      </c>
      <c r="I51" s="140">
        <v>113</v>
      </c>
      <c r="J51" s="115">
        <v>32</v>
      </c>
      <c r="K51" s="116">
        <v>28.318584070796462</v>
      </c>
    </row>
    <row r="52" spans="1:11" ht="14.1" customHeight="1" x14ac:dyDescent="0.2">
      <c r="A52" s="306">
        <v>71</v>
      </c>
      <c r="B52" s="307" t="s">
        <v>276</v>
      </c>
      <c r="C52" s="308"/>
      <c r="D52" s="113">
        <v>8.9581304771178196</v>
      </c>
      <c r="E52" s="115">
        <v>276</v>
      </c>
      <c r="F52" s="114">
        <v>346</v>
      </c>
      <c r="G52" s="114">
        <v>278</v>
      </c>
      <c r="H52" s="114">
        <v>242</v>
      </c>
      <c r="I52" s="140">
        <v>261</v>
      </c>
      <c r="J52" s="115">
        <v>15</v>
      </c>
      <c r="K52" s="116">
        <v>5.7471264367816088</v>
      </c>
    </row>
    <row r="53" spans="1:11" ht="14.1" customHeight="1" x14ac:dyDescent="0.2">
      <c r="A53" s="306" t="s">
        <v>277</v>
      </c>
      <c r="B53" s="307" t="s">
        <v>278</v>
      </c>
      <c r="C53" s="308"/>
      <c r="D53" s="113">
        <v>2.3044466082440764</v>
      </c>
      <c r="E53" s="115">
        <v>71</v>
      </c>
      <c r="F53" s="114">
        <v>160</v>
      </c>
      <c r="G53" s="114">
        <v>89</v>
      </c>
      <c r="H53" s="114">
        <v>90</v>
      </c>
      <c r="I53" s="140">
        <v>72</v>
      </c>
      <c r="J53" s="115">
        <v>-1</v>
      </c>
      <c r="K53" s="116">
        <v>-1.3888888888888888</v>
      </c>
    </row>
    <row r="54" spans="1:11" ht="14.1" customHeight="1" x14ac:dyDescent="0.2">
      <c r="A54" s="306" t="s">
        <v>279</v>
      </c>
      <c r="B54" s="307" t="s">
        <v>280</v>
      </c>
      <c r="C54" s="308"/>
      <c r="D54" s="113">
        <v>5.809802012333658</v>
      </c>
      <c r="E54" s="115">
        <v>179</v>
      </c>
      <c r="F54" s="114">
        <v>146</v>
      </c>
      <c r="G54" s="114">
        <v>165</v>
      </c>
      <c r="H54" s="114">
        <v>127</v>
      </c>
      <c r="I54" s="140">
        <v>160</v>
      </c>
      <c r="J54" s="115">
        <v>19</v>
      </c>
      <c r="K54" s="116">
        <v>11.875</v>
      </c>
    </row>
    <row r="55" spans="1:11" ht="14.1" customHeight="1" x14ac:dyDescent="0.2">
      <c r="A55" s="306">
        <v>72</v>
      </c>
      <c r="B55" s="307" t="s">
        <v>281</v>
      </c>
      <c r="C55" s="308"/>
      <c r="D55" s="113">
        <v>2.4667315806556314</v>
      </c>
      <c r="E55" s="115">
        <v>76</v>
      </c>
      <c r="F55" s="114">
        <v>103</v>
      </c>
      <c r="G55" s="114">
        <v>98</v>
      </c>
      <c r="H55" s="114">
        <v>92</v>
      </c>
      <c r="I55" s="140">
        <v>114</v>
      </c>
      <c r="J55" s="115">
        <v>-38</v>
      </c>
      <c r="K55" s="116">
        <v>-33.333333333333336</v>
      </c>
    </row>
    <row r="56" spans="1:11" ht="14.1" customHeight="1" x14ac:dyDescent="0.2">
      <c r="A56" s="306" t="s">
        <v>282</v>
      </c>
      <c r="B56" s="307" t="s">
        <v>283</v>
      </c>
      <c r="C56" s="308"/>
      <c r="D56" s="113">
        <v>1.2333657903278157</v>
      </c>
      <c r="E56" s="115">
        <v>38</v>
      </c>
      <c r="F56" s="114">
        <v>39</v>
      </c>
      <c r="G56" s="114">
        <v>56</v>
      </c>
      <c r="H56" s="114">
        <v>53</v>
      </c>
      <c r="I56" s="140">
        <v>66</v>
      </c>
      <c r="J56" s="115">
        <v>-28</v>
      </c>
      <c r="K56" s="116">
        <v>-42.424242424242422</v>
      </c>
    </row>
    <row r="57" spans="1:11" ht="14.1" customHeight="1" x14ac:dyDescent="0.2">
      <c r="A57" s="306" t="s">
        <v>284</v>
      </c>
      <c r="B57" s="307" t="s">
        <v>285</v>
      </c>
      <c r="C57" s="308"/>
      <c r="D57" s="113">
        <v>0.61668289516390784</v>
      </c>
      <c r="E57" s="115">
        <v>19</v>
      </c>
      <c r="F57" s="114">
        <v>57</v>
      </c>
      <c r="G57" s="114">
        <v>19</v>
      </c>
      <c r="H57" s="114">
        <v>24</v>
      </c>
      <c r="I57" s="140">
        <v>24</v>
      </c>
      <c r="J57" s="115">
        <v>-5</v>
      </c>
      <c r="K57" s="116">
        <v>-20.833333333333332</v>
      </c>
    </row>
    <row r="58" spans="1:11" ht="14.1" customHeight="1" x14ac:dyDescent="0.2">
      <c r="A58" s="306">
        <v>73</v>
      </c>
      <c r="B58" s="307" t="s">
        <v>286</v>
      </c>
      <c r="C58" s="308"/>
      <c r="D58" s="113">
        <v>1.7851346965271015</v>
      </c>
      <c r="E58" s="115">
        <v>55</v>
      </c>
      <c r="F58" s="114">
        <v>59</v>
      </c>
      <c r="G58" s="114">
        <v>103</v>
      </c>
      <c r="H58" s="114">
        <v>57</v>
      </c>
      <c r="I58" s="140">
        <v>56</v>
      </c>
      <c r="J58" s="115">
        <v>-1</v>
      </c>
      <c r="K58" s="116">
        <v>-1.7857142857142858</v>
      </c>
    </row>
    <row r="59" spans="1:11" ht="14.1" customHeight="1" x14ac:dyDescent="0.2">
      <c r="A59" s="306" t="s">
        <v>287</v>
      </c>
      <c r="B59" s="307" t="s">
        <v>288</v>
      </c>
      <c r="C59" s="308"/>
      <c r="D59" s="113">
        <v>1.2009087958455047</v>
      </c>
      <c r="E59" s="115">
        <v>37</v>
      </c>
      <c r="F59" s="114">
        <v>50</v>
      </c>
      <c r="G59" s="114">
        <v>69</v>
      </c>
      <c r="H59" s="114">
        <v>32</v>
      </c>
      <c r="I59" s="140">
        <v>41</v>
      </c>
      <c r="J59" s="115">
        <v>-4</v>
      </c>
      <c r="K59" s="116">
        <v>-9.7560975609756095</v>
      </c>
    </row>
    <row r="60" spans="1:11" ht="14.1" customHeight="1" x14ac:dyDescent="0.2">
      <c r="A60" s="306">
        <v>81</v>
      </c>
      <c r="B60" s="307" t="s">
        <v>289</v>
      </c>
      <c r="C60" s="308"/>
      <c r="D60" s="113">
        <v>7.789678675754625</v>
      </c>
      <c r="E60" s="115">
        <v>240</v>
      </c>
      <c r="F60" s="114">
        <v>236</v>
      </c>
      <c r="G60" s="114">
        <v>276</v>
      </c>
      <c r="H60" s="114">
        <v>180</v>
      </c>
      <c r="I60" s="140">
        <v>192</v>
      </c>
      <c r="J60" s="115">
        <v>48</v>
      </c>
      <c r="K60" s="116">
        <v>25</v>
      </c>
    </row>
    <row r="61" spans="1:11" ht="14.1" customHeight="1" x14ac:dyDescent="0.2">
      <c r="A61" s="306" t="s">
        <v>290</v>
      </c>
      <c r="B61" s="307" t="s">
        <v>291</v>
      </c>
      <c r="C61" s="308"/>
      <c r="D61" s="113">
        <v>2.8886725089256733</v>
      </c>
      <c r="E61" s="115">
        <v>89</v>
      </c>
      <c r="F61" s="114">
        <v>67</v>
      </c>
      <c r="G61" s="114">
        <v>103</v>
      </c>
      <c r="H61" s="114">
        <v>62</v>
      </c>
      <c r="I61" s="140">
        <v>66</v>
      </c>
      <c r="J61" s="115">
        <v>23</v>
      </c>
      <c r="K61" s="116">
        <v>34.848484848484851</v>
      </c>
    </row>
    <row r="62" spans="1:11" ht="14.1" customHeight="1" x14ac:dyDescent="0.2">
      <c r="A62" s="306" t="s">
        <v>292</v>
      </c>
      <c r="B62" s="307" t="s">
        <v>293</v>
      </c>
      <c r="C62" s="308"/>
      <c r="D62" s="113">
        <v>2.3369036027263874</v>
      </c>
      <c r="E62" s="115">
        <v>72</v>
      </c>
      <c r="F62" s="114">
        <v>118</v>
      </c>
      <c r="G62" s="114">
        <v>114</v>
      </c>
      <c r="H62" s="114">
        <v>69</v>
      </c>
      <c r="I62" s="140">
        <v>71</v>
      </c>
      <c r="J62" s="115">
        <v>1</v>
      </c>
      <c r="K62" s="116">
        <v>1.408450704225352</v>
      </c>
    </row>
    <row r="63" spans="1:11" ht="14.1" customHeight="1" x14ac:dyDescent="0.2">
      <c r="A63" s="306"/>
      <c r="B63" s="307" t="s">
        <v>294</v>
      </c>
      <c r="C63" s="308"/>
      <c r="D63" s="113">
        <v>1.9149626744563453</v>
      </c>
      <c r="E63" s="115">
        <v>59</v>
      </c>
      <c r="F63" s="114">
        <v>100</v>
      </c>
      <c r="G63" s="114">
        <v>100</v>
      </c>
      <c r="H63" s="114">
        <v>56</v>
      </c>
      <c r="I63" s="140">
        <v>58</v>
      </c>
      <c r="J63" s="115">
        <v>1</v>
      </c>
      <c r="K63" s="116">
        <v>1.7241379310344827</v>
      </c>
    </row>
    <row r="64" spans="1:11" ht="14.1" customHeight="1" x14ac:dyDescent="0.2">
      <c r="A64" s="306" t="s">
        <v>295</v>
      </c>
      <c r="B64" s="307" t="s">
        <v>296</v>
      </c>
      <c r="C64" s="308"/>
      <c r="D64" s="113">
        <v>0.87633885102239528</v>
      </c>
      <c r="E64" s="115">
        <v>27</v>
      </c>
      <c r="F64" s="114">
        <v>23</v>
      </c>
      <c r="G64" s="114">
        <v>17</v>
      </c>
      <c r="H64" s="114">
        <v>19</v>
      </c>
      <c r="I64" s="140">
        <v>22</v>
      </c>
      <c r="J64" s="115">
        <v>5</v>
      </c>
      <c r="K64" s="116">
        <v>22.727272727272727</v>
      </c>
    </row>
    <row r="65" spans="1:11" ht="14.1" customHeight="1" x14ac:dyDescent="0.2">
      <c r="A65" s="306" t="s">
        <v>297</v>
      </c>
      <c r="B65" s="307" t="s">
        <v>298</v>
      </c>
      <c r="C65" s="308"/>
      <c r="D65" s="113">
        <v>0.6815968841285297</v>
      </c>
      <c r="E65" s="115">
        <v>21</v>
      </c>
      <c r="F65" s="114">
        <v>14</v>
      </c>
      <c r="G65" s="114">
        <v>13</v>
      </c>
      <c r="H65" s="114">
        <v>14</v>
      </c>
      <c r="I65" s="140">
        <v>8</v>
      </c>
      <c r="J65" s="115">
        <v>13</v>
      </c>
      <c r="K65" s="116">
        <v>162.5</v>
      </c>
    </row>
    <row r="66" spans="1:11" ht="14.1" customHeight="1" x14ac:dyDescent="0.2">
      <c r="A66" s="306">
        <v>82</v>
      </c>
      <c r="B66" s="307" t="s">
        <v>299</v>
      </c>
      <c r="C66" s="308"/>
      <c r="D66" s="113">
        <v>1.7851346965271015</v>
      </c>
      <c r="E66" s="115">
        <v>55</v>
      </c>
      <c r="F66" s="114">
        <v>60</v>
      </c>
      <c r="G66" s="114">
        <v>78</v>
      </c>
      <c r="H66" s="114">
        <v>54</v>
      </c>
      <c r="I66" s="140">
        <v>59</v>
      </c>
      <c r="J66" s="115">
        <v>-4</v>
      </c>
      <c r="K66" s="116">
        <v>-6.7796610169491522</v>
      </c>
    </row>
    <row r="67" spans="1:11" ht="14.1" customHeight="1" x14ac:dyDescent="0.2">
      <c r="A67" s="306" t="s">
        <v>300</v>
      </c>
      <c r="B67" s="307" t="s">
        <v>301</v>
      </c>
      <c r="C67" s="308"/>
      <c r="D67" s="113">
        <v>0.77896786757546255</v>
      </c>
      <c r="E67" s="115">
        <v>24</v>
      </c>
      <c r="F67" s="114">
        <v>18</v>
      </c>
      <c r="G67" s="114">
        <v>26</v>
      </c>
      <c r="H67" s="114">
        <v>16</v>
      </c>
      <c r="I67" s="140">
        <v>12</v>
      </c>
      <c r="J67" s="115">
        <v>12</v>
      </c>
      <c r="K67" s="116">
        <v>100</v>
      </c>
    </row>
    <row r="68" spans="1:11" ht="14.1" customHeight="1" x14ac:dyDescent="0.2">
      <c r="A68" s="306" t="s">
        <v>302</v>
      </c>
      <c r="B68" s="307" t="s">
        <v>303</v>
      </c>
      <c r="C68" s="308"/>
      <c r="D68" s="113">
        <v>0.55176890619928598</v>
      </c>
      <c r="E68" s="115">
        <v>17</v>
      </c>
      <c r="F68" s="114">
        <v>24</v>
      </c>
      <c r="G68" s="114">
        <v>26</v>
      </c>
      <c r="H68" s="114">
        <v>19</v>
      </c>
      <c r="I68" s="140">
        <v>31</v>
      </c>
      <c r="J68" s="115">
        <v>-14</v>
      </c>
      <c r="K68" s="116">
        <v>-45.161290322580648</v>
      </c>
    </row>
    <row r="69" spans="1:11" ht="14.1" customHeight="1" x14ac:dyDescent="0.2">
      <c r="A69" s="306">
        <v>83</v>
      </c>
      <c r="B69" s="307" t="s">
        <v>304</v>
      </c>
      <c r="C69" s="308"/>
      <c r="D69" s="113">
        <v>5.1606621226874392</v>
      </c>
      <c r="E69" s="115">
        <v>159</v>
      </c>
      <c r="F69" s="114">
        <v>116</v>
      </c>
      <c r="G69" s="114">
        <v>327</v>
      </c>
      <c r="H69" s="114">
        <v>106</v>
      </c>
      <c r="I69" s="140">
        <v>139</v>
      </c>
      <c r="J69" s="115">
        <v>20</v>
      </c>
      <c r="K69" s="116">
        <v>14.388489208633093</v>
      </c>
    </row>
    <row r="70" spans="1:11" ht="14.1" customHeight="1" x14ac:dyDescent="0.2">
      <c r="A70" s="306" t="s">
        <v>305</v>
      </c>
      <c r="B70" s="307" t="s">
        <v>306</v>
      </c>
      <c r="C70" s="308"/>
      <c r="D70" s="113">
        <v>4.8360921778643293</v>
      </c>
      <c r="E70" s="115">
        <v>149</v>
      </c>
      <c r="F70" s="114">
        <v>109</v>
      </c>
      <c r="G70" s="114">
        <v>315</v>
      </c>
      <c r="H70" s="114">
        <v>96</v>
      </c>
      <c r="I70" s="140">
        <v>131</v>
      </c>
      <c r="J70" s="115">
        <v>18</v>
      </c>
      <c r="K70" s="116">
        <v>13.740458015267176</v>
      </c>
    </row>
    <row r="71" spans="1:11" ht="14.1" customHeight="1" x14ac:dyDescent="0.2">
      <c r="A71" s="306"/>
      <c r="B71" s="307" t="s">
        <v>307</v>
      </c>
      <c r="C71" s="308"/>
      <c r="D71" s="113">
        <v>2.2719896137617654</v>
      </c>
      <c r="E71" s="115">
        <v>70</v>
      </c>
      <c r="F71" s="114">
        <v>59</v>
      </c>
      <c r="G71" s="114">
        <v>217</v>
      </c>
      <c r="H71" s="114">
        <v>62</v>
      </c>
      <c r="I71" s="140">
        <v>73</v>
      </c>
      <c r="J71" s="115">
        <v>-3</v>
      </c>
      <c r="K71" s="116">
        <v>-4.1095890410958908</v>
      </c>
    </row>
    <row r="72" spans="1:11" ht="14.1" customHeight="1" x14ac:dyDescent="0.2">
      <c r="A72" s="306">
        <v>84</v>
      </c>
      <c r="B72" s="307" t="s">
        <v>308</v>
      </c>
      <c r="C72" s="308"/>
      <c r="D72" s="113">
        <v>2.044790652385589</v>
      </c>
      <c r="E72" s="115">
        <v>63</v>
      </c>
      <c r="F72" s="114">
        <v>39</v>
      </c>
      <c r="G72" s="114">
        <v>109</v>
      </c>
      <c r="H72" s="114">
        <v>34</v>
      </c>
      <c r="I72" s="140">
        <v>36</v>
      </c>
      <c r="J72" s="115">
        <v>27</v>
      </c>
      <c r="K72" s="116">
        <v>75</v>
      </c>
    </row>
    <row r="73" spans="1:11" ht="14.1" customHeight="1" x14ac:dyDescent="0.2">
      <c r="A73" s="306" t="s">
        <v>309</v>
      </c>
      <c r="B73" s="307" t="s">
        <v>310</v>
      </c>
      <c r="C73" s="308"/>
      <c r="D73" s="113">
        <v>0.38948393378773127</v>
      </c>
      <c r="E73" s="115">
        <v>12</v>
      </c>
      <c r="F73" s="114">
        <v>5</v>
      </c>
      <c r="G73" s="114">
        <v>33</v>
      </c>
      <c r="H73" s="114">
        <v>3</v>
      </c>
      <c r="I73" s="140">
        <v>3</v>
      </c>
      <c r="J73" s="115">
        <v>9</v>
      </c>
      <c r="K73" s="116" t="s">
        <v>514</v>
      </c>
    </row>
    <row r="74" spans="1:11" ht="14.1" customHeight="1" x14ac:dyDescent="0.2">
      <c r="A74" s="306" t="s">
        <v>311</v>
      </c>
      <c r="B74" s="307" t="s">
        <v>312</v>
      </c>
      <c r="C74" s="308"/>
      <c r="D74" s="113">
        <v>0.29211295034079843</v>
      </c>
      <c r="E74" s="115">
        <v>9</v>
      </c>
      <c r="F74" s="114">
        <v>10</v>
      </c>
      <c r="G74" s="114">
        <v>27</v>
      </c>
      <c r="H74" s="114">
        <v>5</v>
      </c>
      <c r="I74" s="140">
        <v>8</v>
      </c>
      <c r="J74" s="115">
        <v>1</v>
      </c>
      <c r="K74" s="116">
        <v>12.5</v>
      </c>
    </row>
    <row r="75" spans="1:11" ht="14.1" customHeight="1" x14ac:dyDescent="0.2">
      <c r="A75" s="306" t="s">
        <v>313</v>
      </c>
      <c r="B75" s="307" t="s">
        <v>314</v>
      </c>
      <c r="C75" s="308"/>
      <c r="D75" s="113">
        <v>0.58422590068159685</v>
      </c>
      <c r="E75" s="115">
        <v>18</v>
      </c>
      <c r="F75" s="114">
        <v>13</v>
      </c>
      <c r="G75" s="114">
        <v>22</v>
      </c>
      <c r="H75" s="114">
        <v>11</v>
      </c>
      <c r="I75" s="140">
        <v>17</v>
      </c>
      <c r="J75" s="115">
        <v>1</v>
      </c>
      <c r="K75" s="116">
        <v>5.882352941176471</v>
      </c>
    </row>
    <row r="76" spans="1:11" ht="14.1" customHeight="1" x14ac:dyDescent="0.2">
      <c r="A76" s="306">
        <v>91</v>
      </c>
      <c r="B76" s="307" t="s">
        <v>315</v>
      </c>
      <c r="C76" s="308"/>
      <c r="D76" s="113">
        <v>0.35702693930542034</v>
      </c>
      <c r="E76" s="115">
        <v>11</v>
      </c>
      <c r="F76" s="114">
        <v>11</v>
      </c>
      <c r="G76" s="114">
        <v>34</v>
      </c>
      <c r="H76" s="114">
        <v>8</v>
      </c>
      <c r="I76" s="140">
        <v>11</v>
      </c>
      <c r="J76" s="115">
        <v>0</v>
      </c>
      <c r="K76" s="116">
        <v>0</v>
      </c>
    </row>
    <row r="77" spans="1:11" ht="14.1" customHeight="1" x14ac:dyDescent="0.2">
      <c r="A77" s="306">
        <v>92</v>
      </c>
      <c r="B77" s="307" t="s">
        <v>316</v>
      </c>
      <c r="C77" s="308"/>
      <c r="D77" s="113">
        <v>1.5254787406686141</v>
      </c>
      <c r="E77" s="115">
        <v>47</v>
      </c>
      <c r="F77" s="114">
        <v>58</v>
      </c>
      <c r="G77" s="114">
        <v>55</v>
      </c>
      <c r="H77" s="114">
        <v>58</v>
      </c>
      <c r="I77" s="140">
        <v>61</v>
      </c>
      <c r="J77" s="115">
        <v>-14</v>
      </c>
      <c r="K77" s="116">
        <v>-22.950819672131146</v>
      </c>
    </row>
    <row r="78" spans="1:11" ht="14.1" customHeight="1" x14ac:dyDescent="0.2">
      <c r="A78" s="306">
        <v>93</v>
      </c>
      <c r="B78" s="307" t="s">
        <v>317</v>
      </c>
      <c r="C78" s="308"/>
      <c r="D78" s="113">
        <v>0.2596559558584875</v>
      </c>
      <c r="E78" s="115">
        <v>8</v>
      </c>
      <c r="F78" s="114">
        <v>9</v>
      </c>
      <c r="G78" s="114" t="s">
        <v>513</v>
      </c>
      <c r="H78" s="114">
        <v>7</v>
      </c>
      <c r="I78" s="140">
        <v>10</v>
      </c>
      <c r="J78" s="115">
        <v>-2</v>
      </c>
      <c r="K78" s="116">
        <v>-20</v>
      </c>
    </row>
    <row r="79" spans="1:11" ht="14.1" customHeight="1" x14ac:dyDescent="0.2">
      <c r="A79" s="306">
        <v>94</v>
      </c>
      <c r="B79" s="307" t="s">
        <v>318</v>
      </c>
      <c r="C79" s="308"/>
      <c r="D79" s="113">
        <v>1.103537812398572</v>
      </c>
      <c r="E79" s="115">
        <v>34</v>
      </c>
      <c r="F79" s="114">
        <v>25</v>
      </c>
      <c r="G79" s="114">
        <v>41</v>
      </c>
      <c r="H79" s="114">
        <v>35</v>
      </c>
      <c r="I79" s="140">
        <v>36</v>
      </c>
      <c r="J79" s="115">
        <v>-2</v>
      </c>
      <c r="K79" s="116">
        <v>-5.5555555555555554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0.48685491723466406</v>
      </c>
      <c r="E81" s="143">
        <v>15</v>
      </c>
      <c r="F81" s="144">
        <v>10</v>
      </c>
      <c r="G81" s="144">
        <v>28</v>
      </c>
      <c r="H81" s="144">
        <v>8</v>
      </c>
      <c r="I81" s="145">
        <v>20</v>
      </c>
      <c r="J81" s="143">
        <v>-5</v>
      </c>
      <c r="K81" s="146">
        <v>-25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29865</v>
      </c>
      <c r="C10" s="114">
        <v>14690</v>
      </c>
      <c r="D10" s="114">
        <v>15175</v>
      </c>
      <c r="E10" s="114">
        <v>22095</v>
      </c>
      <c r="F10" s="114">
        <v>7206</v>
      </c>
      <c r="G10" s="114">
        <v>4758</v>
      </c>
      <c r="H10" s="114">
        <v>7196</v>
      </c>
      <c r="I10" s="115">
        <v>8554</v>
      </c>
      <c r="J10" s="114">
        <v>5631</v>
      </c>
      <c r="K10" s="114">
        <v>2923</v>
      </c>
      <c r="L10" s="423">
        <v>2246</v>
      </c>
      <c r="M10" s="424">
        <v>2331</v>
      </c>
    </row>
    <row r="11" spans="1:13" ht="11.1" customHeight="1" x14ac:dyDescent="0.2">
      <c r="A11" s="422" t="s">
        <v>387</v>
      </c>
      <c r="B11" s="115">
        <v>30313</v>
      </c>
      <c r="C11" s="114">
        <v>14985</v>
      </c>
      <c r="D11" s="114">
        <v>15328</v>
      </c>
      <c r="E11" s="114">
        <v>22511</v>
      </c>
      <c r="F11" s="114">
        <v>7234</v>
      </c>
      <c r="G11" s="114">
        <v>4736</v>
      </c>
      <c r="H11" s="114">
        <v>7338</v>
      </c>
      <c r="I11" s="115">
        <v>8647</v>
      </c>
      <c r="J11" s="114">
        <v>5621</v>
      </c>
      <c r="K11" s="114">
        <v>3026</v>
      </c>
      <c r="L11" s="423">
        <v>2352</v>
      </c>
      <c r="M11" s="424">
        <v>1926</v>
      </c>
    </row>
    <row r="12" spans="1:13" ht="11.1" customHeight="1" x14ac:dyDescent="0.2">
      <c r="A12" s="422" t="s">
        <v>388</v>
      </c>
      <c r="B12" s="115">
        <v>31097</v>
      </c>
      <c r="C12" s="114">
        <v>15394</v>
      </c>
      <c r="D12" s="114">
        <v>15703</v>
      </c>
      <c r="E12" s="114">
        <v>23214</v>
      </c>
      <c r="F12" s="114">
        <v>7270</v>
      </c>
      <c r="G12" s="114">
        <v>5203</v>
      </c>
      <c r="H12" s="114">
        <v>7393</v>
      </c>
      <c r="I12" s="115">
        <v>8515</v>
      </c>
      <c r="J12" s="114">
        <v>5472</v>
      </c>
      <c r="K12" s="114">
        <v>3043</v>
      </c>
      <c r="L12" s="423">
        <v>3822</v>
      </c>
      <c r="M12" s="424">
        <v>3100</v>
      </c>
    </row>
    <row r="13" spans="1:13" s="110" customFormat="1" ht="11.1" customHeight="1" x14ac:dyDescent="0.2">
      <c r="A13" s="422" t="s">
        <v>389</v>
      </c>
      <c r="B13" s="115">
        <v>30681</v>
      </c>
      <c r="C13" s="114">
        <v>14937</v>
      </c>
      <c r="D13" s="114">
        <v>15744</v>
      </c>
      <c r="E13" s="114">
        <v>22675</v>
      </c>
      <c r="F13" s="114">
        <v>7391</v>
      </c>
      <c r="G13" s="114">
        <v>5013</v>
      </c>
      <c r="H13" s="114">
        <v>7487</v>
      </c>
      <c r="I13" s="115">
        <v>8430</v>
      </c>
      <c r="J13" s="114">
        <v>5420</v>
      </c>
      <c r="K13" s="114">
        <v>3010</v>
      </c>
      <c r="L13" s="423">
        <v>2404</v>
      </c>
      <c r="M13" s="424">
        <v>2614</v>
      </c>
    </row>
    <row r="14" spans="1:13" ht="15" customHeight="1" x14ac:dyDescent="0.2">
      <c r="A14" s="422" t="s">
        <v>390</v>
      </c>
      <c r="B14" s="115">
        <v>30650</v>
      </c>
      <c r="C14" s="114">
        <v>14920</v>
      </c>
      <c r="D14" s="114">
        <v>15730</v>
      </c>
      <c r="E14" s="114">
        <v>22067</v>
      </c>
      <c r="F14" s="114">
        <v>8044</v>
      </c>
      <c r="G14" s="114">
        <v>4851</v>
      </c>
      <c r="H14" s="114">
        <v>7580</v>
      </c>
      <c r="I14" s="115">
        <v>8325</v>
      </c>
      <c r="J14" s="114">
        <v>5346</v>
      </c>
      <c r="K14" s="114">
        <v>2979</v>
      </c>
      <c r="L14" s="423">
        <v>2561</v>
      </c>
      <c r="M14" s="424">
        <v>2581</v>
      </c>
    </row>
    <row r="15" spans="1:13" ht="11.1" customHeight="1" x14ac:dyDescent="0.2">
      <c r="A15" s="422" t="s">
        <v>387</v>
      </c>
      <c r="B15" s="115">
        <v>30912</v>
      </c>
      <c r="C15" s="114">
        <v>15172</v>
      </c>
      <c r="D15" s="114">
        <v>15740</v>
      </c>
      <c r="E15" s="114">
        <v>22189</v>
      </c>
      <c r="F15" s="114">
        <v>8188</v>
      </c>
      <c r="G15" s="114">
        <v>4869</v>
      </c>
      <c r="H15" s="114">
        <v>7674</v>
      </c>
      <c r="I15" s="115">
        <v>8268</v>
      </c>
      <c r="J15" s="114">
        <v>5259</v>
      </c>
      <c r="K15" s="114">
        <v>3009</v>
      </c>
      <c r="L15" s="423">
        <v>2295</v>
      </c>
      <c r="M15" s="424">
        <v>2075</v>
      </c>
    </row>
    <row r="16" spans="1:13" ht="11.1" customHeight="1" x14ac:dyDescent="0.2">
      <c r="A16" s="422" t="s">
        <v>388</v>
      </c>
      <c r="B16" s="115">
        <v>31661</v>
      </c>
      <c r="C16" s="114">
        <v>15543</v>
      </c>
      <c r="D16" s="114">
        <v>16118</v>
      </c>
      <c r="E16" s="114">
        <v>23179</v>
      </c>
      <c r="F16" s="114">
        <v>8297</v>
      </c>
      <c r="G16" s="114">
        <v>5273</v>
      </c>
      <c r="H16" s="114">
        <v>7781</v>
      </c>
      <c r="I16" s="115">
        <v>8253</v>
      </c>
      <c r="J16" s="114">
        <v>5162</v>
      </c>
      <c r="K16" s="114">
        <v>3091</v>
      </c>
      <c r="L16" s="423">
        <v>3895</v>
      </c>
      <c r="M16" s="424">
        <v>3292</v>
      </c>
    </row>
    <row r="17" spans="1:13" s="110" customFormat="1" ht="11.1" customHeight="1" x14ac:dyDescent="0.2">
      <c r="A17" s="422" t="s">
        <v>389</v>
      </c>
      <c r="B17" s="115">
        <v>31341</v>
      </c>
      <c r="C17" s="114">
        <v>15270</v>
      </c>
      <c r="D17" s="114">
        <v>16071</v>
      </c>
      <c r="E17" s="114">
        <v>22948</v>
      </c>
      <c r="F17" s="114">
        <v>8302</v>
      </c>
      <c r="G17" s="114">
        <v>5077</v>
      </c>
      <c r="H17" s="114">
        <v>7854</v>
      </c>
      <c r="I17" s="115">
        <v>8326</v>
      </c>
      <c r="J17" s="114">
        <v>5151</v>
      </c>
      <c r="K17" s="114">
        <v>3175</v>
      </c>
      <c r="L17" s="423">
        <v>2113</v>
      </c>
      <c r="M17" s="424">
        <v>2523</v>
      </c>
    </row>
    <row r="18" spans="1:13" ht="15" customHeight="1" x14ac:dyDescent="0.2">
      <c r="A18" s="422" t="s">
        <v>391</v>
      </c>
      <c r="B18" s="115">
        <v>31145</v>
      </c>
      <c r="C18" s="114">
        <v>15160</v>
      </c>
      <c r="D18" s="114">
        <v>15985</v>
      </c>
      <c r="E18" s="114">
        <v>22554</v>
      </c>
      <c r="F18" s="114">
        <v>8482</v>
      </c>
      <c r="G18" s="114">
        <v>4963</v>
      </c>
      <c r="H18" s="114">
        <v>7952</v>
      </c>
      <c r="I18" s="115">
        <v>8259</v>
      </c>
      <c r="J18" s="114">
        <v>5104</v>
      </c>
      <c r="K18" s="114">
        <v>3155</v>
      </c>
      <c r="L18" s="423">
        <v>2395</v>
      </c>
      <c r="M18" s="424">
        <v>2657</v>
      </c>
    </row>
    <row r="19" spans="1:13" ht="11.1" customHeight="1" x14ac:dyDescent="0.2">
      <c r="A19" s="422" t="s">
        <v>387</v>
      </c>
      <c r="B19" s="115">
        <v>31229</v>
      </c>
      <c r="C19" s="114">
        <v>15315</v>
      </c>
      <c r="D19" s="114">
        <v>15914</v>
      </c>
      <c r="E19" s="114">
        <v>22572</v>
      </c>
      <c r="F19" s="114">
        <v>8550</v>
      </c>
      <c r="G19" s="114">
        <v>4834</v>
      </c>
      <c r="H19" s="114">
        <v>8104</v>
      </c>
      <c r="I19" s="115">
        <v>8378</v>
      </c>
      <c r="J19" s="114">
        <v>5192</v>
      </c>
      <c r="K19" s="114">
        <v>3186</v>
      </c>
      <c r="L19" s="423">
        <v>2148</v>
      </c>
      <c r="M19" s="424">
        <v>2079</v>
      </c>
    </row>
    <row r="20" spans="1:13" ht="11.1" customHeight="1" x14ac:dyDescent="0.2">
      <c r="A20" s="422" t="s">
        <v>388</v>
      </c>
      <c r="B20" s="115">
        <v>31922</v>
      </c>
      <c r="C20" s="114">
        <v>15628</v>
      </c>
      <c r="D20" s="114">
        <v>16294</v>
      </c>
      <c r="E20" s="114">
        <v>23292</v>
      </c>
      <c r="F20" s="114">
        <v>8572</v>
      </c>
      <c r="G20" s="114">
        <v>5243</v>
      </c>
      <c r="H20" s="114">
        <v>8231</v>
      </c>
      <c r="I20" s="115">
        <v>8458</v>
      </c>
      <c r="J20" s="114">
        <v>5184</v>
      </c>
      <c r="K20" s="114">
        <v>3274</v>
      </c>
      <c r="L20" s="423">
        <v>3691</v>
      </c>
      <c r="M20" s="424">
        <v>3099</v>
      </c>
    </row>
    <row r="21" spans="1:13" s="110" customFormat="1" ht="11.1" customHeight="1" x14ac:dyDescent="0.2">
      <c r="A21" s="422" t="s">
        <v>389</v>
      </c>
      <c r="B21" s="115">
        <v>31649</v>
      </c>
      <c r="C21" s="114">
        <v>15355</v>
      </c>
      <c r="D21" s="114">
        <v>16294</v>
      </c>
      <c r="E21" s="114">
        <v>23016</v>
      </c>
      <c r="F21" s="114">
        <v>8616</v>
      </c>
      <c r="G21" s="114">
        <v>5040</v>
      </c>
      <c r="H21" s="114">
        <v>8274</v>
      </c>
      <c r="I21" s="115">
        <v>8695</v>
      </c>
      <c r="J21" s="114">
        <v>5387</v>
      </c>
      <c r="K21" s="114">
        <v>3308</v>
      </c>
      <c r="L21" s="423">
        <v>1924</v>
      </c>
      <c r="M21" s="424">
        <v>2241</v>
      </c>
    </row>
    <row r="22" spans="1:13" ht="15" customHeight="1" x14ac:dyDescent="0.2">
      <c r="A22" s="422" t="s">
        <v>392</v>
      </c>
      <c r="B22" s="115">
        <v>31445</v>
      </c>
      <c r="C22" s="114">
        <v>15175</v>
      </c>
      <c r="D22" s="114">
        <v>16270</v>
      </c>
      <c r="E22" s="114">
        <v>22678</v>
      </c>
      <c r="F22" s="114">
        <v>8664</v>
      </c>
      <c r="G22" s="114">
        <v>4801</v>
      </c>
      <c r="H22" s="114">
        <v>8330</v>
      </c>
      <c r="I22" s="115">
        <v>8504</v>
      </c>
      <c r="J22" s="114">
        <v>5274</v>
      </c>
      <c r="K22" s="114">
        <v>3230</v>
      </c>
      <c r="L22" s="423">
        <v>2451</v>
      </c>
      <c r="M22" s="424">
        <v>2684</v>
      </c>
    </row>
    <row r="23" spans="1:13" ht="11.1" customHeight="1" x14ac:dyDescent="0.2">
      <c r="A23" s="422" t="s">
        <v>387</v>
      </c>
      <c r="B23" s="115">
        <v>31743</v>
      </c>
      <c r="C23" s="114">
        <v>15448</v>
      </c>
      <c r="D23" s="114">
        <v>16295</v>
      </c>
      <c r="E23" s="114">
        <v>22871</v>
      </c>
      <c r="F23" s="114">
        <v>8750</v>
      </c>
      <c r="G23" s="114">
        <v>4719</v>
      </c>
      <c r="H23" s="114">
        <v>8525</v>
      </c>
      <c r="I23" s="115">
        <v>8421</v>
      </c>
      <c r="J23" s="114">
        <v>5231</v>
      </c>
      <c r="K23" s="114">
        <v>3190</v>
      </c>
      <c r="L23" s="423">
        <v>2208</v>
      </c>
      <c r="M23" s="424">
        <v>1969</v>
      </c>
    </row>
    <row r="24" spans="1:13" ht="11.1" customHeight="1" x14ac:dyDescent="0.2">
      <c r="A24" s="422" t="s">
        <v>388</v>
      </c>
      <c r="B24" s="115">
        <v>32506</v>
      </c>
      <c r="C24" s="114">
        <v>15868</v>
      </c>
      <c r="D24" s="114">
        <v>16638</v>
      </c>
      <c r="E24" s="114">
        <v>22976</v>
      </c>
      <c r="F24" s="114">
        <v>8851</v>
      </c>
      <c r="G24" s="114">
        <v>5176</v>
      </c>
      <c r="H24" s="114">
        <v>8706</v>
      </c>
      <c r="I24" s="115">
        <v>8540</v>
      </c>
      <c r="J24" s="114">
        <v>5239</v>
      </c>
      <c r="K24" s="114">
        <v>3301</v>
      </c>
      <c r="L24" s="423">
        <v>3699</v>
      </c>
      <c r="M24" s="424">
        <v>3059</v>
      </c>
    </row>
    <row r="25" spans="1:13" s="110" customFormat="1" ht="11.1" customHeight="1" x14ac:dyDescent="0.2">
      <c r="A25" s="422" t="s">
        <v>389</v>
      </c>
      <c r="B25" s="115">
        <v>32300</v>
      </c>
      <c r="C25" s="114">
        <v>15623</v>
      </c>
      <c r="D25" s="114">
        <v>16677</v>
      </c>
      <c r="E25" s="114">
        <v>22690</v>
      </c>
      <c r="F25" s="114">
        <v>8932</v>
      </c>
      <c r="G25" s="114">
        <v>4991</v>
      </c>
      <c r="H25" s="114">
        <v>8752</v>
      </c>
      <c r="I25" s="115">
        <v>8572</v>
      </c>
      <c r="J25" s="114">
        <v>5273</v>
      </c>
      <c r="K25" s="114">
        <v>3299</v>
      </c>
      <c r="L25" s="423">
        <v>1896</v>
      </c>
      <c r="M25" s="424">
        <v>2146</v>
      </c>
    </row>
    <row r="26" spans="1:13" ht="15" customHeight="1" x14ac:dyDescent="0.2">
      <c r="A26" s="422" t="s">
        <v>393</v>
      </c>
      <c r="B26" s="115">
        <v>32379</v>
      </c>
      <c r="C26" s="114">
        <v>15663</v>
      </c>
      <c r="D26" s="114">
        <v>16716</v>
      </c>
      <c r="E26" s="114">
        <v>22687</v>
      </c>
      <c r="F26" s="114">
        <v>9025</v>
      </c>
      <c r="G26" s="114">
        <v>4805</v>
      </c>
      <c r="H26" s="114">
        <v>8854</v>
      </c>
      <c r="I26" s="115">
        <v>8455</v>
      </c>
      <c r="J26" s="114">
        <v>5186</v>
      </c>
      <c r="K26" s="114">
        <v>3269</v>
      </c>
      <c r="L26" s="423">
        <v>2667</v>
      </c>
      <c r="M26" s="424">
        <v>2662</v>
      </c>
    </row>
    <row r="27" spans="1:13" ht="11.1" customHeight="1" x14ac:dyDescent="0.2">
      <c r="A27" s="422" t="s">
        <v>387</v>
      </c>
      <c r="B27" s="115">
        <v>32621</v>
      </c>
      <c r="C27" s="114">
        <v>15876</v>
      </c>
      <c r="D27" s="114">
        <v>16745</v>
      </c>
      <c r="E27" s="114">
        <v>22852</v>
      </c>
      <c r="F27" s="114">
        <v>9116</v>
      </c>
      <c r="G27" s="114">
        <v>4728</v>
      </c>
      <c r="H27" s="114">
        <v>9033</v>
      </c>
      <c r="I27" s="115">
        <v>8549</v>
      </c>
      <c r="J27" s="114">
        <v>5254</v>
      </c>
      <c r="K27" s="114">
        <v>3295</v>
      </c>
      <c r="L27" s="423">
        <v>2175</v>
      </c>
      <c r="M27" s="424">
        <v>1923</v>
      </c>
    </row>
    <row r="28" spans="1:13" ht="11.1" customHeight="1" x14ac:dyDescent="0.2">
      <c r="A28" s="422" t="s">
        <v>388</v>
      </c>
      <c r="B28" s="115">
        <v>33179</v>
      </c>
      <c r="C28" s="114">
        <v>16079</v>
      </c>
      <c r="D28" s="114">
        <v>17100</v>
      </c>
      <c r="E28" s="114">
        <v>23883</v>
      </c>
      <c r="F28" s="114">
        <v>9238</v>
      </c>
      <c r="G28" s="114">
        <v>5100</v>
      </c>
      <c r="H28" s="114">
        <v>9067</v>
      </c>
      <c r="I28" s="115">
        <v>8665</v>
      </c>
      <c r="J28" s="114">
        <v>5254</v>
      </c>
      <c r="K28" s="114">
        <v>3411</v>
      </c>
      <c r="L28" s="423">
        <v>3760</v>
      </c>
      <c r="M28" s="424">
        <v>3177</v>
      </c>
    </row>
    <row r="29" spans="1:13" s="110" customFormat="1" ht="11.1" customHeight="1" x14ac:dyDescent="0.2">
      <c r="A29" s="422" t="s">
        <v>389</v>
      </c>
      <c r="B29" s="115">
        <v>32902</v>
      </c>
      <c r="C29" s="114">
        <v>15785</v>
      </c>
      <c r="D29" s="114">
        <v>17117</v>
      </c>
      <c r="E29" s="114">
        <v>23523</v>
      </c>
      <c r="F29" s="114">
        <v>9352</v>
      </c>
      <c r="G29" s="114">
        <v>4922</v>
      </c>
      <c r="H29" s="114">
        <v>9110</v>
      </c>
      <c r="I29" s="115">
        <v>8722</v>
      </c>
      <c r="J29" s="114">
        <v>5362</v>
      </c>
      <c r="K29" s="114">
        <v>3360</v>
      </c>
      <c r="L29" s="423">
        <v>2105</v>
      </c>
      <c r="M29" s="424">
        <v>2375</v>
      </c>
    </row>
    <row r="30" spans="1:13" ht="15" customHeight="1" x14ac:dyDescent="0.2">
      <c r="A30" s="422" t="s">
        <v>394</v>
      </c>
      <c r="B30" s="115">
        <v>33013</v>
      </c>
      <c r="C30" s="114">
        <v>15846</v>
      </c>
      <c r="D30" s="114">
        <v>17167</v>
      </c>
      <c r="E30" s="114">
        <v>23499</v>
      </c>
      <c r="F30" s="114">
        <v>9496</v>
      </c>
      <c r="G30" s="114">
        <v>4747</v>
      </c>
      <c r="H30" s="114">
        <v>9237</v>
      </c>
      <c r="I30" s="115">
        <v>8415</v>
      </c>
      <c r="J30" s="114">
        <v>5082</v>
      </c>
      <c r="K30" s="114">
        <v>3333</v>
      </c>
      <c r="L30" s="423">
        <v>2715</v>
      </c>
      <c r="M30" s="424">
        <v>2667</v>
      </c>
    </row>
    <row r="31" spans="1:13" ht="11.1" customHeight="1" x14ac:dyDescent="0.2">
      <c r="A31" s="422" t="s">
        <v>387</v>
      </c>
      <c r="B31" s="115">
        <v>33433</v>
      </c>
      <c r="C31" s="114">
        <v>16195</v>
      </c>
      <c r="D31" s="114">
        <v>17238</v>
      </c>
      <c r="E31" s="114">
        <v>23802</v>
      </c>
      <c r="F31" s="114">
        <v>9617</v>
      </c>
      <c r="G31" s="114">
        <v>4667</v>
      </c>
      <c r="H31" s="114">
        <v>9412</v>
      </c>
      <c r="I31" s="115">
        <v>8417</v>
      </c>
      <c r="J31" s="114">
        <v>5047</v>
      </c>
      <c r="K31" s="114">
        <v>3370</v>
      </c>
      <c r="L31" s="423">
        <v>2520</v>
      </c>
      <c r="M31" s="424">
        <v>2141</v>
      </c>
    </row>
    <row r="32" spans="1:13" ht="11.1" customHeight="1" x14ac:dyDescent="0.2">
      <c r="A32" s="422" t="s">
        <v>388</v>
      </c>
      <c r="B32" s="115">
        <v>34354</v>
      </c>
      <c r="C32" s="114">
        <v>16772</v>
      </c>
      <c r="D32" s="114">
        <v>17582</v>
      </c>
      <c r="E32" s="114">
        <v>24576</v>
      </c>
      <c r="F32" s="114">
        <v>9772</v>
      </c>
      <c r="G32" s="114">
        <v>5068</v>
      </c>
      <c r="H32" s="114">
        <v>9553</v>
      </c>
      <c r="I32" s="115">
        <v>8507</v>
      </c>
      <c r="J32" s="114">
        <v>5004</v>
      </c>
      <c r="K32" s="114">
        <v>3503</v>
      </c>
      <c r="L32" s="423">
        <v>3983</v>
      </c>
      <c r="M32" s="424">
        <v>3150</v>
      </c>
    </row>
    <row r="33" spans="1:13" s="110" customFormat="1" ht="11.1" customHeight="1" x14ac:dyDescent="0.2">
      <c r="A33" s="422" t="s">
        <v>389</v>
      </c>
      <c r="B33" s="115">
        <v>34282</v>
      </c>
      <c r="C33" s="114">
        <v>16590</v>
      </c>
      <c r="D33" s="114">
        <v>17692</v>
      </c>
      <c r="E33" s="114">
        <v>24315</v>
      </c>
      <c r="F33" s="114">
        <v>9962</v>
      </c>
      <c r="G33" s="114">
        <v>4954</v>
      </c>
      <c r="H33" s="114">
        <v>9601</v>
      </c>
      <c r="I33" s="115">
        <v>8679</v>
      </c>
      <c r="J33" s="114">
        <v>5205</v>
      </c>
      <c r="K33" s="114">
        <v>3474</v>
      </c>
      <c r="L33" s="423">
        <v>2427</v>
      </c>
      <c r="M33" s="424">
        <v>2567</v>
      </c>
    </row>
    <row r="34" spans="1:13" ht="15" customHeight="1" x14ac:dyDescent="0.2">
      <c r="A34" s="422" t="s">
        <v>395</v>
      </c>
      <c r="B34" s="115">
        <v>34321</v>
      </c>
      <c r="C34" s="114">
        <v>16608</v>
      </c>
      <c r="D34" s="114">
        <v>17713</v>
      </c>
      <c r="E34" s="114">
        <v>24237</v>
      </c>
      <c r="F34" s="114">
        <v>10083</v>
      </c>
      <c r="G34" s="114">
        <v>4799</v>
      </c>
      <c r="H34" s="114">
        <v>9700</v>
      </c>
      <c r="I34" s="115">
        <v>8668</v>
      </c>
      <c r="J34" s="114">
        <v>5141</v>
      </c>
      <c r="K34" s="114">
        <v>3527</v>
      </c>
      <c r="L34" s="423">
        <v>2899</v>
      </c>
      <c r="M34" s="424">
        <v>2864</v>
      </c>
    </row>
    <row r="35" spans="1:13" ht="11.1" customHeight="1" x14ac:dyDescent="0.2">
      <c r="A35" s="422" t="s">
        <v>387</v>
      </c>
      <c r="B35" s="115">
        <v>34704</v>
      </c>
      <c r="C35" s="114">
        <v>16914</v>
      </c>
      <c r="D35" s="114">
        <v>17790</v>
      </c>
      <c r="E35" s="114">
        <v>24469</v>
      </c>
      <c r="F35" s="114">
        <v>10234</v>
      </c>
      <c r="G35" s="114">
        <v>4693</v>
      </c>
      <c r="H35" s="114">
        <v>9939</v>
      </c>
      <c r="I35" s="115">
        <v>8699</v>
      </c>
      <c r="J35" s="114">
        <v>5148</v>
      </c>
      <c r="K35" s="114">
        <v>3551</v>
      </c>
      <c r="L35" s="423">
        <v>2603</v>
      </c>
      <c r="M35" s="424">
        <v>2336</v>
      </c>
    </row>
    <row r="36" spans="1:13" ht="11.1" customHeight="1" x14ac:dyDescent="0.2">
      <c r="A36" s="422" t="s">
        <v>388</v>
      </c>
      <c r="B36" s="115">
        <v>35370</v>
      </c>
      <c r="C36" s="114">
        <v>17230</v>
      </c>
      <c r="D36" s="114">
        <v>18140</v>
      </c>
      <c r="E36" s="114">
        <v>24987</v>
      </c>
      <c r="F36" s="114">
        <v>10382</v>
      </c>
      <c r="G36" s="114">
        <v>5052</v>
      </c>
      <c r="H36" s="114">
        <v>10163</v>
      </c>
      <c r="I36" s="115">
        <v>8609</v>
      </c>
      <c r="J36" s="114">
        <v>4997</v>
      </c>
      <c r="K36" s="114">
        <v>3612</v>
      </c>
      <c r="L36" s="423">
        <v>3961</v>
      </c>
      <c r="M36" s="424">
        <v>3319</v>
      </c>
    </row>
    <row r="37" spans="1:13" s="110" customFormat="1" ht="11.1" customHeight="1" x14ac:dyDescent="0.2">
      <c r="A37" s="422" t="s">
        <v>389</v>
      </c>
      <c r="B37" s="115">
        <v>35135</v>
      </c>
      <c r="C37" s="114">
        <v>17040</v>
      </c>
      <c r="D37" s="114">
        <v>18095</v>
      </c>
      <c r="E37" s="114">
        <v>24656</v>
      </c>
      <c r="F37" s="114">
        <v>10479</v>
      </c>
      <c r="G37" s="114">
        <v>5004</v>
      </c>
      <c r="H37" s="114">
        <v>10195</v>
      </c>
      <c r="I37" s="115">
        <v>8783</v>
      </c>
      <c r="J37" s="114">
        <v>5075</v>
      </c>
      <c r="K37" s="114">
        <v>3708</v>
      </c>
      <c r="L37" s="423">
        <v>2304</v>
      </c>
      <c r="M37" s="424">
        <v>2579</v>
      </c>
    </row>
    <row r="38" spans="1:13" ht="15" customHeight="1" x14ac:dyDescent="0.2">
      <c r="A38" s="425" t="s">
        <v>396</v>
      </c>
      <c r="B38" s="115">
        <v>35312</v>
      </c>
      <c r="C38" s="114">
        <v>17082</v>
      </c>
      <c r="D38" s="114">
        <v>18230</v>
      </c>
      <c r="E38" s="114">
        <v>24652</v>
      </c>
      <c r="F38" s="114">
        <v>10660</v>
      </c>
      <c r="G38" s="114">
        <v>4867</v>
      </c>
      <c r="H38" s="114">
        <v>10469</v>
      </c>
      <c r="I38" s="115">
        <v>8626</v>
      </c>
      <c r="J38" s="114">
        <v>5014</v>
      </c>
      <c r="K38" s="114">
        <v>3612</v>
      </c>
      <c r="L38" s="423">
        <v>2874</v>
      </c>
      <c r="M38" s="424">
        <v>3103</v>
      </c>
    </row>
    <row r="39" spans="1:13" ht="11.1" customHeight="1" x14ac:dyDescent="0.2">
      <c r="A39" s="422" t="s">
        <v>387</v>
      </c>
      <c r="B39" s="115">
        <v>35440</v>
      </c>
      <c r="C39" s="114">
        <v>17171</v>
      </c>
      <c r="D39" s="114">
        <v>18269</v>
      </c>
      <c r="E39" s="114">
        <v>24589</v>
      </c>
      <c r="F39" s="114">
        <v>10851</v>
      </c>
      <c r="G39" s="114">
        <v>4824</v>
      </c>
      <c r="H39" s="114">
        <v>10635</v>
      </c>
      <c r="I39" s="115">
        <v>8692</v>
      </c>
      <c r="J39" s="114">
        <v>5007</v>
      </c>
      <c r="K39" s="114">
        <v>3685</v>
      </c>
      <c r="L39" s="423">
        <v>2601</v>
      </c>
      <c r="M39" s="424">
        <v>2415</v>
      </c>
    </row>
    <row r="40" spans="1:13" ht="11.1" customHeight="1" x14ac:dyDescent="0.2">
      <c r="A40" s="425" t="s">
        <v>388</v>
      </c>
      <c r="B40" s="115">
        <v>36023</v>
      </c>
      <c r="C40" s="114">
        <v>17492</v>
      </c>
      <c r="D40" s="114">
        <v>18531</v>
      </c>
      <c r="E40" s="114">
        <v>25019</v>
      </c>
      <c r="F40" s="114">
        <v>11004</v>
      </c>
      <c r="G40" s="114">
        <v>5172</v>
      </c>
      <c r="H40" s="114">
        <v>10752</v>
      </c>
      <c r="I40" s="115">
        <v>8603</v>
      </c>
      <c r="J40" s="114">
        <v>4838</v>
      </c>
      <c r="K40" s="114">
        <v>3765</v>
      </c>
      <c r="L40" s="423">
        <v>4200</v>
      </c>
      <c r="M40" s="424">
        <v>3724</v>
      </c>
    </row>
    <row r="41" spans="1:13" s="110" customFormat="1" ht="11.1" customHeight="1" x14ac:dyDescent="0.2">
      <c r="A41" s="422" t="s">
        <v>389</v>
      </c>
      <c r="B41" s="115">
        <v>35844</v>
      </c>
      <c r="C41" s="114">
        <v>17280</v>
      </c>
      <c r="D41" s="114">
        <v>18564</v>
      </c>
      <c r="E41" s="114">
        <v>24734</v>
      </c>
      <c r="F41" s="114">
        <v>11110</v>
      </c>
      <c r="G41" s="114">
        <v>5065</v>
      </c>
      <c r="H41" s="114">
        <v>10850</v>
      </c>
      <c r="I41" s="115">
        <v>8705</v>
      </c>
      <c r="J41" s="114">
        <v>4912</v>
      </c>
      <c r="K41" s="114">
        <v>3793</v>
      </c>
      <c r="L41" s="423">
        <v>2421</v>
      </c>
      <c r="M41" s="424">
        <v>2681</v>
      </c>
    </row>
    <row r="42" spans="1:13" ht="15" customHeight="1" x14ac:dyDescent="0.2">
      <c r="A42" s="422" t="s">
        <v>397</v>
      </c>
      <c r="B42" s="115">
        <v>35824</v>
      </c>
      <c r="C42" s="114">
        <v>17215</v>
      </c>
      <c r="D42" s="114">
        <v>18609</v>
      </c>
      <c r="E42" s="114">
        <v>24621</v>
      </c>
      <c r="F42" s="114">
        <v>11203</v>
      </c>
      <c r="G42" s="114">
        <v>4894</v>
      </c>
      <c r="H42" s="114">
        <v>10955</v>
      </c>
      <c r="I42" s="115">
        <v>8704</v>
      </c>
      <c r="J42" s="114">
        <v>4910</v>
      </c>
      <c r="K42" s="114">
        <v>3794</v>
      </c>
      <c r="L42" s="423">
        <v>2932</v>
      </c>
      <c r="M42" s="424">
        <v>3044</v>
      </c>
    </row>
    <row r="43" spans="1:13" ht="11.1" customHeight="1" x14ac:dyDescent="0.2">
      <c r="A43" s="422" t="s">
        <v>387</v>
      </c>
      <c r="B43" s="115">
        <v>35853</v>
      </c>
      <c r="C43" s="114">
        <v>17287</v>
      </c>
      <c r="D43" s="114">
        <v>18566</v>
      </c>
      <c r="E43" s="114">
        <v>24670</v>
      </c>
      <c r="F43" s="114">
        <v>11183</v>
      </c>
      <c r="G43" s="114">
        <v>4767</v>
      </c>
      <c r="H43" s="114">
        <v>11077</v>
      </c>
      <c r="I43" s="115">
        <v>8842</v>
      </c>
      <c r="J43" s="114">
        <v>4957</v>
      </c>
      <c r="K43" s="114">
        <v>3885</v>
      </c>
      <c r="L43" s="423">
        <v>2707</v>
      </c>
      <c r="M43" s="424">
        <v>2556</v>
      </c>
    </row>
    <row r="44" spans="1:13" ht="11.1" customHeight="1" x14ac:dyDescent="0.2">
      <c r="A44" s="422" t="s">
        <v>388</v>
      </c>
      <c r="B44" s="115">
        <v>35947</v>
      </c>
      <c r="C44" s="114">
        <v>17293</v>
      </c>
      <c r="D44" s="114">
        <v>18654</v>
      </c>
      <c r="E44" s="114">
        <v>24715</v>
      </c>
      <c r="F44" s="114">
        <v>11232</v>
      </c>
      <c r="G44" s="114">
        <v>5125</v>
      </c>
      <c r="H44" s="114">
        <v>11030</v>
      </c>
      <c r="I44" s="115">
        <v>8740</v>
      </c>
      <c r="J44" s="114">
        <v>4781</v>
      </c>
      <c r="K44" s="114">
        <v>3959</v>
      </c>
      <c r="L44" s="423">
        <v>3966</v>
      </c>
      <c r="M44" s="424">
        <v>3703</v>
      </c>
    </row>
    <row r="45" spans="1:13" s="110" customFormat="1" ht="11.1" customHeight="1" x14ac:dyDescent="0.2">
      <c r="A45" s="422" t="s">
        <v>389</v>
      </c>
      <c r="B45" s="115">
        <v>35841</v>
      </c>
      <c r="C45" s="114">
        <v>17095</v>
      </c>
      <c r="D45" s="114">
        <v>18746</v>
      </c>
      <c r="E45" s="114">
        <v>24442</v>
      </c>
      <c r="F45" s="114">
        <v>11399</v>
      </c>
      <c r="G45" s="114">
        <v>4997</v>
      </c>
      <c r="H45" s="114">
        <v>11088</v>
      </c>
      <c r="I45" s="115">
        <v>8880</v>
      </c>
      <c r="J45" s="114">
        <v>4877</v>
      </c>
      <c r="K45" s="114">
        <v>4003</v>
      </c>
      <c r="L45" s="423">
        <v>2648</v>
      </c>
      <c r="M45" s="424">
        <v>2735</v>
      </c>
    </row>
    <row r="46" spans="1:13" ht="15" customHeight="1" x14ac:dyDescent="0.2">
      <c r="A46" s="422" t="s">
        <v>398</v>
      </c>
      <c r="B46" s="115">
        <v>35597</v>
      </c>
      <c r="C46" s="114">
        <v>16989</v>
      </c>
      <c r="D46" s="114">
        <v>18608</v>
      </c>
      <c r="E46" s="114">
        <v>24111</v>
      </c>
      <c r="F46" s="114">
        <v>11486</v>
      </c>
      <c r="G46" s="114">
        <v>4811</v>
      </c>
      <c r="H46" s="114">
        <v>11183</v>
      </c>
      <c r="I46" s="115">
        <v>8846</v>
      </c>
      <c r="J46" s="114">
        <v>4816</v>
      </c>
      <c r="K46" s="114">
        <v>4030</v>
      </c>
      <c r="L46" s="423">
        <v>2978</v>
      </c>
      <c r="M46" s="424">
        <v>3091</v>
      </c>
    </row>
    <row r="47" spans="1:13" ht="11.1" customHeight="1" x14ac:dyDescent="0.2">
      <c r="A47" s="422" t="s">
        <v>387</v>
      </c>
      <c r="B47" s="115">
        <v>35596</v>
      </c>
      <c r="C47" s="114">
        <v>17027</v>
      </c>
      <c r="D47" s="114">
        <v>18569</v>
      </c>
      <c r="E47" s="114">
        <v>24004</v>
      </c>
      <c r="F47" s="114">
        <v>11592</v>
      </c>
      <c r="G47" s="114">
        <v>4713</v>
      </c>
      <c r="H47" s="114">
        <v>11244</v>
      </c>
      <c r="I47" s="115">
        <v>8872</v>
      </c>
      <c r="J47" s="114">
        <v>4816</v>
      </c>
      <c r="K47" s="114">
        <v>4056</v>
      </c>
      <c r="L47" s="423">
        <v>2451</v>
      </c>
      <c r="M47" s="424">
        <v>2544</v>
      </c>
    </row>
    <row r="48" spans="1:13" ht="11.1" customHeight="1" x14ac:dyDescent="0.2">
      <c r="A48" s="422" t="s">
        <v>388</v>
      </c>
      <c r="B48" s="115">
        <v>35760</v>
      </c>
      <c r="C48" s="114">
        <v>17066</v>
      </c>
      <c r="D48" s="114">
        <v>18694</v>
      </c>
      <c r="E48" s="114">
        <v>24127</v>
      </c>
      <c r="F48" s="114">
        <v>11633</v>
      </c>
      <c r="G48" s="114">
        <v>4910</v>
      </c>
      <c r="H48" s="114">
        <v>11276</v>
      </c>
      <c r="I48" s="115">
        <v>8832</v>
      </c>
      <c r="J48" s="114">
        <v>4652</v>
      </c>
      <c r="K48" s="114">
        <v>4180</v>
      </c>
      <c r="L48" s="423">
        <v>3833</v>
      </c>
      <c r="M48" s="424">
        <v>3727</v>
      </c>
    </row>
    <row r="49" spans="1:17" s="110" customFormat="1" ht="11.1" customHeight="1" x14ac:dyDescent="0.2">
      <c r="A49" s="422" t="s">
        <v>389</v>
      </c>
      <c r="B49" s="115">
        <v>35520</v>
      </c>
      <c r="C49" s="114">
        <v>16803</v>
      </c>
      <c r="D49" s="114">
        <v>18717</v>
      </c>
      <c r="E49" s="114">
        <v>23785</v>
      </c>
      <c r="F49" s="114">
        <v>11735</v>
      </c>
      <c r="G49" s="114">
        <v>4821</v>
      </c>
      <c r="H49" s="114">
        <v>11288</v>
      </c>
      <c r="I49" s="115">
        <v>8970</v>
      </c>
      <c r="J49" s="114">
        <v>4750</v>
      </c>
      <c r="K49" s="114">
        <v>4220</v>
      </c>
      <c r="L49" s="423">
        <v>3432</v>
      </c>
      <c r="M49" s="424">
        <v>3768</v>
      </c>
    </row>
    <row r="50" spans="1:17" ht="15" customHeight="1" x14ac:dyDescent="0.2">
      <c r="A50" s="422" t="s">
        <v>399</v>
      </c>
      <c r="B50" s="143">
        <v>35400</v>
      </c>
      <c r="C50" s="144">
        <v>16757</v>
      </c>
      <c r="D50" s="144">
        <v>18643</v>
      </c>
      <c r="E50" s="144">
        <v>23654</v>
      </c>
      <c r="F50" s="144">
        <v>11746</v>
      </c>
      <c r="G50" s="144">
        <v>4632</v>
      </c>
      <c r="H50" s="144">
        <v>11328</v>
      </c>
      <c r="I50" s="143">
        <v>8763</v>
      </c>
      <c r="J50" s="144">
        <v>4587</v>
      </c>
      <c r="K50" s="144">
        <v>4176</v>
      </c>
      <c r="L50" s="426">
        <v>2878</v>
      </c>
      <c r="M50" s="427">
        <v>3081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-0.5534174228165295</v>
      </c>
      <c r="C6" s="480">
        <f>'Tabelle 3.3'!J11</f>
        <v>-0.93827718742934663</v>
      </c>
      <c r="D6" s="481">
        <f t="shared" ref="D6:E9" si="0">IF(OR(AND(B6&gt;=-50,B6&lt;=50),ISNUMBER(B6)=FALSE),B6,"")</f>
        <v>-0.5534174228165295</v>
      </c>
      <c r="E6" s="481">
        <f t="shared" si="0"/>
        <v>-0.93827718742934663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-0.5534174228165295</v>
      </c>
      <c r="C14" s="480">
        <f>'Tabelle 3.3'!J11</f>
        <v>-0.93827718742934663</v>
      </c>
      <c r="D14" s="481">
        <f>IF(OR(AND(B14&gt;=-50,B14&lt;=50),ISNUMBER(B14)=FALSE),B14,"")</f>
        <v>-0.5534174228165295</v>
      </c>
      <c r="E14" s="481">
        <f>IF(OR(AND(C14&gt;=-50,C14&lt;=50),ISNUMBER(C14)=FALSE),C14,"")</f>
        <v>-0.93827718742934663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-3.4482758620689653</v>
      </c>
      <c r="C15" s="480">
        <f>'Tabelle 3.3'!J12</f>
        <v>-26.666666666666668</v>
      </c>
      <c r="D15" s="481">
        <f t="shared" ref="D15:E45" si="3">IF(OR(AND(B15&gt;=-50,B15&lt;=50),ISNUMBER(B15)=FALSE),B15,"")</f>
        <v>-3.4482758620689653</v>
      </c>
      <c r="E15" s="481">
        <f t="shared" si="3"/>
        <v>-26.666666666666668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2.7210884353741496</v>
      </c>
      <c r="C16" s="480">
        <f>'Tabelle 3.3'!J13</f>
        <v>-22</v>
      </c>
      <c r="D16" s="481">
        <f t="shared" si="3"/>
        <v>2.7210884353741496</v>
      </c>
      <c r="E16" s="481">
        <f t="shared" si="3"/>
        <v>-22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-5.793055313208864</v>
      </c>
      <c r="C17" s="480">
        <f>'Tabelle 3.3'!J14</f>
        <v>-4.5676998368678632</v>
      </c>
      <c r="D17" s="481">
        <f t="shared" si="3"/>
        <v>-5.793055313208864</v>
      </c>
      <c r="E17" s="481">
        <f t="shared" si="3"/>
        <v>-4.5676998368678632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0.68326012689116644</v>
      </c>
      <c r="C18" s="480">
        <f>'Tabelle 3.3'!J15</f>
        <v>-1.9002375296912113</v>
      </c>
      <c r="D18" s="481">
        <f t="shared" si="3"/>
        <v>0.68326012689116644</v>
      </c>
      <c r="E18" s="481">
        <f t="shared" si="3"/>
        <v>-1.9002375296912113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-10.413080895008607</v>
      </c>
      <c r="C19" s="480">
        <f>'Tabelle 3.3'!J16</f>
        <v>-16.560509554140129</v>
      </c>
      <c r="D19" s="481">
        <f t="shared" si="3"/>
        <v>-10.413080895008607</v>
      </c>
      <c r="E19" s="481">
        <f t="shared" si="3"/>
        <v>-16.560509554140129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8.6734693877551017</v>
      </c>
      <c r="C20" s="480">
        <f>'Tabelle 3.3'!J17</f>
        <v>17.142857142857142</v>
      </c>
      <c r="D20" s="481">
        <f t="shared" si="3"/>
        <v>8.6734693877551017</v>
      </c>
      <c r="E20" s="481">
        <f t="shared" si="3"/>
        <v>17.142857142857142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0.96587250482936249</v>
      </c>
      <c r="C21" s="480">
        <f>'Tabelle 3.3'!J18</f>
        <v>7.258064516129032</v>
      </c>
      <c r="D21" s="481">
        <f t="shared" si="3"/>
        <v>0.96587250482936249</v>
      </c>
      <c r="E21" s="481">
        <f t="shared" si="3"/>
        <v>7.258064516129032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0.72720492261793768</v>
      </c>
      <c r="C22" s="480">
        <f>'Tabelle 3.3'!J19</f>
        <v>1.0526315789473684</v>
      </c>
      <c r="D22" s="481">
        <f t="shared" si="3"/>
        <v>0.72720492261793768</v>
      </c>
      <c r="E22" s="481">
        <f t="shared" si="3"/>
        <v>1.0526315789473684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-10.600375234521575</v>
      </c>
      <c r="C23" s="480">
        <f>'Tabelle 3.3'!J20</f>
        <v>0</v>
      </c>
      <c r="D23" s="481">
        <f t="shared" si="3"/>
        <v>-10.600375234521575</v>
      </c>
      <c r="E23" s="481">
        <f t="shared" si="3"/>
        <v>0</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-7.3724007561436675</v>
      </c>
      <c r="C24" s="480">
        <f>'Tabelle 3.3'!J21</f>
        <v>-6.485355648535565</v>
      </c>
      <c r="D24" s="481">
        <f t="shared" si="3"/>
        <v>-7.3724007561436675</v>
      </c>
      <c r="E24" s="481">
        <f t="shared" si="3"/>
        <v>-6.485355648535565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8.5798816568047336</v>
      </c>
      <c r="C25" s="480">
        <f>'Tabelle 3.3'!J22</f>
        <v>-2.912621359223301</v>
      </c>
      <c r="D25" s="481">
        <f t="shared" si="3"/>
        <v>8.5798816568047336</v>
      </c>
      <c r="E25" s="481">
        <f t="shared" si="3"/>
        <v>-2.912621359223301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-0.53639846743295017</v>
      </c>
      <c r="C26" s="480">
        <f>'Tabelle 3.3'!J23</f>
        <v>-8.4337349397590362</v>
      </c>
      <c r="D26" s="481">
        <f t="shared" si="3"/>
        <v>-0.53639846743295017</v>
      </c>
      <c r="E26" s="481">
        <f t="shared" si="3"/>
        <v>-8.4337349397590362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4.0980143641740598</v>
      </c>
      <c r="C27" s="480">
        <f>'Tabelle 3.3'!J24</f>
        <v>6.1737804878048781</v>
      </c>
      <c r="D27" s="481">
        <f t="shared" si="3"/>
        <v>4.0980143641740598</v>
      </c>
      <c r="E27" s="481">
        <f t="shared" si="3"/>
        <v>6.1737804878048781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-6.8421052631578947</v>
      </c>
      <c r="C28" s="480">
        <f>'Tabelle 3.3'!J25</f>
        <v>-8.8024564994882297</v>
      </c>
      <c r="D28" s="481">
        <f t="shared" si="3"/>
        <v>-6.8421052631578947</v>
      </c>
      <c r="E28" s="481">
        <f t="shared" si="3"/>
        <v>-8.8024564994882297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-14.365522745411013</v>
      </c>
      <c r="C29" s="480">
        <f>'Tabelle 3.3'!J26</f>
        <v>-15.625</v>
      </c>
      <c r="D29" s="481">
        <f t="shared" si="3"/>
        <v>-14.365522745411013</v>
      </c>
      <c r="E29" s="481">
        <f t="shared" si="3"/>
        <v>-15.625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0.96188101175632346</v>
      </c>
      <c r="C30" s="480">
        <f>'Tabelle 3.3'!J27</f>
        <v>13.043478260869565</v>
      </c>
      <c r="D30" s="481">
        <f t="shared" si="3"/>
        <v>0.96188101175632346</v>
      </c>
      <c r="E30" s="481">
        <f t="shared" si="3"/>
        <v>13.043478260869565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2.9966703662597114</v>
      </c>
      <c r="C31" s="480">
        <f>'Tabelle 3.3'!J28</f>
        <v>0.59880239520958078</v>
      </c>
      <c r="D31" s="481">
        <f t="shared" si="3"/>
        <v>2.9966703662597114</v>
      </c>
      <c r="E31" s="481">
        <f t="shared" si="3"/>
        <v>0.59880239520958078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4.8883666274970619</v>
      </c>
      <c r="C32" s="480">
        <f>'Tabelle 3.3'!J29</f>
        <v>-0.48192771084337349</v>
      </c>
      <c r="D32" s="481">
        <f t="shared" si="3"/>
        <v>4.8883666274970619</v>
      </c>
      <c r="E32" s="481">
        <f t="shared" si="3"/>
        <v>-0.48192771084337349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0.51759834368530022</v>
      </c>
      <c r="C33" s="480">
        <f>'Tabelle 3.3'!J30</f>
        <v>0.5714285714285714</v>
      </c>
      <c r="D33" s="481">
        <f t="shared" si="3"/>
        <v>0.51759834368530022</v>
      </c>
      <c r="E33" s="481">
        <f t="shared" si="3"/>
        <v>0.5714285714285714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1.6928657799274487</v>
      </c>
      <c r="C34" s="480">
        <f>'Tabelle 3.3'!J31</f>
        <v>1.1917659804983749</v>
      </c>
      <c r="D34" s="481">
        <f t="shared" si="3"/>
        <v>1.6928657799274487</v>
      </c>
      <c r="E34" s="481">
        <f t="shared" si="3"/>
        <v>1.1917659804983749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-3.4482758620689653</v>
      </c>
      <c r="C37" s="480">
        <f>'Tabelle 3.3'!J34</f>
        <v>-26.666666666666668</v>
      </c>
      <c r="D37" s="481">
        <f t="shared" si="3"/>
        <v>-3.4482758620689653</v>
      </c>
      <c r="E37" s="481">
        <f t="shared" si="3"/>
        <v>-26.666666666666668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-3.9482200647249193</v>
      </c>
      <c r="C38" s="480">
        <f>'Tabelle 3.3'!J35</f>
        <v>-2.3051591657519208</v>
      </c>
      <c r="D38" s="481">
        <f t="shared" si="3"/>
        <v>-3.9482200647249193</v>
      </c>
      <c r="E38" s="481">
        <f t="shared" si="3"/>
        <v>-2.3051591657519208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0.38788923607369896</v>
      </c>
      <c r="C39" s="480">
        <f>'Tabelle 3.3'!J36</f>
        <v>-0.73232323232323238</v>
      </c>
      <c r="D39" s="481">
        <f t="shared" si="3"/>
        <v>0.38788923607369896</v>
      </c>
      <c r="E39" s="481">
        <f t="shared" si="3"/>
        <v>-0.73232323232323238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0.38788923607369896</v>
      </c>
      <c r="C45" s="480">
        <f>'Tabelle 3.3'!J36</f>
        <v>-0.73232323232323238</v>
      </c>
      <c r="D45" s="481">
        <f t="shared" si="3"/>
        <v>0.38788923607369896</v>
      </c>
      <c r="E45" s="481">
        <f t="shared" si="3"/>
        <v>-0.73232323232323238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32379</v>
      </c>
      <c r="C51" s="487">
        <v>5186</v>
      </c>
      <c r="D51" s="487">
        <v>3269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32621</v>
      </c>
      <c r="C52" s="487">
        <v>5254</v>
      </c>
      <c r="D52" s="487">
        <v>3295</v>
      </c>
      <c r="E52" s="488">
        <f t="shared" ref="E52:G70" si="11">IF($A$51=37802,IF(COUNTBLANK(B$51:B$70)&gt;0,#N/A,B52/B$51*100),IF(COUNTBLANK(B$51:B$75)&gt;0,#N/A,B52/B$51*100))</f>
        <v>100.74739800487971</v>
      </c>
      <c r="F52" s="488">
        <f t="shared" si="11"/>
        <v>101.31122252217509</v>
      </c>
      <c r="G52" s="488">
        <f t="shared" si="11"/>
        <v>100.79535026001835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33179</v>
      </c>
      <c r="C53" s="487">
        <v>5254</v>
      </c>
      <c r="D53" s="487">
        <v>3411</v>
      </c>
      <c r="E53" s="488">
        <f t="shared" si="11"/>
        <v>102.47073720621391</v>
      </c>
      <c r="F53" s="488">
        <f t="shared" si="11"/>
        <v>101.31122252217509</v>
      </c>
      <c r="G53" s="488">
        <f t="shared" si="11"/>
        <v>104.34383603548486</v>
      </c>
      <c r="H53" s="489">
        <f>IF(ISERROR(L53)=TRUE,IF(MONTH(A53)=MONTH(MAX(A$51:A$75)),A53,""),"")</f>
        <v>41883</v>
      </c>
      <c r="I53" s="488">
        <f t="shared" si="12"/>
        <v>102.47073720621391</v>
      </c>
      <c r="J53" s="488">
        <f t="shared" si="10"/>
        <v>101.31122252217509</v>
      </c>
      <c r="K53" s="488">
        <f t="shared" si="10"/>
        <v>104.34383603548486</v>
      </c>
      <c r="L53" s="488" t="e">
        <f t="shared" si="13"/>
        <v>#N/A</v>
      </c>
    </row>
    <row r="54" spans="1:14" ht="15" customHeight="1" x14ac:dyDescent="0.2">
      <c r="A54" s="490" t="s">
        <v>462</v>
      </c>
      <c r="B54" s="487">
        <v>32902</v>
      </c>
      <c r="C54" s="487">
        <v>5362</v>
      </c>
      <c r="D54" s="487">
        <v>3360</v>
      </c>
      <c r="E54" s="488">
        <f t="shared" si="11"/>
        <v>101.61524444856234</v>
      </c>
      <c r="F54" s="488">
        <f t="shared" si="11"/>
        <v>103.39375241033552</v>
      </c>
      <c r="G54" s="488">
        <f t="shared" si="11"/>
        <v>102.78372591006423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33013</v>
      </c>
      <c r="C55" s="487">
        <v>5082</v>
      </c>
      <c r="D55" s="487">
        <v>3333</v>
      </c>
      <c r="E55" s="488">
        <f t="shared" si="11"/>
        <v>101.95805923592451</v>
      </c>
      <c r="F55" s="488">
        <f t="shared" si="11"/>
        <v>97.994600848438111</v>
      </c>
      <c r="G55" s="488">
        <f t="shared" si="11"/>
        <v>101.9577852554298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33433</v>
      </c>
      <c r="C56" s="487">
        <v>5047</v>
      </c>
      <c r="D56" s="487">
        <v>3370</v>
      </c>
      <c r="E56" s="488">
        <f t="shared" si="11"/>
        <v>103.25519626918683</v>
      </c>
      <c r="F56" s="488">
        <f t="shared" si="11"/>
        <v>97.319706903200938</v>
      </c>
      <c r="G56" s="488">
        <f t="shared" si="11"/>
        <v>103.08962985622514</v>
      </c>
      <c r="H56" s="489" t="str">
        <f t="shared" si="14"/>
        <v/>
      </c>
      <c r="I56" s="488" t="str">
        <f t="shared" si="12"/>
        <v/>
      </c>
      <c r="J56" s="488" t="str">
        <f t="shared" si="10"/>
        <v/>
      </c>
      <c r="K56" s="488" t="str">
        <f t="shared" si="10"/>
        <v/>
      </c>
      <c r="L56" s="488" t="e">
        <f t="shared" si="13"/>
        <v>#N/A</v>
      </c>
    </row>
    <row r="57" spans="1:14" ht="15" customHeight="1" x14ac:dyDescent="0.2">
      <c r="A57" s="490">
        <v>42248</v>
      </c>
      <c r="B57" s="487">
        <v>34354</v>
      </c>
      <c r="C57" s="487">
        <v>5004</v>
      </c>
      <c r="D57" s="487">
        <v>3503</v>
      </c>
      <c r="E57" s="488">
        <f t="shared" si="11"/>
        <v>106.09963247784057</v>
      </c>
      <c r="F57" s="488">
        <f t="shared" si="11"/>
        <v>96.490551484766684</v>
      </c>
      <c r="G57" s="488">
        <f t="shared" si="11"/>
        <v>107.15815234016519</v>
      </c>
      <c r="H57" s="489">
        <f t="shared" si="14"/>
        <v>42248</v>
      </c>
      <c r="I57" s="488">
        <f t="shared" si="12"/>
        <v>106.09963247784057</v>
      </c>
      <c r="J57" s="488">
        <f t="shared" si="10"/>
        <v>96.490551484766684</v>
      </c>
      <c r="K57" s="488">
        <f t="shared" si="10"/>
        <v>107.15815234016519</v>
      </c>
      <c r="L57" s="488" t="e">
        <f t="shared" si="13"/>
        <v>#N/A</v>
      </c>
    </row>
    <row r="58" spans="1:14" ht="15" customHeight="1" x14ac:dyDescent="0.2">
      <c r="A58" s="490" t="s">
        <v>465</v>
      </c>
      <c r="B58" s="487">
        <v>34282</v>
      </c>
      <c r="C58" s="487">
        <v>5205</v>
      </c>
      <c r="D58" s="487">
        <v>3474</v>
      </c>
      <c r="E58" s="488">
        <f t="shared" si="11"/>
        <v>105.87726612928132</v>
      </c>
      <c r="F58" s="488">
        <f t="shared" si="11"/>
        <v>100.36637099884305</v>
      </c>
      <c r="G58" s="488">
        <f t="shared" si="11"/>
        <v>106.27103089629857</v>
      </c>
      <c r="H58" s="489" t="str">
        <f t="shared" si="14"/>
        <v/>
      </c>
      <c r="I58" s="488" t="str">
        <f t="shared" si="12"/>
        <v/>
      </c>
      <c r="J58" s="488" t="str">
        <f t="shared" si="10"/>
        <v/>
      </c>
      <c r="K58" s="488" t="str">
        <f t="shared" si="10"/>
        <v/>
      </c>
      <c r="L58" s="488" t="e">
        <f t="shared" si="13"/>
        <v>#N/A</v>
      </c>
    </row>
    <row r="59" spans="1:14" ht="15" customHeight="1" x14ac:dyDescent="0.2">
      <c r="A59" s="490" t="s">
        <v>466</v>
      </c>
      <c r="B59" s="487">
        <v>34321</v>
      </c>
      <c r="C59" s="487">
        <v>5141</v>
      </c>
      <c r="D59" s="487">
        <v>3527</v>
      </c>
      <c r="E59" s="488">
        <f t="shared" si="11"/>
        <v>105.99771456808425</v>
      </c>
      <c r="F59" s="488">
        <f t="shared" si="11"/>
        <v>99.132279213266486</v>
      </c>
      <c r="G59" s="488">
        <f t="shared" si="11"/>
        <v>107.89232181095136</v>
      </c>
      <c r="H59" s="489" t="str">
        <f t="shared" si="14"/>
        <v/>
      </c>
      <c r="I59" s="488" t="str">
        <f t="shared" si="12"/>
        <v/>
      </c>
      <c r="J59" s="488" t="str">
        <f t="shared" si="10"/>
        <v/>
      </c>
      <c r="K59" s="488" t="str">
        <f t="shared" si="10"/>
        <v/>
      </c>
      <c r="L59" s="488" t="e">
        <f t="shared" si="13"/>
        <v>#N/A</v>
      </c>
    </row>
    <row r="60" spans="1:14" ht="15" customHeight="1" x14ac:dyDescent="0.2">
      <c r="A60" s="490" t="s">
        <v>467</v>
      </c>
      <c r="B60" s="487">
        <v>34704</v>
      </c>
      <c r="C60" s="487">
        <v>5148</v>
      </c>
      <c r="D60" s="487">
        <v>3551</v>
      </c>
      <c r="E60" s="488">
        <f t="shared" si="11"/>
        <v>107.18058000555916</v>
      </c>
      <c r="F60" s="488">
        <f t="shared" si="11"/>
        <v>99.267258002313923</v>
      </c>
      <c r="G60" s="488">
        <f t="shared" si="11"/>
        <v>108.62649128173754</v>
      </c>
      <c r="H60" s="489" t="str">
        <f t="shared" si="14"/>
        <v/>
      </c>
      <c r="I60" s="488" t="str">
        <f t="shared" si="12"/>
        <v/>
      </c>
      <c r="J60" s="488" t="str">
        <f t="shared" si="10"/>
        <v/>
      </c>
      <c r="K60" s="488" t="str">
        <f t="shared" si="10"/>
        <v/>
      </c>
      <c r="L60" s="488" t="e">
        <f t="shared" si="13"/>
        <v>#N/A</v>
      </c>
    </row>
    <row r="61" spans="1:14" ht="15" customHeight="1" x14ac:dyDescent="0.2">
      <c r="A61" s="490">
        <v>42614</v>
      </c>
      <c r="B61" s="487">
        <v>35370</v>
      </c>
      <c r="C61" s="487">
        <v>4997</v>
      </c>
      <c r="D61" s="487">
        <v>3612</v>
      </c>
      <c r="E61" s="488">
        <f t="shared" si="11"/>
        <v>109.23746872973223</v>
      </c>
      <c r="F61" s="488">
        <f t="shared" si="11"/>
        <v>96.355572695719246</v>
      </c>
      <c r="G61" s="488">
        <f t="shared" si="11"/>
        <v>110.49250535331905</v>
      </c>
      <c r="H61" s="489">
        <f t="shared" si="14"/>
        <v>42614</v>
      </c>
      <c r="I61" s="488">
        <f t="shared" si="12"/>
        <v>109.23746872973223</v>
      </c>
      <c r="J61" s="488">
        <f t="shared" si="10"/>
        <v>96.355572695719246</v>
      </c>
      <c r="K61" s="488">
        <f t="shared" si="10"/>
        <v>110.49250535331905</v>
      </c>
      <c r="L61" s="488" t="e">
        <f t="shared" si="13"/>
        <v>#N/A</v>
      </c>
    </row>
    <row r="62" spans="1:14" ht="15" customHeight="1" x14ac:dyDescent="0.2">
      <c r="A62" s="490" t="s">
        <v>468</v>
      </c>
      <c r="B62" s="487">
        <v>35135</v>
      </c>
      <c r="C62" s="487">
        <v>5075</v>
      </c>
      <c r="D62" s="487">
        <v>3708</v>
      </c>
      <c r="E62" s="488">
        <f t="shared" si="11"/>
        <v>108.5116896754069</v>
      </c>
      <c r="F62" s="488">
        <f t="shared" si="11"/>
        <v>97.859622059390674</v>
      </c>
      <c r="G62" s="488">
        <f t="shared" si="11"/>
        <v>113.42918323646376</v>
      </c>
      <c r="H62" s="489" t="str">
        <f t="shared" si="14"/>
        <v/>
      </c>
      <c r="I62" s="488" t="str">
        <f t="shared" si="12"/>
        <v/>
      </c>
      <c r="J62" s="488" t="str">
        <f t="shared" si="10"/>
        <v/>
      </c>
      <c r="K62" s="488" t="str">
        <f t="shared" si="10"/>
        <v/>
      </c>
      <c r="L62" s="488" t="e">
        <f t="shared" si="13"/>
        <v>#N/A</v>
      </c>
    </row>
    <row r="63" spans="1:14" ht="15" customHeight="1" x14ac:dyDescent="0.2">
      <c r="A63" s="490" t="s">
        <v>469</v>
      </c>
      <c r="B63" s="487">
        <v>35312</v>
      </c>
      <c r="C63" s="487">
        <v>5014</v>
      </c>
      <c r="D63" s="487">
        <v>3612</v>
      </c>
      <c r="E63" s="488">
        <f t="shared" si="11"/>
        <v>109.05834028228172</v>
      </c>
      <c r="F63" s="488">
        <f t="shared" si="11"/>
        <v>96.683378326263011</v>
      </c>
      <c r="G63" s="488">
        <f t="shared" si="11"/>
        <v>110.49250535331905</v>
      </c>
      <c r="H63" s="489" t="str">
        <f t="shared" si="14"/>
        <v/>
      </c>
      <c r="I63" s="488" t="str">
        <f t="shared" si="12"/>
        <v/>
      </c>
      <c r="J63" s="488" t="str">
        <f t="shared" si="10"/>
        <v/>
      </c>
      <c r="K63" s="488" t="str">
        <f t="shared" si="10"/>
        <v/>
      </c>
      <c r="L63" s="488" t="e">
        <f t="shared" si="13"/>
        <v>#N/A</v>
      </c>
    </row>
    <row r="64" spans="1:14" ht="15" customHeight="1" x14ac:dyDescent="0.2">
      <c r="A64" s="490" t="s">
        <v>470</v>
      </c>
      <c r="B64" s="487">
        <v>35440</v>
      </c>
      <c r="C64" s="487">
        <v>5007</v>
      </c>
      <c r="D64" s="487">
        <v>3685</v>
      </c>
      <c r="E64" s="488">
        <f t="shared" si="11"/>
        <v>109.45365823527595</v>
      </c>
      <c r="F64" s="488">
        <f t="shared" si="11"/>
        <v>96.548399537215573</v>
      </c>
      <c r="G64" s="488">
        <f t="shared" si="11"/>
        <v>112.72560416029367</v>
      </c>
      <c r="H64" s="489" t="str">
        <f t="shared" si="14"/>
        <v/>
      </c>
      <c r="I64" s="488" t="str">
        <f t="shared" si="12"/>
        <v/>
      </c>
      <c r="J64" s="488" t="str">
        <f t="shared" si="10"/>
        <v/>
      </c>
      <c r="K64" s="488" t="str">
        <f t="shared" si="10"/>
        <v/>
      </c>
      <c r="L64" s="488" t="e">
        <f t="shared" si="13"/>
        <v>#N/A</v>
      </c>
    </row>
    <row r="65" spans="1:12" ht="15" customHeight="1" x14ac:dyDescent="0.2">
      <c r="A65" s="490">
        <v>42979</v>
      </c>
      <c r="B65" s="487">
        <v>36023</v>
      </c>
      <c r="C65" s="487">
        <v>4838</v>
      </c>
      <c r="D65" s="487">
        <v>3765</v>
      </c>
      <c r="E65" s="488">
        <f t="shared" si="11"/>
        <v>111.25420797430434</v>
      </c>
      <c r="F65" s="488">
        <f t="shared" si="11"/>
        <v>93.289625915927502</v>
      </c>
      <c r="G65" s="488">
        <f t="shared" si="11"/>
        <v>115.1728357295809</v>
      </c>
      <c r="H65" s="489">
        <f t="shared" si="14"/>
        <v>42979</v>
      </c>
      <c r="I65" s="488">
        <f t="shared" si="12"/>
        <v>111.25420797430434</v>
      </c>
      <c r="J65" s="488">
        <f t="shared" si="10"/>
        <v>93.289625915927502</v>
      </c>
      <c r="K65" s="488">
        <f t="shared" si="10"/>
        <v>115.1728357295809</v>
      </c>
      <c r="L65" s="488" t="e">
        <f t="shared" si="13"/>
        <v>#N/A</v>
      </c>
    </row>
    <row r="66" spans="1:12" ht="15" customHeight="1" x14ac:dyDescent="0.2">
      <c r="A66" s="490" t="s">
        <v>471</v>
      </c>
      <c r="B66" s="487">
        <v>35844</v>
      </c>
      <c r="C66" s="487">
        <v>4912</v>
      </c>
      <c r="D66" s="487">
        <v>3793</v>
      </c>
      <c r="E66" s="488">
        <f t="shared" si="11"/>
        <v>110.70138052441396</v>
      </c>
      <c r="F66" s="488">
        <f t="shared" si="11"/>
        <v>94.716544543000381</v>
      </c>
      <c r="G66" s="488">
        <f t="shared" si="11"/>
        <v>116.02936677883145</v>
      </c>
      <c r="H66" s="489" t="str">
        <f t="shared" si="14"/>
        <v/>
      </c>
      <c r="I66" s="488" t="str">
        <f t="shared" si="12"/>
        <v/>
      </c>
      <c r="J66" s="488" t="str">
        <f t="shared" si="10"/>
        <v/>
      </c>
      <c r="K66" s="488" t="str">
        <f t="shared" si="10"/>
        <v/>
      </c>
      <c r="L66" s="488" t="e">
        <f t="shared" si="13"/>
        <v>#N/A</v>
      </c>
    </row>
    <row r="67" spans="1:12" ht="15" customHeight="1" x14ac:dyDescent="0.2">
      <c r="A67" s="490" t="s">
        <v>472</v>
      </c>
      <c r="B67" s="487">
        <v>35824</v>
      </c>
      <c r="C67" s="487">
        <v>4910</v>
      </c>
      <c r="D67" s="487">
        <v>3794</v>
      </c>
      <c r="E67" s="488">
        <f t="shared" si="11"/>
        <v>110.63961209425864</v>
      </c>
      <c r="F67" s="488">
        <f t="shared" si="11"/>
        <v>94.677979174701122</v>
      </c>
      <c r="G67" s="488">
        <f t="shared" si="11"/>
        <v>116.05995717344754</v>
      </c>
      <c r="H67" s="489" t="str">
        <f t="shared" si="14"/>
        <v/>
      </c>
      <c r="I67" s="488" t="str">
        <f t="shared" si="12"/>
        <v/>
      </c>
      <c r="J67" s="488" t="str">
        <f t="shared" si="12"/>
        <v/>
      </c>
      <c r="K67" s="488" t="str">
        <f t="shared" si="12"/>
        <v/>
      </c>
      <c r="L67" s="488" t="e">
        <f t="shared" si="13"/>
        <v>#N/A</v>
      </c>
    </row>
    <row r="68" spans="1:12" ht="15" customHeight="1" x14ac:dyDescent="0.2">
      <c r="A68" s="490" t="s">
        <v>473</v>
      </c>
      <c r="B68" s="487">
        <v>35853</v>
      </c>
      <c r="C68" s="487">
        <v>4957</v>
      </c>
      <c r="D68" s="487">
        <v>3885</v>
      </c>
      <c r="E68" s="488">
        <f t="shared" si="11"/>
        <v>110.72917631798387</v>
      </c>
      <c r="F68" s="488">
        <f t="shared" si="11"/>
        <v>95.584265329733896</v>
      </c>
      <c r="G68" s="488">
        <f t="shared" si="11"/>
        <v>118.84368308351179</v>
      </c>
      <c r="H68" s="489" t="str">
        <f t="shared" si="14"/>
        <v/>
      </c>
      <c r="I68" s="488" t="str">
        <f t="shared" si="12"/>
        <v/>
      </c>
      <c r="J68" s="488" t="str">
        <f t="shared" si="12"/>
        <v/>
      </c>
      <c r="K68" s="488" t="str">
        <f t="shared" si="12"/>
        <v/>
      </c>
      <c r="L68" s="488" t="e">
        <f t="shared" si="13"/>
        <v>#N/A</v>
      </c>
    </row>
    <row r="69" spans="1:12" ht="15" customHeight="1" x14ac:dyDescent="0.2">
      <c r="A69" s="490">
        <v>43344</v>
      </c>
      <c r="B69" s="487">
        <v>35947</v>
      </c>
      <c r="C69" s="487">
        <v>4781</v>
      </c>
      <c r="D69" s="487">
        <v>3959</v>
      </c>
      <c r="E69" s="488">
        <f t="shared" si="11"/>
        <v>111.01948793971401</v>
      </c>
      <c r="F69" s="488">
        <f t="shared" si="11"/>
        <v>92.190512919398387</v>
      </c>
      <c r="G69" s="488">
        <f t="shared" si="11"/>
        <v>121.10737228510249</v>
      </c>
      <c r="H69" s="489">
        <f t="shared" si="14"/>
        <v>43344</v>
      </c>
      <c r="I69" s="488">
        <f t="shared" si="12"/>
        <v>111.01948793971401</v>
      </c>
      <c r="J69" s="488">
        <f t="shared" si="12"/>
        <v>92.190512919398387</v>
      </c>
      <c r="K69" s="488">
        <f t="shared" si="12"/>
        <v>121.10737228510249</v>
      </c>
      <c r="L69" s="488" t="e">
        <f t="shared" si="13"/>
        <v>#N/A</v>
      </c>
    </row>
    <row r="70" spans="1:12" ht="15" customHeight="1" x14ac:dyDescent="0.2">
      <c r="A70" s="490" t="s">
        <v>474</v>
      </c>
      <c r="B70" s="487">
        <v>35841</v>
      </c>
      <c r="C70" s="487">
        <v>4877</v>
      </c>
      <c r="D70" s="487">
        <v>4003</v>
      </c>
      <c r="E70" s="488">
        <f t="shared" si="11"/>
        <v>110.69211525989067</v>
      </c>
      <c r="F70" s="488">
        <f t="shared" si="11"/>
        <v>94.041650597763208</v>
      </c>
      <c r="G70" s="488">
        <f t="shared" si="11"/>
        <v>122.45334964821046</v>
      </c>
      <c r="H70" s="489" t="str">
        <f t="shared" si="14"/>
        <v/>
      </c>
      <c r="I70" s="488" t="str">
        <f t="shared" si="12"/>
        <v/>
      </c>
      <c r="J70" s="488" t="str">
        <f t="shared" si="12"/>
        <v/>
      </c>
      <c r="K70" s="488" t="str">
        <f t="shared" si="12"/>
        <v/>
      </c>
      <c r="L70" s="488" t="e">
        <f t="shared" si="13"/>
        <v>#N/A</v>
      </c>
    </row>
    <row r="71" spans="1:12" ht="15" customHeight="1" x14ac:dyDescent="0.2">
      <c r="A71" s="490" t="s">
        <v>475</v>
      </c>
      <c r="B71" s="487">
        <v>35597</v>
      </c>
      <c r="C71" s="487">
        <v>4816</v>
      </c>
      <c r="D71" s="487">
        <v>4030</v>
      </c>
      <c r="E71" s="491">
        <f t="shared" ref="E71:G75" si="15">IF($A$51=37802,IF(COUNTBLANK(B$51:B$70)&gt;0,#N/A,IF(ISBLANK(B71)=FALSE,B71/B$51*100,#N/A)),IF(COUNTBLANK(B$51:B$75)&gt;0,#N/A,B71/B$51*100))</f>
        <v>109.93854041199542</v>
      </c>
      <c r="F71" s="491">
        <f t="shared" si="15"/>
        <v>92.86540686463556</v>
      </c>
      <c r="G71" s="491">
        <f t="shared" si="15"/>
        <v>123.2792903028449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35596</v>
      </c>
      <c r="C72" s="487">
        <v>4816</v>
      </c>
      <c r="D72" s="487">
        <v>4056</v>
      </c>
      <c r="E72" s="491">
        <f t="shared" si="15"/>
        <v>109.93545199048766</v>
      </c>
      <c r="F72" s="491">
        <f t="shared" si="15"/>
        <v>92.86540686463556</v>
      </c>
      <c r="G72" s="491">
        <f t="shared" si="15"/>
        <v>124.07464056286327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35760</v>
      </c>
      <c r="C73" s="487">
        <v>4652</v>
      </c>
      <c r="D73" s="487">
        <v>4180</v>
      </c>
      <c r="E73" s="491">
        <f t="shared" si="15"/>
        <v>110.4419531177615</v>
      </c>
      <c r="F73" s="491">
        <f t="shared" si="15"/>
        <v>89.703046664095638</v>
      </c>
      <c r="G73" s="491">
        <f t="shared" si="15"/>
        <v>127.8678494952585</v>
      </c>
      <c r="H73" s="492">
        <f>IF(A$51=37802,IF(ISERROR(L73)=TRUE,IF(ISBLANK(A73)=FALSE,IF(MONTH(A73)=MONTH(MAX(A$51:A$75)),A73,""),""),""),IF(ISERROR(L73)=TRUE,IF(MONTH(A73)=MONTH(MAX(A$51:A$75)),A73,""),""))</f>
        <v>43709</v>
      </c>
      <c r="I73" s="488">
        <f t="shared" si="12"/>
        <v>110.4419531177615</v>
      </c>
      <c r="J73" s="488">
        <f t="shared" si="12"/>
        <v>89.703046664095638</v>
      </c>
      <c r="K73" s="488">
        <f t="shared" si="12"/>
        <v>127.8678494952585</v>
      </c>
      <c r="L73" s="488" t="e">
        <f t="shared" si="13"/>
        <v>#N/A</v>
      </c>
    </row>
    <row r="74" spans="1:12" ht="15" customHeight="1" x14ac:dyDescent="0.2">
      <c r="A74" s="490" t="s">
        <v>477</v>
      </c>
      <c r="B74" s="487">
        <v>35520</v>
      </c>
      <c r="C74" s="487">
        <v>4750</v>
      </c>
      <c r="D74" s="487">
        <v>4220</v>
      </c>
      <c r="E74" s="491">
        <f t="shared" si="15"/>
        <v>109.70073195589734</v>
      </c>
      <c r="F74" s="491">
        <f t="shared" si="15"/>
        <v>91.592749710759733</v>
      </c>
      <c r="G74" s="491">
        <f t="shared" si="15"/>
        <v>129.09146527990211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35400</v>
      </c>
      <c r="C75" s="493">
        <v>4587</v>
      </c>
      <c r="D75" s="493">
        <v>4176</v>
      </c>
      <c r="E75" s="491">
        <f t="shared" si="15"/>
        <v>109.33012137496524</v>
      </c>
      <c r="F75" s="491">
        <f t="shared" si="15"/>
        <v>88.449672194369455</v>
      </c>
      <c r="G75" s="491">
        <f t="shared" si="15"/>
        <v>127.74548791679412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110.4419531177615</v>
      </c>
      <c r="J77" s="488">
        <f>IF(J75&lt;&gt;"",J75,IF(J74&lt;&gt;"",J74,IF(J73&lt;&gt;"",J73,IF(J72&lt;&gt;"",J72,IF(J71&lt;&gt;"",J71,IF(J70&lt;&gt;"",J70,""))))))</f>
        <v>89.703046664095638</v>
      </c>
      <c r="K77" s="488">
        <f>IF(K75&lt;&gt;"",K75,IF(K74&lt;&gt;"",K74,IF(K73&lt;&gt;"",K73,IF(K72&lt;&gt;"",K72,IF(K71&lt;&gt;"",K71,IF(K70&lt;&gt;"",K70,""))))))</f>
        <v>127.8678494952585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+10,4%</v>
      </c>
      <c r="J79" s="488" t="str">
        <f>"GeB - ausschließlich: "&amp;IF(J77&gt;100,"+","")&amp;TEXT(J77-100,"0,0")&amp;"%"</f>
        <v>GeB - ausschließlich: -10,3%</v>
      </c>
      <c r="K79" s="488" t="str">
        <f>"GeB - im Nebenjob: "&amp;IF(K77&gt;100,"+","")&amp;TEXT(K77-100,"0,0")&amp;"%"</f>
        <v>GeB - im Nebenjob: +27,9%</v>
      </c>
    </row>
    <row r="81" spans="9:9" ht="15" customHeight="1" x14ac:dyDescent="0.2">
      <c r="I81" s="488" t="str">
        <f>IF(ISERROR(HLOOKUP(1,I$78:K$79,2,FALSE)),"",HLOOKUP(1,I$78:K$79,2,FALSE))</f>
        <v>GeB - im Nebenjob: +27,9%</v>
      </c>
    </row>
    <row r="82" spans="9:9" ht="15" customHeight="1" x14ac:dyDescent="0.2">
      <c r="I82" s="488" t="str">
        <f>IF(ISERROR(HLOOKUP(2,I$78:K$79,2,FALSE)),"",HLOOKUP(2,I$78:K$79,2,FALSE))</f>
        <v>SvB: +10,4%</v>
      </c>
    </row>
    <row r="83" spans="9:9" ht="15" customHeight="1" x14ac:dyDescent="0.2">
      <c r="I83" s="488" t="str">
        <f>IF(ISERROR(HLOOKUP(3,I$78:K$79,2,FALSE)),"",HLOOKUP(3,I$78:K$79,2,FALSE))</f>
        <v>GeB - ausschließlich: -10,3%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35400</v>
      </c>
      <c r="E12" s="114">
        <v>35520</v>
      </c>
      <c r="F12" s="114">
        <v>35760</v>
      </c>
      <c r="G12" s="114">
        <v>35596</v>
      </c>
      <c r="H12" s="114">
        <v>35597</v>
      </c>
      <c r="I12" s="115">
        <v>-197</v>
      </c>
      <c r="J12" s="116">
        <v>-0.5534174228165295</v>
      </c>
      <c r="N12" s="117"/>
    </row>
    <row r="13" spans="1:15" s="110" customFormat="1" ht="13.5" customHeight="1" x14ac:dyDescent="0.2">
      <c r="A13" s="118" t="s">
        <v>105</v>
      </c>
      <c r="B13" s="119" t="s">
        <v>106</v>
      </c>
      <c r="C13" s="113">
        <v>47.336158192090394</v>
      </c>
      <c r="D13" s="114">
        <v>16757</v>
      </c>
      <c r="E13" s="114">
        <v>16803</v>
      </c>
      <c r="F13" s="114">
        <v>17066</v>
      </c>
      <c r="G13" s="114">
        <v>17027</v>
      </c>
      <c r="H13" s="114">
        <v>16989</v>
      </c>
      <c r="I13" s="115">
        <v>-232</v>
      </c>
      <c r="J13" s="116">
        <v>-1.3655894990876449</v>
      </c>
    </row>
    <row r="14" spans="1:15" s="110" customFormat="1" ht="13.5" customHeight="1" x14ac:dyDescent="0.2">
      <c r="A14" s="120"/>
      <c r="B14" s="119" t="s">
        <v>107</v>
      </c>
      <c r="C14" s="113">
        <v>52.663841807909606</v>
      </c>
      <c r="D14" s="114">
        <v>18643</v>
      </c>
      <c r="E14" s="114">
        <v>18717</v>
      </c>
      <c r="F14" s="114">
        <v>18694</v>
      </c>
      <c r="G14" s="114">
        <v>18569</v>
      </c>
      <c r="H14" s="114">
        <v>18608</v>
      </c>
      <c r="I14" s="115">
        <v>35</v>
      </c>
      <c r="J14" s="116">
        <v>0.18809114359415305</v>
      </c>
    </row>
    <row r="15" spans="1:15" s="110" customFormat="1" ht="13.5" customHeight="1" x14ac:dyDescent="0.2">
      <c r="A15" s="118" t="s">
        <v>105</v>
      </c>
      <c r="B15" s="121" t="s">
        <v>108</v>
      </c>
      <c r="C15" s="113">
        <v>13.084745762711865</v>
      </c>
      <c r="D15" s="114">
        <v>4632</v>
      </c>
      <c r="E15" s="114">
        <v>4821</v>
      </c>
      <c r="F15" s="114">
        <v>4910</v>
      </c>
      <c r="G15" s="114">
        <v>4713</v>
      </c>
      <c r="H15" s="114">
        <v>4811</v>
      </c>
      <c r="I15" s="115">
        <v>-179</v>
      </c>
      <c r="J15" s="116">
        <v>-3.7206401995427147</v>
      </c>
    </row>
    <row r="16" spans="1:15" s="110" customFormat="1" ht="13.5" customHeight="1" x14ac:dyDescent="0.2">
      <c r="A16" s="118"/>
      <c r="B16" s="121" t="s">
        <v>109</v>
      </c>
      <c r="C16" s="113">
        <v>66.638418079096041</v>
      </c>
      <c r="D16" s="114">
        <v>23590</v>
      </c>
      <c r="E16" s="114">
        <v>23609</v>
      </c>
      <c r="F16" s="114">
        <v>23781</v>
      </c>
      <c r="G16" s="114">
        <v>23884</v>
      </c>
      <c r="H16" s="114">
        <v>23875</v>
      </c>
      <c r="I16" s="115">
        <v>-285</v>
      </c>
      <c r="J16" s="116">
        <v>-1.1937172774869109</v>
      </c>
    </row>
    <row r="17" spans="1:10" s="110" customFormat="1" ht="13.5" customHeight="1" x14ac:dyDescent="0.2">
      <c r="A17" s="118"/>
      <c r="B17" s="121" t="s">
        <v>110</v>
      </c>
      <c r="C17" s="113">
        <v>18.870056497175142</v>
      </c>
      <c r="D17" s="114">
        <v>6680</v>
      </c>
      <c r="E17" s="114">
        <v>6591</v>
      </c>
      <c r="F17" s="114">
        <v>6568</v>
      </c>
      <c r="G17" s="114">
        <v>6504</v>
      </c>
      <c r="H17" s="114">
        <v>6425</v>
      </c>
      <c r="I17" s="115">
        <v>255</v>
      </c>
      <c r="J17" s="116">
        <v>3.9688715953307394</v>
      </c>
    </row>
    <row r="18" spans="1:10" s="110" customFormat="1" ht="13.5" customHeight="1" x14ac:dyDescent="0.2">
      <c r="A18" s="120"/>
      <c r="B18" s="121" t="s">
        <v>111</v>
      </c>
      <c r="C18" s="113">
        <v>1.4067796610169492</v>
      </c>
      <c r="D18" s="114">
        <v>498</v>
      </c>
      <c r="E18" s="114">
        <v>499</v>
      </c>
      <c r="F18" s="114">
        <v>501</v>
      </c>
      <c r="G18" s="114">
        <v>495</v>
      </c>
      <c r="H18" s="114">
        <v>486</v>
      </c>
      <c r="I18" s="115">
        <v>12</v>
      </c>
      <c r="J18" s="116">
        <v>2.4691358024691357</v>
      </c>
    </row>
    <row r="19" spans="1:10" s="110" customFormat="1" ht="13.5" customHeight="1" x14ac:dyDescent="0.2">
      <c r="A19" s="120"/>
      <c r="B19" s="121" t="s">
        <v>112</v>
      </c>
      <c r="C19" s="113">
        <v>0.32768361581920902</v>
      </c>
      <c r="D19" s="114">
        <v>116</v>
      </c>
      <c r="E19" s="114">
        <v>107</v>
      </c>
      <c r="F19" s="114">
        <v>120</v>
      </c>
      <c r="G19" s="114">
        <v>109</v>
      </c>
      <c r="H19" s="114">
        <v>111</v>
      </c>
      <c r="I19" s="115">
        <v>5</v>
      </c>
      <c r="J19" s="116">
        <v>4.5045045045045047</v>
      </c>
    </row>
    <row r="20" spans="1:10" s="110" customFormat="1" ht="13.5" customHeight="1" x14ac:dyDescent="0.2">
      <c r="A20" s="118" t="s">
        <v>113</v>
      </c>
      <c r="B20" s="122" t="s">
        <v>114</v>
      </c>
      <c r="C20" s="113">
        <v>66.819209039548028</v>
      </c>
      <c r="D20" s="114">
        <v>23654</v>
      </c>
      <c r="E20" s="114">
        <v>23785</v>
      </c>
      <c r="F20" s="114">
        <v>24127</v>
      </c>
      <c r="G20" s="114">
        <v>24004</v>
      </c>
      <c r="H20" s="114">
        <v>24111</v>
      </c>
      <c r="I20" s="115">
        <v>-457</v>
      </c>
      <c r="J20" s="116">
        <v>-1.8954004396333624</v>
      </c>
    </row>
    <row r="21" spans="1:10" s="110" customFormat="1" ht="13.5" customHeight="1" x14ac:dyDescent="0.2">
      <c r="A21" s="120"/>
      <c r="B21" s="122" t="s">
        <v>115</v>
      </c>
      <c r="C21" s="113">
        <v>33.180790960451979</v>
      </c>
      <c r="D21" s="114">
        <v>11746</v>
      </c>
      <c r="E21" s="114">
        <v>11735</v>
      </c>
      <c r="F21" s="114">
        <v>11633</v>
      </c>
      <c r="G21" s="114">
        <v>11592</v>
      </c>
      <c r="H21" s="114">
        <v>11486</v>
      </c>
      <c r="I21" s="115">
        <v>260</v>
      </c>
      <c r="J21" s="116">
        <v>2.2636252829531602</v>
      </c>
    </row>
    <row r="22" spans="1:10" s="110" customFormat="1" ht="13.5" customHeight="1" x14ac:dyDescent="0.2">
      <c r="A22" s="118" t="s">
        <v>113</v>
      </c>
      <c r="B22" s="122" t="s">
        <v>116</v>
      </c>
      <c r="C22" s="113">
        <v>84.172316384180789</v>
      </c>
      <c r="D22" s="114">
        <v>29797</v>
      </c>
      <c r="E22" s="114">
        <v>29963</v>
      </c>
      <c r="F22" s="114">
        <v>30061</v>
      </c>
      <c r="G22" s="114">
        <v>29901</v>
      </c>
      <c r="H22" s="114">
        <v>30071</v>
      </c>
      <c r="I22" s="115">
        <v>-274</v>
      </c>
      <c r="J22" s="116">
        <v>-0.91117688138073227</v>
      </c>
    </row>
    <row r="23" spans="1:10" s="110" customFormat="1" ht="13.5" customHeight="1" x14ac:dyDescent="0.2">
      <c r="A23" s="123"/>
      <c r="B23" s="124" t="s">
        <v>117</v>
      </c>
      <c r="C23" s="125">
        <v>15.805084745762711</v>
      </c>
      <c r="D23" s="114">
        <v>5595</v>
      </c>
      <c r="E23" s="114">
        <v>5551</v>
      </c>
      <c r="F23" s="114">
        <v>5695</v>
      </c>
      <c r="G23" s="114">
        <v>5690</v>
      </c>
      <c r="H23" s="114">
        <v>5520</v>
      </c>
      <c r="I23" s="115">
        <v>75</v>
      </c>
      <c r="J23" s="116">
        <v>1.3586956521739131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8763</v>
      </c>
      <c r="E26" s="114">
        <v>8970</v>
      </c>
      <c r="F26" s="114">
        <v>8832</v>
      </c>
      <c r="G26" s="114">
        <v>8872</v>
      </c>
      <c r="H26" s="140">
        <v>8846</v>
      </c>
      <c r="I26" s="115">
        <v>-83</v>
      </c>
      <c r="J26" s="116">
        <v>-0.93827718742934663</v>
      </c>
    </row>
    <row r="27" spans="1:10" s="110" customFormat="1" ht="13.5" customHeight="1" x14ac:dyDescent="0.2">
      <c r="A27" s="118" t="s">
        <v>105</v>
      </c>
      <c r="B27" s="119" t="s">
        <v>106</v>
      </c>
      <c r="C27" s="113">
        <v>39.221727718817753</v>
      </c>
      <c r="D27" s="115">
        <v>3437</v>
      </c>
      <c r="E27" s="114">
        <v>3514</v>
      </c>
      <c r="F27" s="114">
        <v>3520</v>
      </c>
      <c r="G27" s="114">
        <v>3514</v>
      </c>
      <c r="H27" s="140">
        <v>3432</v>
      </c>
      <c r="I27" s="115">
        <v>5</v>
      </c>
      <c r="J27" s="116">
        <v>0.14568764568764569</v>
      </c>
    </row>
    <row r="28" spans="1:10" s="110" customFormat="1" ht="13.5" customHeight="1" x14ac:dyDescent="0.2">
      <c r="A28" s="120"/>
      <c r="B28" s="119" t="s">
        <v>107</v>
      </c>
      <c r="C28" s="113">
        <v>60.778272281182247</v>
      </c>
      <c r="D28" s="115">
        <v>5326</v>
      </c>
      <c r="E28" s="114">
        <v>5456</v>
      </c>
      <c r="F28" s="114">
        <v>5312</v>
      </c>
      <c r="G28" s="114">
        <v>5358</v>
      </c>
      <c r="H28" s="140">
        <v>5414</v>
      </c>
      <c r="I28" s="115">
        <v>-88</v>
      </c>
      <c r="J28" s="116">
        <v>-1.625415589213151</v>
      </c>
    </row>
    <row r="29" spans="1:10" s="110" customFormat="1" ht="13.5" customHeight="1" x14ac:dyDescent="0.2">
      <c r="A29" s="118" t="s">
        <v>105</v>
      </c>
      <c r="B29" s="121" t="s">
        <v>108</v>
      </c>
      <c r="C29" s="113">
        <v>16.318612347369623</v>
      </c>
      <c r="D29" s="115">
        <v>1430</v>
      </c>
      <c r="E29" s="114">
        <v>1537</v>
      </c>
      <c r="F29" s="114">
        <v>1412</v>
      </c>
      <c r="G29" s="114">
        <v>1468</v>
      </c>
      <c r="H29" s="140">
        <v>1460</v>
      </c>
      <c r="I29" s="115">
        <v>-30</v>
      </c>
      <c r="J29" s="116">
        <v>-2.0547945205479454</v>
      </c>
    </row>
    <row r="30" spans="1:10" s="110" customFormat="1" ht="13.5" customHeight="1" x14ac:dyDescent="0.2">
      <c r="A30" s="118"/>
      <c r="B30" s="121" t="s">
        <v>109</v>
      </c>
      <c r="C30" s="113">
        <v>52.927079767203011</v>
      </c>
      <c r="D30" s="115">
        <v>4638</v>
      </c>
      <c r="E30" s="114">
        <v>4713</v>
      </c>
      <c r="F30" s="114">
        <v>4708</v>
      </c>
      <c r="G30" s="114">
        <v>4682</v>
      </c>
      <c r="H30" s="140">
        <v>4686</v>
      </c>
      <c r="I30" s="115">
        <v>-48</v>
      </c>
      <c r="J30" s="116">
        <v>-1.0243277848911652</v>
      </c>
    </row>
    <row r="31" spans="1:10" s="110" customFormat="1" ht="13.5" customHeight="1" x14ac:dyDescent="0.2">
      <c r="A31" s="118"/>
      <c r="B31" s="121" t="s">
        <v>110</v>
      </c>
      <c r="C31" s="113">
        <v>16.352847198448021</v>
      </c>
      <c r="D31" s="115">
        <v>1433</v>
      </c>
      <c r="E31" s="114">
        <v>1447</v>
      </c>
      <c r="F31" s="114">
        <v>1444</v>
      </c>
      <c r="G31" s="114">
        <v>1447</v>
      </c>
      <c r="H31" s="140">
        <v>1443</v>
      </c>
      <c r="I31" s="115">
        <v>-10</v>
      </c>
      <c r="J31" s="116">
        <v>-0.693000693000693</v>
      </c>
    </row>
    <row r="32" spans="1:10" s="110" customFormat="1" ht="13.5" customHeight="1" x14ac:dyDescent="0.2">
      <c r="A32" s="120"/>
      <c r="B32" s="121" t="s">
        <v>111</v>
      </c>
      <c r="C32" s="113">
        <v>14.401460686979345</v>
      </c>
      <c r="D32" s="115">
        <v>1262</v>
      </c>
      <c r="E32" s="114">
        <v>1273</v>
      </c>
      <c r="F32" s="114">
        <v>1268</v>
      </c>
      <c r="G32" s="114">
        <v>1275</v>
      </c>
      <c r="H32" s="140">
        <v>1257</v>
      </c>
      <c r="I32" s="115">
        <v>5</v>
      </c>
      <c r="J32" s="116">
        <v>0.39777247414478917</v>
      </c>
    </row>
    <row r="33" spans="1:10" s="110" customFormat="1" ht="13.5" customHeight="1" x14ac:dyDescent="0.2">
      <c r="A33" s="120"/>
      <c r="B33" s="121" t="s">
        <v>112</v>
      </c>
      <c r="C33" s="113">
        <v>1.2895127239529842</v>
      </c>
      <c r="D33" s="115">
        <v>113</v>
      </c>
      <c r="E33" s="114">
        <v>113</v>
      </c>
      <c r="F33" s="114">
        <v>119</v>
      </c>
      <c r="G33" s="114">
        <v>103</v>
      </c>
      <c r="H33" s="140">
        <v>90</v>
      </c>
      <c r="I33" s="115">
        <v>23</v>
      </c>
      <c r="J33" s="116">
        <v>25.555555555555557</v>
      </c>
    </row>
    <row r="34" spans="1:10" s="110" customFormat="1" ht="13.5" customHeight="1" x14ac:dyDescent="0.2">
      <c r="A34" s="118" t="s">
        <v>113</v>
      </c>
      <c r="B34" s="122" t="s">
        <v>116</v>
      </c>
      <c r="C34" s="113">
        <v>81.684354673057172</v>
      </c>
      <c r="D34" s="115">
        <v>7158</v>
      </c>
      <c r="E34" s="114">
        <v>7350</v>
      </c>
      <c r="F34" s="114">
        <v>7214</v>
      </c>
      <c r="G34" s="114">
        <v>7248</v>
      </c>
      <c r="H34" s="140">
        <v>7196</v>
      </c>
      <c r="I34" s="115">
        <v>-38</v>
      </c>
      <c r="J34" s="116">
        <v>-0.52807115063924404</v>
      </c>
    </row>
    <row r="35" spans="1:10" s="110" customFormat="1" ht="13.5" customHeight="1" x14ac:dyDescent="0.2">
      <c r="A35" s="118"/>
      <c r="B35" s="119" t="s">
        <v>117</v>
      </c>
      <c r="C35" s="113">
        <v>18.258587241812165</v>
      </c>
      <c r="D35" s="115">
        <v>1600</v>
      </c>
      <c r="E35" s="114">
        <v>1613</v>
      </c>
      <c r="F35" s="114">
        <v>1610</v>
      </c>
      <c r="G35" s="114">
        <v>1619</v>
      </c>
      <c r="H35" s="140">
        <v>1643</v>
      </c>
      <c r="I35" s="115">
        <v>-43</v>
      </c>
      <c r="J35" s="116">
        <v>-2.6171637248934876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4587</v>
      </c>
      <c r="E37" s="114">
        <v>4750</v>
      </c>
      <c r="F37" s="114">
        <v>4652</v>
      </c>
      <c r="G37" s="114">
        <v>4816</v>
      </c>
      <c r="H37" s="140">
        <v>4816</v>
      </c>
      <c r="I37" s="115">
        <v>-229</v>
      </c>
      <c r="J37" s="116">
        <v>-4.7549833887043187</v>
      </c>
    </row>
    <row r="38" spans="1:10" s="110" customFormat="1" ht="13.5" customHeight="1" x14ac:dyDescent="0.2">
      <c r="A38" s="118" t="s">
        <v>105</v>
      </c>
      <c r="B38" s="119" t="s">
        <v>106</v>
      </c>
      <c r="C38" s="113">
        <v>37.10486156529322</v>
      </c>
      <c r="D38" s="115">
        <v>1702</v>
      </c>
      <c r="E38" s="114">
        <v>1764</v>
      </c>
      <c r="F38" s="114">
        <v>1703</v>
      </c>
      <c r="G38" s="114">
        <v>1781</v>
      </c>
      <c r="H38" s="140">
        <v>1764</v>
      </c>
      <c r="I38" s="115">
        <v>-62</v>
      </c>
      <c r="J38" s="116">
        <v>-3.5147392290249435</v>
      </c>
    </row>
    <row r="39" spans="1:10" s="110" customFormat="1" ht="13.5" customHeight="1" x14ac:dyDescent="0.2">
      <c r="A39" s="120"/>
      <c r="B39" s="119" t="s">
        <v>107</v>
      </c>
      <c r="C39" s="113">
        <v>62.89513843470678</v>
      </c>
      <c r="D39" s="115">
        <v>2885</v>
      </c>
      <c r="E39" s="114">
        <v>2986</v>
      </c>
      <c r="F39" s="114">
        <v>2949</v>
      </c>
      <c r="G39" s="114">
        <v>3035</v>
      </c>
      <c r="H39" s="140">
        <v>3052</v>
      </c>
      <c r="I39" s="115">
        <v>-167</v>
      </c>
      <c r="J39" s="116">
        <v>-5.4718217562254257</v>
      </c>
    </row>
    <row r="40" spans="1:10" s="110" customFormat="1" ht="13.5" customHeight="1" x14ac:dyDescent="0.2">
      <c r="A40" s="118" t="s">
        <v>105</v>
      </c>
      <c r="B40" s="121" t="s">
        <v>108</v>
      </c>
      <c r="C40" s="113">
        <v>20.470896010464354</v>
      </c>
      <c r="D40" s="115">
        <v>939</v>
      </c>
      <c r="E40" s="114">
        <v>988</v>
      </c>
      <c r="F40" s="114">
        <v>914</v>
      </c>
      <c r="G40" s="114">
        <v>979</v>
      </c>
      <c r="H40" s="140">
        <v>953</v>
      </c>
      <c r="I40" s="115">
        <v>-14</v>
      </c>
      <c r="J40" s="116">
        <v>-1.4690451206715636</v>
      </c>
    </row>
    <row r="41" spans="1:10" s="110" customFormat="1" ht="13.5" customHeight="1" x14ac:dyDescent="0.2">
      <c r="A41" s="118"/>
      <c r="B41" s="121" t="s">
        <v>109</v>
      </c>
      <c r="C41" s="113">
        <v>35.884020056681926</v>
      </c>
      <c r="D41" s="115">
        <v>1646</v>
      </c>
      <c r="E41" s="114">
        <v>1719</v>
      </c>
      <c r="F41" s="114">
        <v>1691</v>
      </c>
      <c r="G41" s="114">
        <v>1778</v>
      </c>
      <c r="H41" s="140">
        <v>1817</v>
      </c>
      <c r="I41" s="115">
        <v>-171</v>
      </c>
      <c r="J41" s="116">
        <v>-9.4111172261970282</v>
      </c>
    </row>
    <row r="42" spans="1:10" s="110" customFormat="1" ht="13.5" customHeight="1" x14ac:dyDescent="0.2">
      <c r="A42" s="118"/>
      <c r="B42" s="121" t="s">
        <v>110</v>
      </c>
      <c r="C42" s="113">
        <v>17.331589274035316</v>
      </c>
      <c r="D42" s="115">
        <v>795</v>
      </c>
      <c r="E42" s="114">
        <v>818</v>
      </c>
      <c r="F42" s="114">
        <v>835</v>
      </c>
      <c r="G42" s="114">
        <v>840</v>
      </c>
      <c r="H42" s="140">
        <v>841</v>
      </c>
      <c r="I42" s="115">
        <v>-46</v>
      </c>
      <c r="J42" s="116">
        <v>-5.4696789536266346</v>
      </c>
    </row>
    <row r="43" spans="1:10" s="110" customFormat="1" ht="13.5" customHeight="1" x14ac:dyDescent="0.2">
      <c r="A43" s="120"/>
      <c r="B43" s="121" t="s">
        <v>111</v>
      </c>
      <c r="C43" s="113">
        <v>26.313494658818399</v>
      </c>
      <c r="D43" s="115">
        <v>1207</v>
      </c>
      <c r="E43" s="114">
        <v>1225</v>
      </c>
      <c r="F43" s="114">
        <v>1212</v>
      </c>
      <c r="G43" s="114">
        <v>1219</v>
      </c>
      <c r="H43" s="140">
        <v>1205</v>
      </c>
      <c r="I43" s="115">
        <v>2</v>
      </c>
      <c r="J43" s="116">
        <v>0.16597510373443983</v>
      </c>
    </row>
    <row r="44" spans="1:10" s="110" customFormat="1" ht="13.5" customHeight="1" x14ac:dyDescent="0.2">
      <c r="A44" s="120"/>
      <c r="B44" s="121" t="s">
        <v>112</v>
      </c>
      <c r="C44" s="113">
        <v>2.092871157619359</v>
      </c>
      <c r="D44" s="115">
        <v>96</v>
      </c>
      <c r="E44" s="114">
        <v>102</v>
      </c>
      <c r="F44" s="114">
        <v>105</v>
      </c>
      <c r="G44" s="114">
        <v>90</v>
      </c>
      <c r="H44" s="140">
        <v>76</v>
      </c>
      <c r="I44" s="115">
        <v>20</v>
      </c>
      <c r="J44" s="116">
        <v>26.315789473684209</v>
      </c>
    </row>
    <row r="45" spans="1:10" s="110" customFormat="1" ht="13.5" customHeight="1" x14ac:dyDescent="0.2">
      <c r="A45" s="118" t="s">
        <v>113</v>
      </c>
      <c r="B45" s="122" t="s">
        <v>116</v>
      </c>
      <c r="C45" s="113">
        <v>84.826684107259652</v>
      </c>
      <c r="D45" s="115">
        <v>3891</v>
      </c>
      <c r="E45" s="114">
        <v>4022</v>
      </c>
      <c r="F45" s="114">
        <v>3939</v>
      </c>
      <c r="G45" s="114">
        <v>4077</v>
      </c>
      <c r="H45" s="140">
        <v>4031</v>
      </c>
      <c r="I45" s="115">
        <v>-140</v>
      </c>
      <c r="J45" s="116">
        <v>-3.4730836020838503</v>
      </c>
    </row>
    <row r="46" spans="1:10" s="110" customFormat="1" ht="13.5" customHeight="1" x14ac:dyDescent="0.2">
      <c r="A46" s="118"/>
      <c r="B46" s="119" t="s">
        <v>117</v>
      </c>
      <c r="C46" s="113">
        <v>15.064312186614345</v>
      </c>
      <c r="D46" s="115">
        <v>691</v>
      </c>
      <c r="E46" s="114">
        <v>721</v>
      </c>
      <c r="F46" s="114">
        <v>705</v>
      </c>
      <c r="G46" s="114">
        <v>735</v>
      </c>
      <c r="H46" s="140">
        <v>779</v>
      </c>
      <c r="I46" s="115">
        <v>-88</v>
      </c>
      <c r="J46" s="116">
        <v>-11.296534017971759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4176</v>
      </c>
      <c r="E48" s="114">
        <v>4220</v>
      </c>
      <c r="F48" s="114">
        <v>4180</v>
      </c>
      <c r="G48" s="114">
        <v>4056</v>
      </c>
      <c r="H48" s="140">
        <v>4030</v>
      </c>
      <c r="I48" s="115">
        <v>146</v>
      </c>
      <c r="J48" s="116">
        <v>3.6228287841191067</v>
      </c>
    </row>
    <row r="49" spans="1:12" s="110" customFormat="1" ht="13.5" customHeight="1" x14ac:dyDescent="0.2">
      <c r="A49" s="118" t="s">
        <v>105</v>
      </c>
      <c r="B49" s="119" t="s">
        <v>106</v>
      </c>
      <c r="C49" s="113">
        <v>41.546934865900383</v>
      </c>
      <c r="D49" s="115">
        <v>1735</v>
      </c>
      <c r="E49" s="114">
        <v>1750</v>
      </c>
      <c r="F49" s="114">
        <v>1817</v>
      </c>
      <c r="G49" s="114">
        <v>1733</v>
      </c>
      <c r="H49" s="140">
        <v>1668</v>
      </c>
      <c r="I49" s="115">
        <v>67</v>
      </c>
      <c r="J49" s="116">
        <v>4.0167865707434052</v>
      </c>
    </row>
    <row r="50" spans="1:12" s="110" customFormat="1" ht="13.5" customHeight="1" x14ac:dyDescent="0.2">
      <c r="A50" s="120"/>
      <c r="B50" s="119" t="s">
        <v>107</v>
      </c>
      <c r="C50" s="113">
        <v>58.453065134099617</v>
      </c>
      <c r="D50" s="115">
        <v>2441</v>
      </c>
      <c r="E50" s="114">
        <v>2470</v>
      </c>
      <c r="F50" s="114">
        <v>2363</v>
      </c>
      <c r="G50" s="114">
        <v>2323</v>
      </c>
      <c r="H50" s="140">
        <v>2362</v>
      </c>
      <c r="I50" s="115">
        <v>79</v>
      </c>
      <c r="J50" s="116">
        <v>3.3446232006773919</v>
      </c>
    </row>
    <row r="51" spans="1:12" s="110" customFormat="1" ht="13.5" customHeight="1" x14ac:dyDescent="0.2">
      <c r="A51" s="118" t="s">
        <v>105</v>
      </c>
      <c r="B51" s="121" t="s">
        <v>108</v>
      </c>
      <c r="C51" s="113">
        <v>11.757662835249041</v>
      </c>
      <c r="D51" s="115">
        <v>491</v>
      </c>
      <c r="E51" s="114">
        <v>549</v>
      </c>
      <c r="F51" s="114">
        <v>498</v>
      </c>
      <c r="G51" s="114">
        <v>489</v>
      </c>
      <c r="H51" s="140">
        <v>507</v>
      </c>
      <c r="I51" s="115">
        <v>-16</v>
      </c>
      <c r="J51" s="116">
        <v>-3.1558185404339252</v>
      </c>
    </row>
    <row r="52" spans="1:12" s="110" customFormat="1" ht="13.5" customHeight="1" x14ac:dyDescent="0.2">
      <c r="A52" s="118"/>
      <c r="B52" s="121" t="s">
        <v>109</v>
      </c>
      <c r="C52" s="113">
        <v>71.64750957854406</v>
      </c>
      <c r="D52" s="115">
        <v>2992</v>
      </c>
      <c r="E52" s="114">
        <v>2994</v>
      </c>
      <c r="F52" s="114">
        <v>3017</v>
      </c>
      <c r="G52" s="114">
        <v>2904</v>
      </c>
      <c r="H52" s="140">
        <v>2869</v>
      </c>
      <c r="I52" s="115">
        <v>123</v>
      </c>
      <c r="J52" s="116">
        <v>4.2872080864412689</v>
      </c>
    </row>
    <row r="53" spans="1:12" s="110" customFormat="1" ht="13.5" customHeight="1" x14ac:dyDescent="0.2">
      <c r="A53" s="118"/>
      <c r="B53" s="121" t="s">
        <v>110</v>
      </c>
      <c r="C53" s="113">
        <v>15.277777777777779</v>
      </c>
      <c r="D53" s="115">
        <v>638</v>
      </c>
      <c r="E53" s="114">
        <v>629</v>
      </c>
      <c r="F53" s="114">
        <v>609</v>
      </c>
      <c r="G53" s="114">
        <v>607</v>
      </c>
      <c r="H53" s="140">
        <v>602</v>
      </c>
      <c r="I53" s="115">
        <v>36</v>
      </c>
      <c r="J53" s="116">
        <v>5.9800664451827243</v>
      </c>
    </row>
    <row r="54" spans="1:12" s="110" customFormat="1" ht="13.5" customHeight="1" x14ac:dyDescent="0.2">
      <c r="A54" s="120"/>
      <c r="B54" s="121" t="s">
        <v>111</v>
      </c>
      <c r="C54" s="113">
        <v>1.3170498084291187</v>
      </c>
      <c r="D54" s="115">
        <v>55</v>
      </c>
      <c r="E54" s="114">
        <v>48</v>
      </c>
      <c r="F54" s="114">
        <v>56</v>
      </c>
      <c r="G54" s="114">
        <v>56</v>
      </c>
      <c r="H54" s="140">
        <v>52</v>
      </c>
      <c r="I54" s="115">
        <v>3</v>
      </c>
      <c r="J54" s="116">
        <v>5.7692307692307692</v>
      </c>
    </row>
    <row r="55" spans="1:12" s="110" customFormat="1" ht="13.5" customHeight="1" x14ac:dyDescent="0.2">
      <c r="A55" s="120"/>
      <c r="B55" s="121" t="s">
        <v>112</v>
      </c>
      <c r="C55" s="113">
        <v>0.40708812260536398</v>
      </c>
      <c r="D55" s="115">
        <v>17</v>
      </c>
      <c r="E55" s="114">
        <v>11</v>
      </c>
      <c r="F55" s="114">
        <v>14</v>
      </c>
      <c r="G55" s="114">
        <v>13</v>
      </c>
      <c r="H55" s="140">
        <v>14</v>
      </c>
      <c r="I55" s="115">
        <v>3</v>
      </c>
      <c r="J55" s="116">
        <v>21.428571428571427</v>
      </c>
    </row>
    <row r="56" spans="1:12" s="110" customFormat="1" ht="13.5" customHeight="1" x14ac:dyDescent="0.2">
      <c r="A56" s="118" t="s">
        <v>113</v>
      </c>
      <c r="B56" s="122" t="s">
        <v>116</v>
      </c>
      <c r="C56" s="113">
        <v>78.232758620689651</v>
      </c>
      <c r="D56" s="115">
        <v>3267</v>
      </c>
      <c r="E56" s="114">
        <v>3328</v>
      </c>
      <c r="F56" s="114">
        <v>3275</v>
      </c>
      <c r="G56" s="114">
        <v>3171</v>
      </c>
      <c r="H56" s="140">
        <v>3165</v>
      </c>
      <c r="I56" s="115">
        <v>102</v>
      </c>
      <c r="J56" s="116">
        <v>3.2227488151658767</v>
      </c>
    </row>
    <row r="57" spans="1:12" s="110" customFormat="1" ht="13.5" customHeight="1" x14ac:dyDescent="0.2">
      <c r="A57" s="142"/>
      <c r="B57" s="124" t="s">
        <v>117</v>
      </c>
      <c r="C57" s="125">
        <v>21.767241379310345</v>
      </c>
      <c r="D57" s="143">
        <v>909</v>
      </c>
      <c r="E57" s="144">
        <v>892</v>
      </c>
      <c r="F57" s="144">
        <v>905</v>
      </c>
      <c r="G57" s="144">
        <v>884</v>
      </c>
      <c r="H57" s="145">
        <v>864</v>
      </c>
      <c r="I57" s="143">
        <v>45</v>
      </c>
      <c r="J57" s="146">
        <v>5.208333333333333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35400</v>
      </c>
      <c r="E12" s="236">
        <v>35520</v>
      </c>
      <c r="F12" s="114">
        <v>35760</v>
      </c>
      <c r="G12" s="114">
        <v>35596</v>
      </c>
      <c r="H12" s="140">
        <v>35597</v>
      </c>
      <c r="I12" s="115">
        <v>-197</v>
      </c>
      <c r="J12" s="116">
        <v>-0.5534174228165295</v>
      </c>
    </row>
    <row r="13" spans="1:15" s="110" customFormat="1" ht="12" customHeight="1" x14ac:dyDescent="0.2">
      <c r="A13" s="118" t="s">
        <v>105</v>
      </c>
      <c r="B13" s="119" t="s">
        <v>106</v>
      </c>
      <c r="C13" s="113">
        <v>47.336158192090394</v>
      </c>
      <c r="D13" s="115">
        <v>16757</v>
      </c>
      <c r="E13" s="114">
        <v>16803</v>
      </c>
      <c r="F13" s="114">
        <v>17066</v>
      </c>
      <c r="G13" s="114">
        <v>17027</v>
      </c>
      <c r="H13" s="140">
        <v>16989</v>
      </c>
      <c r="I13" s="115">
        <v>-232</v>
      </c>
      <c r="J13" s="116">
        <v>-1.3655894990876449</v>
      </c>
    </row>
    <row r="14" spans="1:15" s="110" customFormat="1" ht="12" customHeight="1" x14ac:dyDescent="0.2">
      <c r="A14" s="118"/>
      <c r="B14" s="119" t="s">
        <v>107</v>
      </c>
      <c r="C14" s="113">
        <v>52.663841807909606</v>
      </c>
      <c r="D14" s="115">
        <v>18643</v>
      </c>
      <c r="E14" s="114">
        <v>18717</v>
      </c>
      <c r="F14" s="114">
        <v>18694</v>
      </c>
      <c r="G14" s="114">
        <v>18569</v>
      </c>
      <c r="H14" s="140">
        <v>18608</v>
      </c>
      <c r="I14" s="115">
        <v>35</v>
      </c>
      <c r="J14" s="116">
        <v>0.18809114359415305</v>
      </c>
    </row>
    <row r="15" spans="1:15" s="110" customFormat="1" ht="12" customHeight="1" x14ac:dyDescent="0.2">
      <c r="A15" s="118" t="s">
        <v>105</v>
      </c>
      <c r="B15" s="121" t="s">
        <v>108</v>
      </c>
      <c r="C15" s="113">
        <v>13.084745762711865</v>
      </c>
      <c r="D15" s="115">
        <v>4632</v>
      </c>
      <c r="E15" s="114">
        <v>4821</v>
      </c>
      <c r="F15" s="114">
        <v>4910</v>
      </c>
      <c r="G15" s="114">
        <v>4713</v>
      </c>
      <c r="H15" s="140">
        <v>4811</v>
      </c>
      <c r="I15" s="115">
        <v>-179</v>
      </c>
      <c r="J15" s="116">
        <v>-3.7206401995427147</v>
      </c>
    </row>
    <row r="16" spans="1:15" s="110" customFormat="1" ht="12" customHeight="1" x14ac:dyDescent="0.2">
      <c r="A16" s="118"/>
      <c r="B16" s="121" t="s">
        <v>109</v>
      </c>
      <c r="C16" s="113">
        <v>66.638418079096041</v>
      </c>
      <c r="D16" s="115">
        <v>23590</v>
      </c>
      <c r="E16" s="114">
        <v>23609</v>
      </c>
      <c r="F16" s="114">
        <v>23781</v>
      </c>
      <c r="G16" s="114">
        <v>23884</v>
      </c>
      <c r="H16" s="140">
        <v>23875</v>
      </c>
      <c r="I16" s="115">
        <v>-285</v>
      </c>
      <c r="J16" s="116">
        <v>-1.1937172774869109</v>
      </c>
    </row>
    <row r="17" spans="1:10" s="110" customFormat="1" ht="12" customHeight="1" x14ac:dyDescent="0.2">
      <c r="A17" s="118"/>
      <c r="B17" s="121" t="s">
        <v>110</v>
      </c>
      <c r="C17" s="113">
        <v>18.870056497175142</v>
      </c>
      <c r="D17" s="115">
        <v>6680</v>
      </c>
      <c r="E17" s="114">
        <v>6591</v>
      </c>
      <c r="F17" s="114">
        <v>6568</v>
      </c>
      <c r="G17" s="114">
        <v>6504</v>
      </c>
      <c r="H17" s="140">
        <v>6425</v>
      </c>
      <c r="I17" s="115">
        <v>255</v>
      </c>
      <c r="J17" s="116">
        <v>3.9688715953307394</v>
      </c>
    </row>
    <row r="18" spans="1:10" s="110" customFormat="1" ht="12" customHeight="1" x14ac:dyDescent="0.2">
      <c r="A18" s="120"/>
      <c r="B18" s="121" t="s">
        <v>111</v>
      </c>
      <c r="C18" s="113">
        <v>1.4067796610169492</v>
      </c>
      <c r="D18" s="115">
        <v>498</v>
      </c>
      <c r="E18" s="114">
        <v>499</v>
      </c>
      <c r="F18" s="114">
        <v>501</v>
      </c>
      <c r="G18" s="114">
        <v>495</v>
      </c>
      <c r="H18" s="140">
        <v>486</v>
      </c>
      <c r="I18" s="115">
        <v>12</v>
      </c>
      <c r="J18" s="116">
        <v>2.4691358024691357</v>
      </c>
    </row>
    <row r="19" spans="1:10" s="110" customFormat="1" ht="12" customHeight="1" x14ac:dyDescent="0.2">
      <c r="A19" s="120"/>
      <c r="B19" s="121" t="s">
        <v>112</v>
      </c>
      <c r="C19" s="113">
        <v>0.32768361581920902</v>
      </c>
      <c r="D19" s="115">
        <v>116</v>
      </c>
      <c r="E19" s="114">
        <v>107</v>
      </c>
      <c r="F19" s="114">
        <v>120</v>
      </c>
      <c r="G19" s="114">
        <v>109</v>
      </c>
      <c r="H19" s="140">
        <v>111</v>
      </c>
      <c r="I19" s="115">
        <v>5</v>
      </c>
      <c r="J19" s="116">
        <v>4.5045045045045047</v>
      </c>
    </row>
    <row r="20" spans="1:10" s="110" customFormat="1" ht="12" customHeight="1" x14ac:dyDescent="0.2">
      <c r="A20" s="118" t="s">
        <v>113</v>
      </c>
      <c r="B20" s="119" t="s">
        <v>181</v>
      </c>
      <c r="C20" s="113">
        <v>66.819209039548028</v>
      </c>
      <c r="D20" s="115">
        <v>23654</v>
      </c>
      <c r="E20" s="114">
        <v>23785</v>
      </c>
      <c r="F20" s="114">
        <v>24127</v>
      </c>
      <c r="G20" s="114">
        <v>24004</v>
      </c>
      <c r="H20" s="140">
        <v>24111</v>
      </c>
      <c r="I20" s="115">
        <v>-457</v>
      </c>
      <c r="J20" s="116">
        <v>-1.8954004396333624</v>
      </c>
    </row>
    <row r="21" spans="1:10" s="110" customFormat="1" ht="12" customHeight="1" x14ac:dyDescent="0.2">
      <c r="A21" s="118"/>
      <c r="B21" s="119" t="s">
        <v>182</v>
      </c>
      <c r="C21" s="113">
        <v>33.180790960451979</v>
      </c>
      <c r="D21" s="115">
        <v>11746</v>
      </c>
      <c r="E21" s="114">
        <v>11735</v>
      </c>
      <c r="F21" s="114">
        <v>11633</v>
      </c>
      <c r="G21" s="114">
        <v>11592</v>
      </c>
      <c r="H21" s="140">
        <v>11486</v>
      </c>
      <c r="I21" s="115">
        <v>260</v>
      </c>
      <c r="J21" s="116">
        <v>2.2636252829531602</v>
      </c>
    </row>
    <row r="22" spans="1:10" s="110" customFormat="1" ht="12" customHeight="1" x14ac:dyDescent="0.2">
      <c r="A22" s="118" t="s">
        <v>113</v>
      </c>
      <c r="B22" s="119" t="s">
        <v>116</v>
      </c>
      <c r="C22" s="113">
        <v>84.172316384180789</v>
      </c>
      <c r="D22" s="115">
        <v>29797</v>
      </c>
      <c r="E22" s="114">
        <v>29963</v>
      </c>
      <c r="F22" s="114">
        <v>30061</v>
      </c>
      <c r="G22" s="114">
        <v>29901</v>
      </c>
      <c r="H22" s="140">
        <v>30071</v>
      </c>
      <c r="I22" s="115">
        <v>-274</v>
      </c>
      <c r="J22" s="116">
        <v>-0.91117688138073227</v>
      </c>
    </row>
    <row r="23" spans="1:10" s="110" customFormat="1" ht="12" customHeight="1" x14ac:dyDescent="0.2">
      <c r="A23" s="118"/>
      <c r="B23" s="119" t="s">
        <v>117</v>
      </c>
      <c r="C23" s="113">
        <v>15.805084745762711</v>
      </c>
      <c r="D23" s="115">
        <v>5595</v>
      </c>
      <c r="E23" s="114">
        <v>5551</v>
      </c>
      <c r="F23" s="114">
        <v>5695</v>
      </c>
      <c r="G23" s="114">
        <v>5690</v>
      </c>
      <c r="H23" s="140">
        <v>5520</v>
      </c>
      <c r="I23" s="115">
        <v>75</v>
      </c>
      <c r="J23" s="116">
        <v>1.3586956521739131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26651</v>
      </c>
      <c r="E64" s="236">
        <v>26608</v>
      </c>
      <c r="F64" s="236">
        <v>26719</v>
      </c>
      <c r="G64" s="236">
        <v>26413</v>
      </c>
      <c r="H64" s="140">
        <v>26231</v>
      </c>
      <c r="I64" s="115">
        <v>420</v>
      </c>
      <c r="J64" s="116">
        <v>1.6011589340856238</v>
      </c>
    </row>
    <row r="65" spans="1:12" s="110" customFormat="1" ht="12" customHeight="1" x14ac:dyDescent="0.2">
      <c r="A65" s="118" t="s">
        <v>105</v>
      </c>
      <c r="B65" s="119" t="s">
        <v>106</v>
      </c>
      <c r="C65" s="113">
        <v>52.515853063674911</v>
      </c>
      <c r="D65" s="235">
        <v>13996</v>
      </c>
      <c r="E65" s="236">
        <v>13935</v>
      </c>
      <c r="F65" s="236">
        <v>14046</v>
      </c>
      <c r="G65" s="236">
        <v>13902</v>
      </c>
      <c r="H65" s="140">
        <v>13795</v>
      </c>
      <c r="I65" s="115">
        <v>201</v>
      </c>
      <c r="J65" s="116">
        <v>1.4570496556723451</v>
      </c>
    </row>
    <row r="66" spans="1:12" s="110" customFormat="1" ht="12" customHeight="1" x14ac:dyDescent="0.2">
      <c r="A66" s="118"/>
      <c r="B66" s="119" t="s">
        <v>107</v>
      </c>
      <c r="C66" s="113">
        <v>47.484146936325089</v>
      </c>
      <c r="D66" s="235">
        <v>12655</v>
      </c>
      <c r="E66" s="236">
        <v>12673</v>
      </c>
      <c r="F66" s="236">
        <v>12673</v>
      </c>
      <c r="G66" s="236">
        <v>12511</v>
      </c>
      <c r="H66" s="140">
        <v>12436</v>
      </c>
      <c r="I66" s="115">
        <v>219</v>
      </c>
      <c r="J66" s="116">
        <v>1.7610164039884206</v>
      </c>
    </row>
    <row r="67" spans="1:12" s="110" customFormat="1" ht="12" customHeight="1" x14ac:dyDescent="0.2">
      <c r="A67" s="118" t="s">
        <v>105</v>
      </c>
      <c r="B67" s="121" t="s">
        <v>108</v>
      </c>
      <c r="C67" s="113">
        <v>12.044576188510749</v>
      </c>
      <c r="D67" s="235">
        <v>3210</v>
      </c>
      <c r="E67" s="236">
        <v>3280</v>
      </c>
      <c r="F67" s="236">
        <v>3345</v>
      </c>
      <c r="G67" s="236">
        <v>3164</v>
      </c>
      <c r="H67" s="140">
        <v>3204</v>
      </c>
      <c r="I67" s="115">
        <v>6</v>
      </c>
      <c r="J67" s="116">
        <v>0.18726591760299627</v>
      </c>
    </row>
    <row r="68" spans="1:12" s="110" customFormat="1" ht="12" customHeight="1" x14ac:dyDescent="0.2">
      <c r="A68" s="118"/>
      <c r="B68" s="121" t="s">
        <v>109</v>
      </c>
      <c r="C68" s="113">
        <v>70.323815241454355</v>
      </c>
      <c r="D68" s="235">
        <v>18742</v>
      </c>
      <c r="E68" s="236">
        <v>18658</v>
      </c>
      <c r="F68" s="236">
        <v>18725</v>
      </c>
      <c r="G68" s="236">
        <v>18693</v>
      </c>
      <c r="H68" s="140">
        <v>18572</v>
      </c>
      <c r="I68" s="115">
        <v>170</v>
      </c>
      <c r="J68" s="116">
        <v>0.91535645057075166</v>
      </c>
    </row>
    <row r="69" spans="1:12" s="110" customFormat="1" ht="12" customHeight="1" x14ac:dyDescent="0.2">
      <c r="A69" s="118"/>
      <c r="B69" s="121" t="s">
        <v>110</v>
      </c>
      <c r="C69" s="113">
        <v>16.382124498142659</v>
      </c>
      <c r="D69" s="235">
        <v>4366</v>
      </c>
      <c r="E69" s="236">
        <v>4338</v>
      </c>
      <c r="F69" s="236">
        <v>4316</v>
      </c>
      <c r="G69" s="236">
        <v>4238</v>
      </c>
      <c r="H69" s="140">
        <v>4148</v>
      </c>
      <c r="I69" s="115">
        <v>218</v>
      </c>
      <c r="J69" s="116">
        <v>5.2555448408871746</v>
      </c>
    </row>
    <row r="70" spans="1:12" s="110" customFormat="1" ht="12" customHeight="1" x14ac:dyDescent="0.2">
      <c r="A70" s="120"/>
      <c r="B70" s="121" t="s">
        <v>111</v>
      </c>
      <c r="C70" s="113">
        <v>1.2494840718922366</v>
      </c>
      <c r="D70" s="235">
        <v>333</v>
      </c>
      <c r="E70" s="236">
        <v>332</v>
      </c>
      <c r="F70" s="236">
        <v>333</v>
      </c>
      <c r="G70" s="236">
        <v>318</v>
      </c>
      <c r="H70" s="140">
        <v>307</v>
      </c>
      <c r="I70" s="115">
        <v>26</v>
      </c>
      <c r="J70" s="116">
        <v>8.4690553745928341</v>
      </c>
    </row>
    <row r="71" spans="1:12" s="110" customFormat="1" ht="12" customHeight="1" x14ac:dyDescent="0.2">
      <c r="A71" s="120"/>
      <c r="B71" s="121" t="s">
        <v>112</v>
      </c>
      <c r="C71" s="113">
        <v>0.36021162432929343</v>
      </c>
      <c r="D71" s="235">
        <v>96</v>
      </c>
      <c r="E71" s="236">
        <v>91</v>
      </c>
      <c r="F71" s="236">
        <v>93</v>
      </c>
      <c r="G71" s="236">
        <v>79</v>
      </c>
      <c r="H71" s="140">
        <v>84</v>
      </c>
      <c r="I71" s="115">
        <v>12</v>
      </c>
      <c r="J71" s="116">
        <v>14.285714285714286</v>
      </c>
    </row>
    <row r="72" spans="1:12" s="110" customFormat="1" ht="12" customHeight="1" x14ac:dyDescent="0.2">
      <c r="A72" s="118" t="s">
        <v>113</v>
      </c>
      <c r="B72" s="119" t="s">
        <v>181</v>
      </c>
      <c r="C72" s="113">
        <v>71.820944805072983</v>
      </c>
      <c r="D72" s="235">
        <v>19141</v>
      </c>
      <c r="E72" s="236">
        <v>19097</v>
      </c>
      <c r="F72" s="236">
        <v>19309</v>
      </c>
      <c r="G72" s="236">
        <v>19058</v>
      </c>
      <c r="H72" s="140">
        <v>18955</v>
      </c>
      <c r="I72" s="115">
        <v>186</v>
      </c>
      <c r="J72" s="116">
        <v>0.981271432339752</v>
      </c>
    </row>
    <row r="73" spans="1:12" s="110" customFormat="1" ht="12" customHeight="1" x14ac:dyDescent="0.2">
      <c r="A73" s="118"/>
      <c r="B73" s="119" t="s">
        <v>182</v>
      </c>
      <c r="C73" s="113">
        <v>28.17905519492702</v>
      </c>
      <c r="D73" s="115">
        <v>7510</v>
      </c>
      <c r="E73" s="114">
        <v>7511</v>
      </c>
      <c r="F73" s="114">
        <v>7410</v>
      </c>
      <c r="G73" s="114">
        <v>7355</v>
      </c>
      <c r="H73" s="140">
        <v>7276</v>
      </c>
      <c r="I73" s="115">
        <v>234</v>
      </c>
      <c r="J73" s="116">
        <v>3.2160527762506872</v>
      </c>
    </row>
    <row r="74" spans="1:12" s="110" customFormat="1" ht="12" customHeight="1" x14ac:dyDescent="0.2">
      <c r="A74" s="118" t="s">
        <v>113</v>
      </c>
      <c r="B74" s="119" t="s">
        <v>116</v>
      </c>
      <c r="C74" s="113">
        <v>75.302990506922811</v>
      </c>
      <c r="D74" s="115">
        <v>20069</v>
      </c>
      <c r="E74" s="114">
        <v>20175</v>
      </c>
      <c r="F74" s="114">
        <v>20268</v>
      </c>
      <c r="G74" s="114">
        <v>20063</v>
      </c>
      <c r="H74" s="140">
        <v>19982</v>
      </c>
      <c r="I74" s="115">
        <v>87</v>
      </c>
      <c r="J74" s="116">
        <v>0.43539185266740066</v>
      </c>
    </row>
    <row r="75" spans="1:12" s="110" customFormat="1" ht="12" customHeight="1" x14ac:dyDescent="0.2">
      <c r="A75" s="142"/>
      <c r="B75" s="124" t="s">
        <v>117</v>
      </c>
      <c r="C75" s="125">
        <v>24.682000675396797</v>
      </c>
      <c r="D75" s="143">
        <v>6578</v>
      </c>
      <c r="E75" s="144">
        <v>6427</v>
      </c>
      <c r="F75" s="144">
        <v>6445</v>
      </c>
      <c r="G75" s="144">
        <v>6345</v>
      </c>
      <c r="H75" s="145">
        <v>6242</v>
      </c>
      <c r="I75" s="143">
        <v>336</v>
      </c>
      <c r="J75" s="146">
        <v>5.3828900993271391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35400</v>
      </c>
      <c r="G11" s="114">
        <v>35520</v>
      </c>
      <c r="H11" s="114">
        <v>35760</v>
      </c>
      <c r="I11" s="114">
        <v>35596</v>
      </c>
      <c r="J11" s="140">
        <v>35597</v>
      </c>
      <c r="K11" s="114">
        <v>-197</v>
      </c>
      <c r="L11" s="116">
        <v>-0.5534174228165295</v>
      </c>
    </row>
    <row r="12" spans="1:17" s="110" customFormat="1" ht="24.95" customHeight="1" x14ac:dyDescent="0.2">
      <c r="A12" s="604" t="s">
        <v>185</v>
      </c>
      <c r="B12" s="605"/>
      <c r="C12" s="605"/>
      <c r="D12" s="606"/>
      <c r="E12" s="113">
        <v>47.336158192090394</v>
      </c>
      <c r="F12" s="115">
        <v>16757</v>
      </c>
      <c r="G12" s="114">
        <v>16803</v>
      </c>
      <c r="H12" s="114">
        <v>17066</v>
      </c>
      <c r="I12" s="114">
        <v>17027</v>
      </c>
      <c r="J12" s="140">
        <v>16989</v>
      </c>
      <c r="K12" s="114">
        <v>-232</v>
      </c>
      <c r="L12" s="116">
        <v>-1.3655894990876449</v>
      </c>
    </row>
    <row r="13" spans="1:17" s="110" customFormat="1" ht="15" customHeight="1" x14ac:dyDescent="0.2">
      <c r="A13" s="120"/>
      <c r="B13" s="612" t="s">
        <v>107</v>
      </c>
      <c r="C13" s="612"/>
      <c r="E13" s="113">
        <v>52.663841807909606</v>
      </c>
      <c r="F13" s="115">
        <v>18643</v>
      </c>
      <c r="G13" s="114">
        <v>18717</v>
      </c>
      <c r="H13" s="114">
        <v>18694</v>
      </c>
      <c r="I13" s="114">
        <v>18569</v>
      </c>
      <c r="J13" s="140">
        <v>18608</v>
      </c>
      <c r="K13" s="114">
        <v>35</v>
      </c>
      <c r="L13" s="116">
        <v>0.18809114359415305</v>
      </c>
    </row>
    <row r="14" spans="1:17" s="110" customFormat="1" ht="24.95" customHeight="1" x14ac:dyDescent="0.2">
      <c r="A14" s="604" t="s">
        <v>186</v>
      </c>
      <c r="B14" s="605"/>
      <c r="C14" s="605"/>
      <c r="D14" s="606"/>
      <c r="E14" s="113">
        <v>13.084745762711865</v>
      </c>
      <c r="F14" s="115">
        <v>4632</v>
      </c>
      <c r="G14" s="114">
        <v>4821</v>
      </c>
      <c r="H14" s="114">
        <v>4910</v>
      </c>
      <c r="I14" s="114">
        <v>4713</v>
      </c>
      <c r="J14" s="140">
        <v>4811</v>
      </c>
      <c r="K14" s="114">
        <v>-179</v>
      </c>
      <c r="L14" s="116">
        <v>-3.7206401995427147</v>
      </c>
    </row>
    <row r="15" spans="1:17" s="110" customFormat="1" ht="15" customHeight="1" x14ac:dyDescent="0.2">
      <c r="A15" s="120"/>
      <c r="B15" s="119"/>
      <c r="C15" s="258" t="s">
        <v>106</v>
      </c>
      <c r="E15" s="113">
        <v>48.337651122625218</v>
      </c>
      <c r="F15" s="115">
        <v>2239</v>
      </c>
      <c r="G15" s="114">
        <v>2336</v>
      </c>
      <c r="H15" s="114">
        <v>2392</v>
      </c>
      <c r="I15" s="114">
        <v>2321</v>
      </c>
      <c r="J15" s="140">
        <v>2346</v>
      </c>
      <c r="K15" s="114">
        <v>-107</v>
      </c>
      <c r="L15" s="116">
        <v>-4.5609548167092928</v>
      </c>
    </row>
    <row r="16" spans="1:17" s="110" customFormat="1" ht="15" customHeight="1" x14ac:dyDescent="0.2">
      <c r="A16" s="120"/>
      <c r="B16" s="119"/>
      <c r="C16" s="258" t="s">
        <v>107</v>
      </c>
      <c r="E16" s="113">
        <v>51.662348877374782</v>
      </c>
      <c r="F16" s="115">
        <v>2393</v>
      </c>
      <c r="G16" s="114">
        <v>2485</v>
      </c>
      <c r="H16" s="114">
        <v>2518</v>
      </c>
      <c r="I16" s="114">
        <v>2392</v>
      </c>
      <c r="J16" s="140">
        <v>2465</v>
      </c>
      <c r="K16" s="114">
        <v>-72</v>
      </c>
      <c r="L16" s="116">
        <v>-2.920892494929006</v>
      </c>
    </row>
    <row r="17" spans="1:12" s="110" customFormat="1" ht="15" customHeight="1" x14ac:dyDescent="0.2">
      <c r="A17" s="120"/>
      <c r="B17" s="121" t="s">
        <v>109</v>
      </c>
      <c r="C17" s="258"/>
      <c r="E17" s="113">
        <v>66.638418079096041</v>
      </c>
      <c r="F17" s="115">
        <v>23590</v>
      </c>
      <c r="G17" s="114">
        <v>23609</v>
      </c>
      <c r="H17" s="114">
        <v>23781</v>
      </c>
      <c r="I17" s="114">
        <v>23884</v>
      </c>
      <c r="J17" s="140">
        <v>23875</v>
      </c>
      <c r="K17" s="114">
        <v>-285</v>
      </c>
      <c r="L17" s="116">
        <v>-1.1937172774869109</v>
      </c>
    </row>
    <row r="18" spans="1:12" s="110" customFormat="1" ht="15" customHeight="1" x14ac:dyDescent="0.2">
      <c r="A18" s="120"/>
      <c r="B18" s="119"/>
      <c r="C18" s="258" t="s">
        <v>106</v>
      </c>
      <c r="E18" s="113">
        <v>47.045358202628229</v>
      </c>
      <c r="F18" s="115">
        <v>11098</v>
      </c>
      <c r="G18" s="114">
        <v>11082</v>
      </c>
      <c r="H18" s="114">
        <v>11275</v>
      </c>
      <c r="I18" s="114">
        <v>11346</v>
      </c>
      <c r="J18" s="140">
        <v>11319</v>
      </c>
      <c r="K18" s="114">
        <v>-221</v>
      </c>
      <c r="L18" s="116">
        <v>-1.952469299408075</v>
      </c>
    </row>
    <row r="19" spans="1:12" s="110" customFormat="1" ht="15" customHeight="1" x14ac:dyDescent="0.2">
      <c r="A19" s="120"/>
      <c r="B19" s="119"/>
      <c r="C19" s="258" t="s">
        <v>107</v>
      </c>
      <c r="E19" s="113">
        <v>52.954641797371771</v>
      </c>
      <c r="F19" s="115">
        <v>12492</v>
      </c>
      <c r="G19" s="114">
        <v>12527</v>
      </c>
      <c r="H19" s="114">
        <v>12506</v>
      </c>
      <c r="I19" s="114">
        <v>12538</v>
      </c>
      <c r="J19" s="140">
        <v>12556</v>
      </c>
      <c r="K19" s="114">
        <v>-64</v>
      </c>
      <c r="L19" s="116">
        <v>-0.5097164702134438</v>
      </c>
    </row>
    <row r="20" spans="1:12" s="110" customFormat="1" ht="15" customHeight="1" x14ac:dyDescent="0.2">
      <c r="A20" s="120"/>
      <c r="B20" s="121" t="s">
        <v>110</v>
      </c>
      <c r="C20" s="258"/>
      <c r="E20" s="113">
        <v>18.870056497175142</v>
      </c>
      <c r="F20" s="115">
        <v>6680</v>
      </c>
      <c r="G20" s="114">
        <v>6591</v>
      </c>
      <c r="H20" s="114">
        <v>6568</v>
      </c>
      <c r="I20" s="114">
        <v>6504</v>
      </c>
      <c r="J20" s="140">
        <v>6425</v>
      </c>
      <c r="K20" s="114">
        <v>255</v>
      </c>
      <c r="L20" s="116">
        <v>3.9688715953307394</v>
      </c>
    </row>
    <row r="21" spans="1:12" s="110" customFormat="1" ht="15" customHeight="1" x14ac:dyDescent="0.2">
      <c r="A21" s="120"/>
      <c r="B21" s="119"/>
      <c r="C21" s="258" t="s">
        <v>106</v>
      </c>
      <c r="E21" s="113">
        <v>46.841317365269461</v>
      </c>
      <c r="F21" s="115">
        <v>3129</v>
      </c>
      <c r="G21" s="114">
        <v>3099</v>
      </c>
      <c r="H21" s="114">
        <v>3105</v>
      </c>
      <c r="I21" s="114">
        <v>3067</v>
      </c>
      <c r="J21" s="140">
        <v>3035</v>
      </c>
      <c r="K21" s="114">
        <v>94</v>
      </c>
      <c r="L21" s="116">
        <v>3.0971993410214167</v>
      </c>
    </row>
    <row r="22" spans="1:12" s="110" customFormat="1" ht="15" customHeight="1" x14ac:dyDescent="0.2">
      <c r="A22" s="120"/>
      <c r="B22" s="119"/>
      <c r="C22" s="258" t="s">
        <v>107</v>
      </c>
      <c r="E22" s="113">
        <v>53.158682634730539</v>
      </c>
      <c r="F22" s="115">
        <v>3551</v>
      </c>
      <c r="G22" s="114">
        <v>3492</v>
      </c>
      <c r="H22" s="114">
        <v>3463</v>
      </c>
      <c r="I22" s="114">
        <v>3437</v>
      </c>
      <c r="J22" s="140">
        <v>3390</v>
      </c>
      <c r="K22" s="114">
        <v>161</v>
      </c>
      <c r="L22" s="116">
        <v>4.7492625368731565</v>
      </c>
    </row>
    <row r="23" spans="1:12" s="110" customFormat="1" ht="15" customHeight="1" x14ac:dyDescent="0.2">
      <c r="A23" s="120"/>
      <c r="B23" s="121" t="s">
        <v>111</v>
      </c>
      <c r="C23" s="258"/>
      <c r="E23" s="113">
        <v>1.4067796610169492</v>
      </c>
      <c r="F23" s="115">
        <v>498</v>
      </c>
      <c r="G23" s="114">
        <v>499</v>
      </c>
      <c r="H23" s="114">
        <v>501</v>
      </c>
      <c r="I23" s="114">
        <v>495</v>
      </c>
      <c r="J23" s="140">
        <v>486</v>
      </c>
      <c r="K23" s="114">
        <v>12</v>
      </c>
      <c r="L23" s="116">
        <v>2.4691358024691357</v>
      </c>
    </row>
    <row r="24" spans="1:12" s="110" customFormat="1" ht="15" customHeight="1" x14ac:dyDescent="0.2">
      <c r="A24" s="120"/>
      <c r="B24" s="119"/>
      <c r="C24" s="258" t="s">
        <v>106</v>
      </c>
      <c r="E24" s="113">
        <v>58.433734939759034</v>
      </c>
      <c r="F24" s="115">
        <v>291</v>
      </c>
      <c r="G24" s="114">
        <v>286</v>
      </c>
      <c r="H24" s="114">
        <v>294</v>
      </c>
      <c r="I24" s="114">
        <v>293</v>
      </c>
      <c r="J24" s="140">
        <v>289</v>
      </c>
      <c r="K24" s="114">
        <v>2</v>
      </c>
      <c r="L24" s="116">
        <v>0.69204152249134943</v>
      </c>
    </row>
    <row r="25" spans="1:12" s="110" customFormat="1" ht="15" customHeight="1" x14ac:dyDescent="0.2">
      <c r="A25" s="120"/>
      <c r="B25" s="119"/>
      <c r="C25" s="258" t="s">
        <v>107</v>
      </c>
      <c r="E25" s="113">
        <v>41.566265060240966</v>
      </c>
      <c r="F25" s="115">
        <v>207</v>
      </c>
      <c r="G25" s="114">
        <v>213</v>
      </c>
      <c r="H25" s="114">
        <v>207</v>
      </c>
      <c r="I25" s="114">
        <v>202</v>
      </c>
      <c r="J25" s="140">
        <v>197</v>
      </c>
      <c r="K25" s="114">
        <v>10</v>
      </c>
      <c r="L25" s="116">
        <v>5.0761421319796955</v>
      </c>
    </row>
    <row r="26" spans="1:12" s="110" customFormat="1" ht="15" customHeight="1" x14ac:dyDescent="0.2">
      <c r="A26" s="120"/>
      <c r="C26" s="121" t="s">
        <v>187</v>
      </c>
      <c r="D26" s="110" t="s">
        <v>188</v>
      </c>
      <c r="E26" s="113">
        <v>0.32768361581920902</v>
      </c>
      <c r="F26" s="115">
        <v>116</v>
      </c>
      <c r="G26" s="114">
        <v>107</v>
      </c>
      <c r="H26" s="114">
        <v>120</v>
      </c>
      <c r="I26" s="114">
        <v>109</v>
      </c>
      <c r="J26" s="140">
        <v>111</v>
      </c>
      <c r="K26" s="114">
        <v>5</v>
      </c>
      <c r="L26" s="116">
        <v>4.5045045045045047</v>
      </c>
    </row>
    <row r="27" spans="1:12" s="110" customFormat="1" ht="15" customHeight="1" x14ac:dyDescent="0.2">
      <c r="A27" s="120"/>
      <c r="B27" s="119"/>
      <c r="D27" s="259" t="s">
        <v>106</v>
      </c>
      <c r="E27" s="113">
        <v>43.103448275862071</v>
      </c>
      <c r="F27" s="115">
        <v>50</v>
      </c>
      <c r="G27" s="114">
        <v>39</v>
      </c>
      <c r="H27" s="114">
        <v>55</v>
      </c>
      <c r="I27" s="114">
        <v>54</v>
      </c>
      <c r="J27" s="140">
        <v>56</v>
      </c>
      <c r="K27" s="114">
        <v>-6</v>
      </c>
      <c r="L27" s="116">
        <v>-10.714285714285714</v>
      </c>
    </row>
    <row r="28" spans="1:12" s="110" customFormat="1" ht="15" customHeight="1" x14ac:dyDescent="0.2">
      <c r="A28" s="120"/>
      <c r="B28" s="119"/>
      <c r="D28" s="259" t="s">
        <v>107</v>
      </c>
      <c r="E28" s="113">
        <v>56.896551724137929</v>
      </c>
      <c r="F28" s="115">
        <v>66</v>
      </c>
      <c r="G28" s="114">
        <v>68</v>
      </c>
      <c r="H28" s="114">
        <v>65</v>
      </c>
      <c r="I28" s="114">
        <v>55</v>
      </c>
      <c r="J28" s="140">
        <v>55</v>
      </c>
      <c r="K28" s="114">
        <v>11</v>
      </c>
      <c r="L28" s="116">
        <v>20</v>
      </c>
    </row>
    <row r="29" spans="1:12" s="110" customFormat="1" ht="24.95" customHeight="1" x14ac:dyDescent="0.2">
      <c r="A29" s="604" t="s">
        <v>189</v>
      </c>
      <c r="B29" s="605"/>
      <c r="C29" s="605"/>
      <c r="D29" s="606"/>
      <c r="E29" s="113">
        <v>84.172316384180789</v>
      </c>
      <c r="F29" s="115">
        <v>29797</v>
      </c>
      <c r="G29" s="114">
        <v>29963</v>
      </c>
      <c r="H29" s="114">
        <v>30061</v>
      </c>
      <c r="I29" s="114">
        <v>29901</v>
      </c>
      <c r="J29" s="140">
        <v>30071</v>
      </c>
      <c r="K29" s="114">
        <v>-274</v>
      </c>
      <c r="L29" s="116">
        <v>-0.91117688138073227</v>
      </c>
    </row>
    <row r="30" spans="1:12" s="110" customFormat="1" ht="15" customHeight="1" x14ac:dyDescent="0.2">
      <c r="A30" s="120"/>
      <c r="B30" s="119"/>
      <c r="C30" s="258" t="s">
        <v>106</v>
      </c>
      <c r="E30" s="113">
        <v>45.54149746618787</v>
      </c>
      <c r="F30" s="115">
        <v>13570</v>
      </c>
      <c r="G30" s="114">
        <v>13656</v>
      </c>
      <c r="H30" s="114">
        <v>13780</v>
      </c>
      <c r="I30" s="114">
        <v>13743</v>
      </c>
      <c r="J30" s="140">
        <v>13838</v>
      </c>
      <c r="K30" s="114">
        <v>-268</v>
      </c>
      <c r="L30" s="116">
        <v>-1.9366960543431131</v>
      </c>
    </row>
    <row r="31" spans="1:12" s="110" customFormat="1" ht="15" customHeight="1" x14ac:dyDescent="0.2">
      <c r="A31" s="120"/>
      <c r="B31" s="119"/>
      <c r="C31" s="258" t="s">
        <v>107</v>
      </c>
      <c r="E31" s="113">
        <v>54.45850253381213</v>
      </c>
      <c r="F31" s="115">
        <v>16227</v>
      </c>
      <c r="G31" s="114">
        <v>16307</v>
      </c>
      <c r="H31" s="114">
        <v>16281</v>
      </c>
      <c r="I31" s="114">
        <v>16158</v>
      </c>
      <c r="J31" s="140">
        <v>16233</v>
      </c>
      <c r="K31" s="114">
        <v>-6</v>
      </c>
      <c r="L31" s="116">
        <v>-3.6961744594344856E-2</v>
      </c>
    </row>
    <row r="32" spans="1:12" s="110" customFormat="1" ht="15" customHeight="1" x14ac:dyDescent="0.2">
      <c r="A32" s="120"/>
      <c r="B32" s="119" t="s">
        <v>117</v>
      </c>
      <c r="C32" s="258"/>
      <c r="E32" s="113">
        <v>15.805084745762711</v>
      </c>
      <c r="F32" s="115">
        <v>5595</v>
      </c>
      <c r="G32" s="114">
        <v>5551</v>
      </c>
      <c r="H32" s="114">
        <v>5695</v>
      </c>
      <c r="I32" s="114">
        <v>5690</v>
      </c>
      <c r="J32" s="140">
        <v>5520</v>
      </c>
      <c r="K32" s="114">
        <v>75</v>
      </c>
      <c r="L32" s="116">
        <v>1.3586956521739131</v>
      </c>
    </row>
    <row r="33" spans="1:12" s="110" customFormat="1" ht="15" customHeight="1" x14ac:dyDescent="0.2">
      <c r="A33" s="120"/>
      <c r="B33" s="119"/>
      <c r="C33" s="258" t="s">
        <v>106</v>
      </c>
      <c r="E33" s="113">
        <v>56.872207327971402</v>
      </c>
      <c r="F33" s="115">
        <v>3182</v>
      </c>
      <c r="G33" s="114">
        <v>3144</v>
      </c>
      <c r="H33" s="114">
        <v>3283</v>
      </c>
      <c r="I33" s="114">
        <v>3279</v>
      </c>
      <c r="J33" s="140">
        <v>3146</v>
      </c>
      <c r="K33" s="114">
        <v>36</v>
      </c>
      <c r="L33" s="116">
        <v>1.1443102352193262</v>
      </c>
    </row>
    <row r="34" spans="1:12" s="110" customFormat="1" ht="15" customHeight="1" x14ac:dyDescent="0.2">
      <c r="A34" s="120"/>
      <c r="B34" s="119"/>
      <c r="C34" s="258" t="s">
        <v>107</v>
      </c>
      <c r="E34" s="113">
        <v>43.127792672028598</v>
      </c>
      <c r="F34" s="115">
        <v>2413</v>
      </c>
      <c r="G34" s="114">
        <v>2407</v>
      </c>
      <c r="H34" s="114">
        <v>2412</v>
      </c>
      <c r="I34" s="114">
        <v>2411</v>
      </c>
      <c r="J34" s="140">
        <v>2374</v>
      </c>
      <c r="K34" s="114">
        <v>39</v>
      </c>
      <c r="L34" s="116">
        <v>1.6427969671440608</v>
      </c>
    </row>
    <row r="35" spans="1:12" s="110" customFormat="1" ht="24.95" customHeight="1" x14ac:dyDescent="0.2">
      <c r="A35" s="604" t="s">
        <v>190</v>
      </c>
      <c r="B35" s="605"/>
      <c r="C35" s="605"/>
      <c r="D35" s="606"/>
      <c r="E35" s="113">
        <v>66.819209039548028</v>
      </c>
      <c r="F35" s="115">
        <v>23654</v>
      </c>
      <c r="G35" s="114">
        <v>23785</v>
      </c>
      <c r="H35" s="114">
        <v>24127</v>
      </c>
      <c r="I35" s="114">
        <v>24004</v>
      </c>
      <c r="J35" s="140">
        <v>24111</v>
      </c>
      <c r="K35" s="114">
        <v>-457</v>
      </c>
      <c r="L35" s="116">
        <v>-1.8954004396333624</v>
      </c>
    </row>
    <row r="36" spans="1:12" s="110" customFormat="1" ht="15" customHeight="1" x14ac:dyDescent="0.2">
      <c r="A36" s="120"/>
      <c r="B36" s="119"/>
      <c r="C36" s="258" t="s">
        <v>106</v>
      </c>
      <c r="E36" s="113">
        <v>61.186268707195403</v>
      </c>
      <c r="F36" s="115">
        <v>14473</v>
      </c>
      <c r="G36" s="114">
        <v>14498</v>
      </c>
      <c r="H36" s="114">
        <v>14775</v>
      </c>
      <c r="I36" s="114">
        <v>14723</v>
      </c>
      <c r="J36" s="140">
        <v>14758</v>
      </c>
      <c r="K36" s="114">
        <v>-285</v>
      </c>
      <c r="L36" s="116">
        <v>-1.9311559831955549</v>
      </c>
    </row>
    <row r="37" spans="1:12" s="110" customFormat="1" ht="15" customHeight="1" x14ac:dyDescent="0.2">
      <c r="A37" s="120"/>
      <c r="B37" s="119"/>
      <c r="C37" s="258" t="s">
        <v>107</v>
      </c>
      <c r="E37" s="113">
        <v>38.813731292804597</v>
      </c>
      <c r="F37" s="115">
        <v>9181</v>
      </c>
      <c r="G37" s="114">
        <v>9287</v>
      </c>
      <c r="H37" s="114">
        <v>9352</v>
      </c>
      <c r="I37" s="114">
        <v>9281</v>
      </c>
      <c r="J37" s="140">
        <v>9353</v>
      </c>
      <c r="K37" s="114">
        <v>-172</v>
      </c>
      <c r="L37" s="116">
        <v>-1.8389821447663852</v>
      </c>
    </row>
    <row r="38" spans="1:12" s="110" customFormat="1" ht="15" customHeight="1" x14ac:dyDescent="0.2">
      <c r="A38" s="120"/>
      <c r="B38" s="119" t="s">
        <v>182</v>
      </c>
      <c r="C38" s="258"/>
      <c r="E38" s="113">
        <v>33.180790960451979</v>
      </c>
      <c r="F38" s="115">
        <v>11746</v>
      </c>
      <c r="G38" s="114">
        <v>11735</v>
      </c>
      <c r="H38" s="114">
        <v>11633</v>
      </c>
      <c r="I38" s="114">
        <v>11592</v>
      </c>
      <c r="J38" s="140">
        <v>11486</v>
      </c>
      <c r="K38" s="114">
        <v>260</v>
      </c>
      <c r="L38" s="116">
        <v>2.2636252829531602</v>
      </c>
    </row>
    <row r="39" spans="1:12" s="110" customFormat="1" ht="15" customHeight="1" x14ac:dyDescent="0.2">
      <c r="A39" s="120"/>
      <c r="B39" s="119"/>
      <c r="C39" s="258" t="s">
        <v>106</v>
      </c>
      <c r="E39" s="113">
        <v>19.444917418695727</v>
      </c>
      <c r="F39" s="115">
        <v>2284</v>
      </c>
      <c r="G39" s="114">
        <v>2305</v>
      </c>
      <c r="H39" s="114">
        <v>2291</v>
      </c>
      <c r="I39" s="114">
        <v>2304</v>
      </c>
      <c r="J39" s="140">
        <v>2231</v>
      </c>
      <c r="K39" s="114">
        <v>53</v>
      </c>
      <c r="L39" s="116">
        <v>2.3756163155535632</v>
      </c>
    </row>
    <row r="40" spans="1:12" s="110" customFormat="1" ht="15" customHeight="1" x14ac:dyDescent="0.2">
      <c r="A40" s="120"/>
      <c r="B40" s="119"/>
      <c r="C40" s="258" t="s">
        <v>107</v>
      </c>
      <c r="E40" s="113">
        <v>80.555082581304276</v>
      </c>
      <c r="F40" s="115">
        <v>9462</v>
      </c>
      <c r="G40" s="114">
        <v>9430</v>
      </c>
      <c r="H40" s="114">
        <v>9342</v>
      </c>
      <c r="I40" s="114">
        <v>9288</v>
      </c>
      <c r="J40" s="140">
        <v>9255</v>
      </c>
      <c r="K40" s="114">
        <v>207</v>
      </c>
      <c r="L40" s="116">
        <v>2.2366288492706645</v>
      </c>
    </row>
    <row r="41" spans="1:12" s="110" customFormat="1" ht="24.75" customHeight="1" x14ac:dyDescent="0.2">
      <c r="A41" s="604" t="s">
        <v>518</v>
      </c>
      <c r="B41" s="605"/>
      <c r="C41" s="605"/>
      <c r="D41" s="606"/>
      <c r="E41" s="113">
        <v>5.1412429378531073</v>
      </c>
      <c r="F41" s="115">
        <v>1820</v>
      </c>
      <c r="G41" s="114">
        <v>2015</v>
      </c>
      <c r="H41" s="114">
        <v>2014</v>
      </c>
      <c r="I41" s="114">
        <v>1791</v>
      </c>
      <c r="J41" s="140">
        <v>1855</v>
      </c>
      <c r="K41" s="114">
        <v>-35</v>
      </c>
      <c r="L41" s="116">
        <v>-1.8867924528301887</v>
      </c>
    </row>
    <row r="42" spans="1:12" s="110" customFormat="1" ht="15" customHeight="1" x14ac:dyDescent="0.2">
      <c r="A42" s="120"/>
      <c r="B42" s="119"/>
      <c r="C42" s="258" t="s">
        <v>106</v>
      </c>
      <c r="E42" s="113">
        <v>49.230769230769234</v>
      </c>
      <c r="F42" s="115">
        <v>896</v>
      </c>
      <c r="G42" s="114">
        <v>1027</v>
      </c>
      <c r="H42" s="114">
        <v>1023</v>
      </c>
      <c r="I42" s="114">
        <v>914</v>
      </c>
      <c r="J42" s="140">
        <v>958</v>
      </c>
      <c r="K42" s="114">
        <v>-62</v>
      </c>
      <c r="L42" s="116">
        <v>-6.4718162839248432</v>
      </c>
    </row>
    <row r="43" spans="1:12" s="110" customFormat="1" ht="15" customHeight="1" x14ac:dyDescent="0.2">
      <c r="A43" s="123"/>
      <c r="B43" s="124"/>
      <c r="C43" s="260" t="s">
        <v>107</v>
      </c>
      <c r="D43" s="261"/>
      <c r="E43" s="125">
        <v>50.769230769230766</v>
      </c>
      <c r="F43" s="143">
        <v>924</v>
      </c>
      <c r="G43" s="144">
        <v>988</v>
      </c>
      <c r="H43" s="144">
        <v>991</v>
      </c>
      <c r="I43" s="144">
        <v>877</v>
      </c>
      <c r="J43" s="145">
        <v>897</v>
      </c>
      <c r="K43" s="144">
        <v>27</v>
      </c>
      <c r="L43" s="146">
        <v>3.0100334448160537</v>
      </c>
    </row>
    <row r="44" spans="1:12" s="110" customFormat="1" ht="45.75" customHeight="1" x14ac:dyDescent="0.2">
      <c r="A44" s="604" t="s">
        <v>191</v>
      </c>
      <c r="B44" s="605"/>
      <c r="C44" s="605"/>
      <c r="D44" s="606"/>
      <c r="E44" s="113">
        <v>1.9576271186440677</v>
      </c>
      <c r="F44" s="115">
        <v>693</v>
      </c>
      <c r="G44" s="114">
        <v>704</v>
      </c>
      <c r="H44" s="114">
        <v>695</v>
      </c>
      <c r="I44" s="114">
        <v>675</v>
      </c>
      <c r="J44" s="140">
        <v>680</v>
      </c>
      <c r="K44" s="114">
        <v>13</v>
      </c>
      <c r="L44" s="116">
        <v>1.911764705882353</v>
      </c>
    </row>
    <row r="45" spans="1:12" s="110" customFormat="1" ht="15" customHeight="1" x14ac:dyDescent="0.2">
      <c r="A45" s="120"/>
      <c r="B45" s="119"/>
      <c r="C45" s="258" t="s">
        <v>106</v>
      </c>
      <c r="E45" s="113">
        <v>60.894660894660895</v>
      </c>
      <c r="F45" s="115">
        <v>422</v>
      </c>
      <c r="G45" s="114">
        <v>432</v>
      </c>
      <c r="H45" s="114">
        <v>427</v>
      </c>
      <c r="I45" s="114">
        <v>412</v>
      </c>
      <c r="J45" s="140">
        <v>419</v>
      </c>
      <c r="K45" s="114">
        <v>3</v>
      </c>
      <c r="L45" s="116">
        <v>0.71599045346062051</v>
      </c>
    </row>
    <row r="46" spans="1:12" s="110" customFormat="1" ht="15" customHeight="1" x14ac:dyDescent="0.2">
      <c r="A46" s="123"/>
      <c r="B46" s="124"/>
      <c r="C46" s="260" t="s">
        <v>107</v>
      </c>
      <c r="D46" s="261"/>
      <c r="E46" s="125">
        <v>39.105339105339105</v>
      </c>
      <c r="F46" s="143">
        <v>271</v>
      </c>
      <c r="G46" s="144">
        <v>272</v>
      </c>
      <c r="H46" s="144">
        <v>268</v>
      </c>
      <c r="I46" s="144">
        <v>263</v>
      </c>
      <c r="J46" s="145">
        <v>261</v>
      </c>
      <c r="K46" s="144">
        <v>10</v>
      </c>
      <c r="L46" s="146">
        <v>3.8314176245210727</v>
      </c>
    </row>
    <row r="47" spans="1:12" s="110" customFormat="1" ht="39" customHeight="1" x14ac:dyDescent="0.2">
      <c r="A47" s="604" t="s">
        <v>519</v>
      </c>
      <c r="B47" s="607"/>
      <c r="C47" s="607"/>
      <c r="D47" s="608"/>
      <c r="E47" s="113">
        <v>0.26836158192090398</v>
      </c>
      <c r="F47" s="115">
        <v>95</v>
      </c>
      <c r="G47" s="114">
        <v>97</v>
      </c>
      <c r="H47" s="114">
        <v>80</v>
      </c>
      <c r="I47" s="114">
        <v>88</v>
      </c>
      <c r="J47" s="140">
        <v>98</v>
      </c>
      <c r="K47" s="114">
        <v>-3</v>
      </c>
      <c r="L47" s="116">
        <v>-3.0612244897959182</v>
      </c>
    </row>
    <row r="48" spans="1:12" s="110" customFormat="1" ht="15" customHeight="1" x14ac:dyDescent="0.2">
      <c r="A48" s="120"/>
      <c r="B48" s="119"/>
      <c r="C48" s="258" t="s">
        <v>106</v>
      </c>
      <c r="E48" s="113">
        <v>43.157894736842103</v>
      </c>
      <c r="F48" s="115">
        <v>41</v>
      </c>
      <c r="G48" s="114">
        <v>41</v>
      </c>
      <c r="H48" s="114">
        <v>34</v>
      </c>
      <c r="I48" s="114">
        <v>37</v>
      </c>
      <c r="J48" s="140">
        <v>40</v>
      </c>
      <c r="K48" s="114">
        <v>1</v>
      </c>
      <c r="L48" s="116">
        <v>2.5</v>
      </c>
    </row>
    <row r="49" spans="1:12" s="110" customFormat="1" ht="15" customHeight="1" x14ac:dyDescent="0.2">
      <c r="A49" s="123"/>
      <c r="B49" s="124"/>
      <c r="C49" s="260" t="s">
        <v>107</v>
      </c>
      <c r="D49" s="261"/>
      <c r="E49" s="125">
        <v>56.842105263157897</v>
      </c>
      <c r="F49" s="143">
        <v>54</v>
      </c>
      <c r="G49" s="144">
        <v>56</v>
      </c>
      <c r="H49" s="144">
        <v>46</v>
      </c>
      <c r="I49" s="144">
        <v>51</v>
      </c>
      <c r="J49" s="145">
        <v>58</v>
      </c>
      <c r="K49" s="144">
        <v>-4</v>
      </c>
      <c r="L49" s="146">
        <v>-6.8965517241379306</v>
      </c>
    </row>
    <row r="50" spans="1:12" s="110" customFormat="1" ht="24.95" customHeight="1" x14ac:dyDescent="0.2">
      <c r="A50" s="609" t="s">
        <v>192</v>
      </c>
      <c r="B50" s="610"/>
      <c r="C50" s="610"/>
      <c r="D50" s="611"/>
      <c r="E50" s="262">
        <v>11.242937853107344</v>
      </c>
      <c r="F50" s="263">
        <v>3980</v>
      </c>
      <c r="G50" s="264">
        <v>4112</v>
      </c>
      <c r="H50" s="264">
        <v>4222</v>
      </c>
      <c r="I50" s="264">
        <v>3977</v>
      </c>
      <c r="J50" s="265">
        <v>4016</v>
      </c>
      <c r="K50" s="263">
        <v>-36</v>
      </c>
      <c r="L50" s="266">
        <v>-0.89641434262948205</v>
      </c>
    </row>
    <row r="51" spans="1:12" s="110" customFormat="1" ht="15" customHeight="1" x14ac:dyDescent="0.2">
      <c r="A51" s="120"/>
      <c r="B51" s="119"/>
      <c r="C51" s="258" t="s">
        <v>106</v>
      </c>
      <c r="E51" s="113">
        <v>51.4321608040201</v>
      </c>
      <c r="F51" s="115">
        <v>2047</v>
      </c>
      <c r="G51" s="114">
        <v>2092</v>
      </c>
      <c r="H51" s="114">
        <v>2200</v>
      </c>
      <c r="I51" s="114">
        <v>2073</v>
      </c>
      <c r="J51" s="140">
        <v>2064</v>
      </c>
      <c r="K51" s="114">
        <v>-17</v>
      </c>
      <c r="L51" s="116">
        <v>-0.8236434108527132</v>
      </c>
    </row>
    <row r="52" spans="1:12" s="110" customFormat="1" ht="15" customHeight="1" x14ac:dyDescent="0.2">
      <c r="A52" s="120"/>
      <c r="B52" s="119"/>
      <c r="C52" s="258" t="s">
        <v>107</v>
      </c>
      <c r="E52" s="113">
        <v>48.5678391959799</v>
      </c>
      <c r="F52" s="115">
        <v>1933</v>
      </c>
      <c r="G52" s="114">
        <v>2020</v>
      </c>
      <c r="H52" s="114">
        <v>2022</v>
      </c>
      <c r="I52" s="114">
        <v>1904</v>
      </c>
      <c r="J52" s="140">
        <v>1952</v>
      </c>
      <c r="K52" s="114">
        <v>-19</v>
      </c>
      <c r="L52" s="116">
        <v>-0.97336065573770492</v>
      </c>
    </row>
    <row r="53" spans="1:12" s="110" customFormat="1" ht="15" customHeight="1" x14ac:dyDescent="0.2">
      <c r="A53" s="120"/>
      <c r="B53" s="119"/>
      <c r="C53" s="258" t="s">
        <v>187</v>
      </c>
      <c r="D53" s="110" t="s">
        <v>193</v>
      </c>
      <c r="E53" s="113">
        <v>32.663316582914575</v>
      </c>
      <c r="F53" s="115">
        <v>1300</v>
      </c>
      <c r="G53" s="114">
        <v>1483</v>
      </c>
      <c r="H53" s="114">
        <v>1501</v>
      </c>
      <c r="I53" s="114">
        <v>1197</v>
      </c>
      <c r="J53" s="140">
        <v>1286</v>
      </c>
      <c r="K53" s="114">
        <v>14</v>
      </c>
      <c r="L53" s="116">
        <v>1.088646967340591</v>
      </c>
    </row>
    <row r="54" spans="1:12" s="110" customFormat="1" ht="15" customHeight="1" x14ac:dyDescent="0.2">
      <c r="A54" s="120"/>
      <c r="B54" s="119"/>
      <c r="D54" s="267" t="s">
        <v>194</v>
      </c>
      <c r="E54" s="113">
        <v>50.384615384615387</v>
      </c>
      <c r="F54" s="115">
        <v>655</v>
      </c>
      <c r="G54" s="114">
        <v>755</v>
      </c>
      <c r="H54" s="114">
        <v>777</v>
      </c>
      <c r="I54" s="114">
        <v>622</v>
      </c>
      <c r="J54" s="140">
        <v>676</v>
      </c>
      <c r="K54" s="114">
        <v>-21</v>
      </c>
      <c r="L54" s="116">
        <v>-3.1065088757396451</v>
      </c>
    </row>
    <row r="55" spans="1:12" s="110" customFormat="1" ht="15" customHeight="1" x14ac:dyDescent="0.2">
      <c r="A55" s="120"/>
      <c r="B55" s="119"/>
      <c r="D55" s="267" t="s">
        <v>195</v>
      </c>
      <c r="E55" s="113">
        <v>49.615384615384613</v>
      </c>
      <c r="F55" s="115">
        <v>645</v>
      </c>
      <c r="G55" s="114">
        <v>728</v>
      </c>
      <c r="H55" s="114">
        <v>724</v>
      </c>
      <c r="I55" s="114">
        <v>575</v>
      </c>
      <c r="J55" s="140">
        <v>610</v>
      </c>
      <c r="K55" s="114">
        <v>35</v>
      </c>
      <c r="L55" s="116">
        <v>5.7377049180327866</v>
      </c>
    </row>
    <row r="56" spans="1:12" s="110" customFormat="1" ht="15" customHeight="1" x14ac:dyDescent="0.2">
      <c r="A56" s="120"/>
      <c r="B56" s="119" t="s">
        <v>196</v>
      </c>
      <c r="C56" s="258"/>
      <c r="E56" s="113">
        <v>64.395480225988706</v>
      </c>
      <c r="F56" s="115">
        <v>22796</v>
      </c>
      <c r="G56" s="114">
        <v>22777</v>
      </c>
      <c r="H56" s="114">
        <v>22869</v>
      </c>
      <c r="I56" s="114">
        <v>22894</v>
      </c>
      <c r="J56" s="140">
        <v>22907</v>
      </c>
      <c r="K56" s="114">
        <v>-111</v>
      </c>
      <c r="L56" s="116">
        <v>-0.48456803597153708</v>
      </c>
    </row>
    <row r="57" spans="1:12" s="110" customFormat="1" ht="15" customHeight="1" x14ac:dyDescent="0.2">
      <c r="A57" s="120"/>
      <c r="B57" s="119"/>
      <c r="C57" s="258" t="s">
        <v>106</v>
      </c>
      <c r="E57" s="113">
        <v>45.257939989471836</v>
      </c>
      <c r="F57" s="115">
        <v>10317</v>
      </c>
      <c r="G57" s="114">
        <v>10306</v>
      </c>
      <c r="H57" s="114">
        <v>10391</v>
      </c>
      <c r="I57" s="114">
        <v>10441</v>
      </c>
      <c r="J57" s="140">
        <v>10428</v>
      </c>
      <c r="K57" s="114">
        <v>-111</v>
      </c>
      <c r="L57" s="116">
        <v>-1.0644418872266974</v>
      </c>
    </row>
    <row r="58" spans="1:12" s="110" customFormat="1" ht="15" customHeight="1" x14ac:dyDescent="0.2">
      <c r="A58" s="120"/>
      <c r="B58" s="119"/>
      <c r="C58" s="258" t="s">
        <v>107</v>
      </c>
      <c r="E58" s="113">
        <v>54.742060010528164</v>
      </c>
      <c r="F58" s="115">
        <v>12479</v>
      </c>
      <c r="G58" s="114">
        <v>12471</v>
      </c>
      <c r="H58" s="114">
        <v>12478</v>
      </c>
      <c r="I58" s="114">
        <v>12453</v>
      </c>
      <c r="J58" s="140">
        <v>12479</v>
      </c>
      <c r="K58" s="114">
        <v>0</v>
      </c>
      <c r="L58" s="116">
        <v>0</v>
      </c>
    </row>
    <row r="59" spans="1:12" s="110" customFormat="1" ht="15" customHeight="1" x14ac:dyDescent="0.2">
      <c r="A59" s="120"/>
      <c r="B59" s="119"/>
      <c r="C59" s="258" t="s">
        <v>105</v>
      </c>
      <c r="D59" s="110" t="s">
        <v>197</v>
      </c>
      <c r="E59" s="113">
        <v>90.866818740129844</v>
      </c>
      <c r="F59" s="115">
        <v>20714</v>
      </c>
      <c r="G59" s="114">
        <v>20715</v>
      </c>
      <c r="H59" s="114">
        <v>20783</v>
      </c>
      <c r="I59" s="114">
        <v>20833</v>
      </c>
      <c r="J59" s="140">
        <v>20858</v>
      </c>
      <c r="K59" s="114">
        <v>-144</v>
      </c>
      <c r="L59" s="116">
        <v>-0.69038258701697186</v>
      </c>
    </row>
    <row r="60" spans="1:12" s="110" customFormat="1" ht="15" customHeight="1" x14ac:dyDescent="0.2">
      <c r="A60" s="120"/>
      <c r="B60" s="119"/>
      <c r="C60" s="258"/>
      <c r="D60" s="267" t="s">
        <v>198</v>
      </c>
      <c r="E60" s="113">
        <v>43.135077725210003</v>
      </c>
      <c r="F60" s="115">
        <v>8935</v>
      </c>
      <c r="G60" s="114">
        <v>8935</v>
      </c>
      <c r="H60" s="114">
        <v>9004</v>
      </c>
      <c r="I60" s="114">
        <v>9065</v>
      </c>
      <c r="J60" s="140">
        <v>9069</v>
      </c>
      <c r="K60" s="114">
        <v>-134</v>
      </c>
      <c r="L60" s="116">
        <v>-1.4775609218215899</v>
      </c>
    </row>
    <row r="61" spans="1:12" s="110" customFormat="1" ht="15" customHeight="1" x14ac:dyDescent="0.2">
      <c r="A61" s="120"/>
      <c r="B61" s="119"/>
      <c r="C61" s="258"/>
      <c r="D61" s="267" t="s">
        <v>199</v>
      </c>
      <c r="E61" s="113">
        <v>56.864922274789997</v>
      </c>
      <c r="F61" s="115">
        <v>11779</v>
      </c>
      <c r="G61" s="114">
        <v>11780</v>
      </c>
      <c r="H61" s="114">
        <v>11779</v>
      </c>
      <c r="I61" s="114">
        <v>11768</v>
      </c>
      <c r="J61" s="140">
        <v>11789</v>
      </c>
      <c r="K61" s="114">
        <v>-10</v>
      </c>
      <c r="L61" s="116">
        <v>-8.4824836712189336E-2</v>
      </c>
    </row>
    <row r="62" spans="1:12" s="110" customFormat="1" ht="15" customHeight="1" x14ac:dyDescent="0.2">
      <c r="A62" s="120"/>
      <c r="B62" s="119"/>
      <c r="C62" s="258"/>
      <c r="D62" s="258" t="s">
        <v>200</v>
      </c>
      <c r="E62" s="113">
        <v>9.1331812598701525</v>
      </c>
      <c r="F62" s="115">
        <v>2082</v>
      </c>
      <c r="G62" s="114">
        <v>2062</v>
      </c>
      <c r="H62" s="114">
        <v>2086</v>
      </c>
      <c r="I62" s="114">
        <v>2061</v>
      </c>
      <c r="J62" s="140">
        <v>2049</v>
      </c>
      <c r="K62" s="114">
        <v>33</v>
      </c>
      <c r="L62" s="116">
        <v>1.6105417276720351</v>
      </c>
    </row>
    <row r="63" spans="1:12" s="110" customFormat="1" ht="15" customHeight="1" x14ac:dyDescent="0.2">
      <c r="A63" s="120"/>
      <c r="B63" s="119"/>
      <c r="C63" s="258"/>
      <c r="D63" s="267" t="s">
        <v>198</v>
      </c>
      <c r="E63" s="113">
        <v>66.378482228626325</v>
      </c>
      <c r="F63" s="115">
        <v>1382</v>
      </c>
      <c r="G63" s="114">
        <v>1371</v>
      </c>
      <c r="H63" s="114">
        <v>1387</v>
      </c>
      <c r="I63" s="114">
        <v>1376</v>
      </c>
      <c r="J63" s="140">
        <v>1359</v>
      </c>
      <c r="K63" s="114">
        <v>23</v>
      </c>
      <c r="L63" s="116">
        <v>1.692420897718911</v>
      </c>
    </row>
    <row r="64" spans="1:12" s="110" customFormat="1" ht="15" customHeight="1" x14ac:dyDescent="0.2">
      <c r="A64" s="120"/>
      <c r="B64" s="119"/>
      <c r="C64" s="258"/>
      <c r="D64" s="267" t="s">
        <v>199</v>
      </c>
      <c r="E64" s="113">
        <v>33.621517771373682</v>
      </c>
      <c r="F64" s="115">
        <v>700</v>
      </c>
      <c r="G64" s="114">
        <v>691</v>
      </c>
      <c r="H64" s="114">
        <v>699</v>
      </c>
      <c r="I64" s="114">
        <v>685</v>
      </c>
      <c r="J64" s="140">
        <v>690</v>
      </c>
      <c r="K64" s="114">
        <v>10</v>
      </c>
      <c r="L64" s="116">
        <v>1.4492753623188406</v>
      </c>
    </row>
    <row r="65" spans="1:12" s="110" customFormat="1" ht="15" customHeight="1" x14ac:dyDescent="0.2">
      <c r="A65" s="120"/>
      <c r="B65" s="119" t="s">
        <v>201</v>
      </c>
      <c r="C65" s="258"/>
      <c r="E65" s="113">
        <v>16.77683615819209</v>
      </c>
      <c r="F65" s="115">
        <v>5939</v>
      </c>
      <c r="G65" s="114">
        <v>5887</v>
      </c>
      <c r="H65" s="114">
        <v>5836</v>
      </c>
      <c r="I65" s="114">
        <v>5838</v>
      </c>
      <c r="J65" s="140">
        <v>5791</v>
      </c>
      <c r="K65" s="114">
        <v>148</v>
      </c>
      <c r="L65" s="116">
        <v>2.5556898635814194</v>
      </c>
    </row>
    <row r="66" spans="1:12" s="110" customFormat="1" ht="15" customHeight="1" x14ac:dyDescent="0.2">
      <c r="A66" s="120"/>
      <c r="B66" s="119"/>
      <c r="C66" s="258" t="s">
        <v>106</v>
      </c>
      <c r="E66" s="113">
        <v>47.819498232025595</v>
      </c>
      <c r="F66" s="115">
        <v>2840</v>
      </c>
      <c r="G66" s="114">
        <v>2825</v>
      </c>
      <c r="H66" s="114">
        <v>2831</v>
      </c>
      <c r="I66" s="114">
        <v>2847</v>
      </c>
      <c r="J66" s="140">
        <v>2856</v>
      </c>
      <c r="K66" s="114">
        <v>-16</v>
      </c>
      <c r="L66" s="116">
        <v>-0.56022408963585435</v>
      </c>
    </row>
    <row r="67" spans="1:12" s="110" customFormat="1" ht="15" customHeight="1" x14ac:dyDescent="0.2">
      <c r="A67" s="120"/>
      <c r="B67" s="119"/>
      <c r="C67" s="258" t="s">
        <v>107</v>
      </c>
      <c r="E67" s="113">
        <v>52.180501767974405</v>
      </c>
      <c r="F67" s="115">
        <v>3099</v>
      </c>
      <c r="G67" s="114">
        <v>3062</v>
      </c>
      <c r="H67" s="114">
        <v>3005</v>
      </c>
      <c r="I67" s="114">
        <v>2991</v>
      </c>
      <c r="J67" s="140">
        <v>2935</v>
      </c>
      <c r="K67" s="114">
        <v>164</v>
      </c>
      <c r="L67" s="116">
        <v>5.5877342419080067</v>
      </c>
    </row>
    <row r="68" spans="1:12" s="110" customFormat="1" ht="15" customHeight="1" x14ac:dyDescent="0.2">
      <c r="A68" s="120"/>
      <c r="B68" s="119"/>
      <c r="C68" s="258" t="s">
        <v>105</v>
      </c>
      <c r="D68" s="110" t="s">
        <v>202</v>
      </c>
      <c r="E68" s="113">
        <v>21.333557838019868</v>
      </c>
      <c r="F68" s="115">
        <v>1267</v>
      </c>
      <c r="G68" s="114">
        <v>1251</v>
      </c>
      <c r="H68" s="114">
        <v>1204</v>
      </c>
      <c r="I68" s="114">
        <v>1196</v>
      </c>
      <c r="J68" s="140">
        <v>1160</v>
      </c>
      <c r="K68" s="114">
        <v>107</v>
      </c>
      <c r="L68" s="116">
        <v>9.2241379310344822</v>
      </c>
    </row>
    <row r="69" spans="1:12" s="110" customFormat="1" ht="15" customHeight="1" x14ac:dyDescent="0.2">
      <c r="A69" s="120"/>
      <c r="B69" s="119"/>
      <c r="C69" s="258"/>
      <c r="D69" s="267" t="s">
        <v>198</v>
      </c>
      <c r="E69" s="113">
        <v>46.329913180741912</v>
      </c>
      <c r="F69" s="115">
        <v>587</v>
      </c>
      <c r="G69" s="114">
        <v>579</v>
      </c>
      <c r="H69" s="114">
        <v>563</v>
      </c>
      <c r="I69" s="114">
        <v>563</v>
      </c>
      <c r="J69" s="140">
        <v>544</v>
      </c>
      <c r="K69" s="114">
        <v>43</v>
      </c>
      <c r="L69" s="116">
        <v>7.9044117647058822</v>
      </c>
    </row>
    <row r="70" spans="1:12" s="110" customFormat="1" ht="15" customHeight="1" x14ac:dyDescent="0.2">
      <c r="A70" s="120"/>
      <c r="B70" s="119"/>
      <c r="C70" s="258"/>
      <c r="D70" s="267" t="s">
        <v>199</v>
      </c>
      <c r="E70" s="113">
        <v>53.670086819258088</v>
      </c>
      <c r="F70" s="115">
        <v>680</v>
      </c>
      <c r="G70" s="114">
        <v>672</v>
      </c>
      <c r="H70" s="114">
        <v>641</v>
      </c>
      <c r="I70" s="114">
        <v>633</v>
      </c>
      <c r="J70" s="140">
        <v>616</v>
      </c>
      <c r="K70" s="114">
        <v>64</v>
      </c>
      <c r="L70" s="116">
        <v>10.38961038961039</v>
      </c>
    </row>
    <row r="71" spans="1:12" s="110" customFormat="1" ht="15" customHeight="1" x14ac:dyDescent="0.2">
      <c r="A71" s="120"/>
      <c r="B71" s="119"/>
      <c r="C71" s="258"/>
      <c r="D71" s="110" t="s">
        <v>203</v>
      </c>
      <c r="E71" s="113">
        <v>71.106246842902848</v>
      </c>
      <c r="F71" s="115">
        <v>4223</v>
      </c>
      <c r="G71" s="114">
        <v>4196</v>
      </c>
      <c r="H71" s="114">
        <v>4196</v>
      </c>
      <c r="I71" s="114">
        <v>4211</v>
      </c>
      <c r="J71" s="140">
        <v>4198</v>
      </c>
      <c r="K71" s="114">
        <v>25</v>
      </c>
      <c r="L71" s="116">
        <v>0.59552167698904235</v>
      </c>
    </row>
    <row r="72" spans="1:12" s="110" customFormat="1" ht="15" customHeight="1" x14ac:dyDescent="0.2">
      <c r="A72" s="120"/>
      <c r="B72" s="119"/>
      <c r="C72" s="258"/>
      <c r="D72" s="267" t="s">
        <v>198</v>
      </c>
      <c r="E72" s="113">
        <v>47.643855079327494</v>
      </c>
      <c r="F72" s="115">
        <v>2012</v>
      </c>
      <c r="G72" s="114">
        <v>2011</v>
      </c>
      <c r="H72" s="114">
        <v>2033</v>
      </c>
      <c r="I72" s="114">
        <v>2053</v>
      </c>
      <c r="J72" s="140">
        <v>2080</v>
      </c>
      <c r="K72" s="114">
        <v>-68</v>
      </c>
      <c r="L72" s="116">
        <v>-3.2692307692307692</v>
      </c>
    </row>
    <row r="73" spans="1:12" s="110" customFormat="1" ht="15" customHeight="1" x14ac:dyDescent="0.2">
      <c r="A73" s="120"/>
      <c r="B73" s="119"/>
      <c r="C73" s="258"/>
      <c r="D73" s="267" t="s">
        <v>199</v>
      </c>
      <c r="E73" s="113">
        <v>52.356144920672506</v>
      </c>
      <c r="F73" s="115">
        <v>2211</v>
      </c>
      <c r="G73" s="114">
        <v>2185</v>
      </c>
      <c r="H73" s="114">
        <v>2163</v>
      </c>
      <c r="I73" s="114">
        <v>2158</v>
      </c>
      <c r="J73" s="140">
        <v>2118</v>
      </c>
      <c r="K73" s="114">
        <v>93</v>
      </c>
      <c r="L73" s="116">
        <v>4.3909348441926346</v>
      </c>
    </row>
    <row r="74" spans="1:12" s="110" customFormat="1" ht="15" customHeight="1" x14ac:dyDescent="0.2">
      <c r="A74" s="120"/>
      <c r="B74" s="119"/>
      <c r="C74" s="258"/>
      <c r="D74" s="110" t="s">
        <v>204</v>
      </c>
      <c r="E74" s="113">
        <v>7.5601953190772857</v>
      </c>
      <c r="F74" s="115">
        <v>449</v>
      </c>
      <c r="G74" s="114">
        <v>440</v>
      </c>
      <c r="H74" s="114">
        <v>436</v>
      </c>
      <c r="I74" s="114">
        <v>431</v>
      </c>
      <c r="J74" s="140">
        <v>433</v>
      </c>
      <c r="K74" s="114">
        <v>16</v>
      </c>
      <c r="L74" s="116">
        <v>3.695150115473441</v>
      </c>
    </row>
    <row r="75" spans="1:12" s="110" customFormat="1" ht="15" customHeight="1" x14ac:dyDescent="0.2">
      <c r="A75" s="120"/>
      <c r="B75" s="119"/>
      <c r="C75" s="258"/>
      <c r="D75" s="267" t="s">
        <v>198</v>
      </c>
      <c r="E75" s="113">
        <v>53.674832962138083</v>
      </c>
      <c r="F75" s="115">
        <v>241</v>
      </c>
      <c r="G75" s="114">
        <v>235</v>
      </c>
      <c r="H75" s="114">
        <v>235</v>
      </c>
      <c r="I75" s="114">
        <v>231</v>
      </c>
      <c r="J75" s="140">
        <v>232</v>
      </c>
      <c r="K75" s="114">
        <v>9</v>
      </c>
      <c r="L75" s="116">
        <v>3.8793103448275863</v>
      </c>
    </row>
    <row r="76" spans="1:12" s="110" customFormat="1" ht="15" customHeight="1" x14ac:dyDescent="0.2">
      <c r="A76" s="120"/>
      <c r="B76" s="119"/>
      <c r="C76" s="258"/>
      <c r="D76" s="267" t="s">
        <v>199</v>
      </c>
      <c r="E76" s="113">
        <v>46.325167037861917</v>
      </c>
      <c r="F76" s="115">
        <v>208</v>
      </c>
      <c r="G76" s="114">
        <v>205</v>
      </c>
      <c r="H76" s="114">
        <v>201</v>
      </c>
      <c r="I76" s="114">
        <v>200</v>
      </c>
      <c r="J76" s="140">
        <v>201</v>
      </c>
      <c r="K76" s="114">
        <v>7</v>
      </c>
      <c r="L76" s="116">
        <v>3.4825870646766171</v>
      </c>
    </row>
    <row r="77" spans="1:12" s="110" customFormat="1" ht="15" customHeight="1" x14ac:dyDescent="0.2">
      <c r="A77" s="534"/>
      <c r="B77" s="119" t="s">
        <v>205</v>
      </c>
      <c r="C77" s="268"/>
      <c r="D77" s="182"/>
      <c r="E77" s="113">
        <v>7.5847457627118642</v>
      </c>
      <c r="F77" s="115">
        <v>2685</v>
      </c>
      <c r="G77" s="114">
        <v>2744</v>
      </c>
      <c r="H77" s="114">
        <v>2833</v>
      </c>
      <c r="I77" s="114">
        <v>2887</v>
      </c>
      <c r="J77" s="140">
        <v>2883</v>
      </c>
      <c r="K77" s="114">
        <v>-198</v>
      </c>
      <c r="L77" s="116">
        <v>-6.8678459937565037</v>
      </c>
    </row>
    <row r="78" spans="1:12" s="110" customFormat="1" ht="15" customHeight="1" x14ac:dyDescent="0.2">
      <c r="A78" s="120"/>
      <c r="B78" s="119"/>
      <c r="C78" s="268" t="s">
        <v>106</v>
      </c>
      <c r="D78" s="182"/>
      <c r="E78" s="113">
        <v>57.839851024208564</v>
      </c>
      <c r="F78" s="115">
        <v>1553</v>
      </c>
      <c r="G78" s="114">
        <v>1580</v>
      </c>
      <c r="H78" s="114">
        <v>1644</v>
      </c>
      <c r="I78" s="114">
        <v>1666</v>
      </c>
      <c r="J78" s="140">
        <v>1641</v>
      </c>
      <c r="K78" s="114">
        <v>-88</v>
      </c>
      <c r="L78" s="116">
        <v>-5.3625837903717244</v>
      </c>
    </row>
    <row r="79" spans="1:12" s="110" customFormat="1" ht="15" customHeight="1" x14ac:dyDescent="0.2">
      <c r="A79" s="123"/>
      <c r="B79" s="124"/>
      <c r="C79" s="260" t="s">
        <v>107</v>
      </c>
      <c r="D79" s="261"/>
      <c r="E79" s="125">
        <v>42.160148975791436</v>
      </c>
      <c r="F79" s="143">
        <v>1132</v>
      </c>
      <c r="G79" s="144">
        <v>1164</v>
      </c>
      <c r="H79" s="144">
        <v>1189</v>
      </c>
      <c r="I79" s="144">
        <v>1221</v>
      </c>
      <c r="J79" s="145">
        <v>1242</v>
      </c>
      <c r="K79" s="144">
        <v>-110</v>
      </c>
      <c r="L79" s="146">
        <v>-8.8566827697262482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35400</v>
      </c>
      <c r="E11" s="114">
        <v>35520</v>
      </c>
      <c r="F11" s="114">
        <v>35760</v>
      </c>
      <c r="G11" s="114">
        <v>35596</v>
      </c>
      <c r="H11" s="140">
        <v>35597</v>
      </c>
      <c r="I11" s="115">
        <v>-197</v>
      </c>
      <c r="J11" s="116">
        <v>-0.5534174228165295</v>
      </c>
    </row>
    <row r="12" spans="1:15" s="110" customFormat="1" ht="24.95" customHeight="1" x14ac:dyDescent="0.2">
      <c r="A12" s="193" t="s">
        <v>132</v>
      </c>
      <c r="B12" s="194" t="s">
        <v>133</v>
      </c>
      <c r="C12" s="113">
        <v>7.909604519774012E-2</v>
      </c>
      <c r="D12" s="115">
        <v>28</v>
      </c>
      <c r="E12" s="114">
        <v>29</v>
      </c>
      <c r="F12" s="114">
        <v>29</v>
      </c>
      <c r="G12" s="114">
        <v>31</v>
      </c>
      <c r="H12" s="140">
        <v>29</v>
      </c>
      <c r="I12" s="115">
        <v>-1</v>
      </c>
      <c r="J12" s="116">
        <v>-3.4482758620689653</v>
      </c>
    </row>
    <row r="13" spans="1:15" s="110" customFormat="1" ht="24.95" customHeight="1" x14ac:dyDescent="0.2">
      <c r="A13" s="193" t="s">
        <v>134</v>
      </c>
      <c r="B13" s="199" t="s">
        <v>214</v>
      </c>
      <c r="C13" s="113">
        <v>1.2796610169491525</v>
      </c>
      <c r="D13" s="115">
        <v>453</v>
      </c>
      <c r="E13" s="114">
        <v>450</v>
      </c>
      <c r="F13" s="114">
        <v>445</v>
      </c>
      <c r="G13" s="114">
        <v>440</v>
      </c>
      <c r="H13" s="140">
        <v>441</v>
      </c>
      <c r="I13" s="115">
        <v>12</v>
      </c>
      <c r="J13" s="116">
        <v>2.7210884353741496</v>
      </c>
    </row>
    <row r="14" spans="1:15" s="287" customFormat="1" ht="24" customHeight="1" x14ac:dyDescent="0.2">
      <c r="A14" s="193" t="s">
        <v>215</v>
      </c>
      <c r="B14" s="199" t="s">
        <v>137</v>
      </c>
      <c r="C14" s="113">
        <v>15.251412429378531</v>
      </c>
      <c r="D14" s="115">
        <v>5399</v>
      </c>
      <c r="E14" s="114">
        <v>5477</v>
      </c>
      <c r="F14" s="114">
        <v>5604</v>
      </c>
      <c r="G14" s="114">
        <v>5624</v>
      </c>
      <c r="H14" s="140">
        <v>5731</v>
      </c>
      <c r="I14" s="115">
        <v>-332</v>
      </c>
      <c r="J14" s="116">
        <v>-5.793055313208864</v>
      </c>
      <c r="K14" s="110"/>
      <c r="L14" s="110"/>
      <c r="M14" s="110"/>
      <c r="N14" s="110"/>
      <c r="O14" s="110"/>
    </row>
    <row r="15" spans="1:15" s="110" customFormat="1" ht="24.75" customHeight="1" x14ac:dyDescent="0.2">
      <c r="A15" s="193" t="s">
        <v>216</v>
      </c>
      <c r="B15" s="199" t="s">
        <v>217</v>
      </c>
      <c r="C15" s="113">
        <v>5.8276836158192094</v>
      </c>
      <c r="D15" s="115">
        <v>2063</v>
      </c>
      <c r="E15" s="114">
        <v>2078</v>
      </c>
      <c r="F15" s="114">
        <v>2088</v>
      </c>
      <c r="G15" s="114">
        <v>2055</v>
      </c>
      <c r="H15" s="140">
        <v>2049</v>
      </c>
      <c r="I15" s="115">
        <v>14</v>
      </c>
      <c r="J15" s="116">
        <v>0.68326012689116644</v>
      </c>
    </row>
    <row r="16" spans="1:15" s="287" customFormat="1" ht="24.95" customHeight="1" x14ac:dyDescent="0.2">
      <c r="A16" s="193" t="s">
        <v>218</v>
      </c>
      <c r="B16" s="199" t="s">
        <v>141</v>
      </c>
      <c r="C16" s="113">
        <v>8.8220338983050848</v>
      </c>
      <c r="D16" s="115">
        <v>3123</v>
      </c>
      <c r="E16" s="114">
        <v>3198</v>
      </c>
      <c r="F16" s="114">
        <v>3308</v>
      </c>
      <c r="G16" s="114">
        <v>3366</v>
      </c>
      <c r="H16" s="140">
        <v>3486</v>
      </c>
      <c r="I16" s="115">
        <v>-363</v>
      </c>
      <c r="J16" s="116">
        <v>-10.413080895008607</v>
      </c>
      <c r="K16" s="110"/>
      <c r="L16" s="110"/>
      <c r="M16" s="110"/>
      <c r="N16" s="110"/>
      <c r="O16" s="110"/>
    </row>
    <row r="17" spans="1:15" s="110" customFormat="1" ht="24.95" customHeight="1" x14ac:dyDescent="0.2">
      <c r="A17" s="193" t="s">
        <v>219</v>
      </c>
      <c r="B17" s="199" t="s">
        <v>220</v>
      </c>
      <c r="C17" s="113">
        <v>0.60169491525423724</v>
      </c>
      <c r="D17" s="115">
        <v>213</v>
      </c>
      <c r="E17" s="114">
        <v>201</v>
      </c>
      <c r="F17" s="114">
        <v>208</v>
      </c>
      <c r="G17" s="114">
        <v>203</v>
      </c>
      <c r="H17" s="140">
        <v>196</v>
      </c>
      <c r="I17" s="115">
        <v>17</v>
      </c>
      <c r="J17" s="116">
        <v>8.6734693877551017</v>
      </c>
    </row>
    <row r="18" spans="1:15" s="287" customFormat="1" ht="24.95" customHeight="1" x14ac:dyDescent="0.2">
      <c r="A18" s="201" t="s">
        <v>144</v>
      </c>
      <c r="B18" s="202" t="s">
        <v>145</v>
      </c>
      <c r="C18" s="113">
        <v>4.4293785310734464</v>
      </c>
      <c r="D18" s="115">
        <v>1568</v>
      </c>
      <c r="E18" s="114">
        <v>1543</v>
      </c>
      <c r="F18" s="114">
        <v>1597</v>
      </c>
      <c r="G18" s="114">
        <v>1588</v>
      </c>
      <c r="H18" s="140">
        <v>1553</v>
      </c>
      <c r="I18" s="115">
        <v>15</v>
      </c>
      <c r="J18" s="116">
        <v>0.96587250482936249</v>
      </c>
      <c r="K18" s="110"/>
      <c r="L18" s="110"/>
      <c r="M18" s="110"/>
      <c r="N18" s="110"/>
      <c r="O18" s="110"/>
    </row>
    <row r="19" spans="1:15" s="110" customFormat="1" ht="24.95" customHeight="1" x14ac:dyDescent="0.2">
      <c r="A19" s="193" t="s">
        <v>146</v>
      </c>
      <c r="B19" s="199" t="s">
        <v>147</v>
      </c>
      <c r="C19" s="113">
        <v>15.259887005649718</v>
      </c>
      <c r="D19" s="115">
        <v>5402</v>
      </c>
      <c r="E19" s="114">
        <v>5477</v>
      </c>
      <c r="F19" s="114">
        <v>5458</v>
      </c>
      <c r="G19" s="114">
        <v>5307</v>
      </c>
      <c r="H19" s="140">
        <v>5363</v>
      </c>
      <c r="I19" s="115">
        <v>39</v>
      </c>
      <c r="J19" s="116">
        <v>0.72720492261793768</v>
      </c>
    </row>
    <row r="20" spans="1:15" s="287" customFormat="1" ht="24.95" customHeight="1" x14ac:dyDescent="0.2">
      <c r="A20" s="193" t="s">
        <v>148</v>
      </c>
      <c r="B20" s="199" t="s">
        <v>149</v>
      </c>
      <c r="C20" s="113">
        <v>2.6920903954802258</v>
      </c>
      <c r="D20" s="115">
        <v>953</v>
      </c>
      <c r="E20" s="114">
        <v>932</v>
      </c>
      <c r="F20" s="114">
        <v>950</v>
      </c>
      <c r="G20" s="114">
        <v>1060</v>
      </c>
      <c r="H20" s="140">
        <v>1066</v>
      </c>
      <c r="I20" s="115">
        <v>-113</v>
      </c>
      <c r="J20" s="116">
        <v>-10.600375234521575</v>
      </c>
      <c r="K20" s="110"/>
      <c r="L20" s="110"/>
      <c r="M20" s="110"/>
      <c r="N20" s="110"/>
      <c r="O20" s="110"/>
    </row>
    <row r="21" spans="1:15" s="110" customFormat="1" ht="24.95" customHeight="1" x14ac:dyDescent="0.2">
      <c r="A21" s="201" t="s">
        <v>150</v>
      </c>
      <c r="B21" s="202" t="s">
        <v>151</v>
      </c>
      <c r="C21" s="113">
        <v>2.768361581920904</v>
      </c>
      <c r="D21" s="115">
        <v>980</v>
      </c>
      <c r="E21" s="114">
        <v>1031</v>
      </c>
      <c r="F21" s="114">
        <v>1085</v>
      </c>
      <c r="G21" s="114">
        <v>1140</v>
      </c>
      <c r="H21" s="140">
        <v>1058</v>
      </c>
      <c r="I21" s="115">
        <v>-78</v>
      </c>
      <c r="J21" s="116">
        <v>-7.3724007561436675</v>
      </c>
    </row>
    <row r="22" spans="1:15" s="110" customFormat="1" ht="24.95" customHeight="1" x14ac:dyDescent="0.2">
      <c r="A22" s="201" t="s">
        <v>152</v>
      </c>
      <c r="B22" s="199" t="s">
        <v>153</v>
      </c>
      <c r="C22" s="113">
        <v>3.1101694915254239</v>
      </c>
      <c r="D22" s="115">
        <v>1101</v>
      </c>
      <c r="E22" s="114">
        <v>1073</v>
      </c>
      <c r="F22" s="114">
        <v>1047</v>
      </c>
      <c r="G22" s="114">
        <v>1024</v>
      </c>
      <c r="H22" s="140">
        <v>1014</v>
      </c>
      <c r="I22" s="115">
        <v>87</v>
      </c>
      <c r="J22" s="116">
        <v>8.5798816568047336</v>
      </c>
    </row>
    <row r="23" spans="1:15" s="110" customFormat="1" ht="24.95" customHeight="1" x14ac:dyDescent="0.2">
      <c r="A23" s="193" t="s">
        <v>154</v>
      </c>
      <c r="B23" s="199" t="s">
        <v>155</v>
      </c>
      <c r="C23" s="113">
        <v>3.6666666666666665</v>
      </c>
      <c r="D23" s="115">
        <v>1298</v>
      </c>
      <c r="E23" s="114">
        <v>1306</v>
      </c>
      <c r="F23" s="114">
        <v>1307</v>
      </c>
      <c r="G23" s="114">
        <v>1287</v>
      </c>
      <c r="H23" s="140">
        <v>1305</v>
      </c>
      <c r="I23" s="115">
        <v>-7</v>
      </c>
      <c r="J23" s="116">
        <v>-0.53639846743295017</v>
      </c>
    </row>
    <row r="24" spans="1:15" s="110" customFormat="1" ht="24.95" customHeight="1" x14ac:dyDescent="0.2">
      <c r="A24" s="193" t="s">
        <v>156</v>
      </c>
      <c r="B24" s="199" t="s">
        <v>221</v>
      </c>
      <c r="C24" s="113">
        <v>6.9604519774011298</v>
      </c>
      <c r="D24" s="115">
        <v>2464</v>
      </c>
      <c r="E24" s="114">
        <v>2446</v>
      </c>
      <c r="F24" s="114">
        <v>2405</v>
      </c>
      <c r="G24" s="114">
        <v>2374</v>
      </c>
      <c r="H24" s="140">
        <v>2367</v>
      </c>
      <c r="I24" s="115">
        <v>97</v>
      </c>
      <c r="J24" s="116">
        <v>4.0980143641740598</v>
      </c>
    </row>
    <row r="25" spans="1:15" s="110" customFormat="1" ht="24.95" customHeight="1" x14ac:dyDescent="0.2">
      <c r="A25" s="193" t="s">
        <v>222</v>
      </c>
      <c r="B25" s="204" t="s">
        <v>159</v>
      </c>
      <c r="C25" s="113">
        <v>3</v>
      </c>
      <c r="D25" s="115">
        <v>1062</v>
      </c>
      <c r="E25" s="114">
        <v>1064</v>
      </c>
      <c r="F25" s="114">
        <v>1115</v>
      </c>
      <c r="G25" s="114">
        <v>1144</v>
      </c>
      <c r="H25" s="140">
        <v>1140</v>
      </c>
      <c r="I25" s="115">
        <v>-78</v>
      </c>
      <c r="J25" s="116">
        <v>-6.8421052631578947</v>
      </c>
    </row>
    <row r="26" spans="1:15" s="110" customFormat="1" ht="24.95" customHeight="1" x14ac:dyDescent="0.2">
      <c r="A26" s="201">
        <v>782.78300000000002</v>
      </c>
      <c r="B26" s="203" t="s">
        <v>160</v>
      </c>
      <c r="C26" s="113">
        <v>3.0310734463276838</v>
      </c>
      <c r="D26" s="115">
        <v>1073</v>
      </c>
      <c r="E26" s="114">
        <v>1095</v>
      </c>
      <c r="F26" s="114">
        <v>1269</v>
      </c>
      <c r="G26" s="114">
        <v>1304</v>
      </c>
      <c r="H26" s="140">
        <v>1253</v>
      </c>
      <c r="I26" s="115">
        <v>-180</v>
      </c>
      <c r="J26" s="116">
        <v>-14.365522745411013</v>
      </c>
    </row>
    <row r="27" spans="1:15" s="110" customFormat="1" ht="24.95" customHeight="1" x14ac:dyDescent="0.2">
      <c r="A27" s="193" t="s">
        <v>161</v>
      </c>
      <c r="B27" s="199" t="s">
        <v>223</v>
      </c>
      <c r="C27" s="113">
        <v>8.0056497175141246</v>
      </c>
      <c r="D27" s="115">
        <v>2834</v>
      </c>
      <c r="E27" s="114">
        <v>2826</v>
      </c>
      <c r="F27" s="114">
        <v>2846</v>
      </c>
      <c r="G27" s="114">
        <v>2811</v>
      </c>
      <c r="H27" s="140">
        <v>2807</v>
      </c>
      <c r="I27" s="115">
        <v>27</v>
      </c>
      <c r="J27" s="116">
        <v>0.96188101175632346</v>
      </c>
    </row>
    <row r="28" spans="1:15" s="110" customFormat="1" ht="24.95" customHeight="1" x14ac:dyDescent="0.2">
      <c r="A28" s="193" t="s">
        <v>163</v>
      </c>
      <c r="B28" s="199" t="s">
        <v>164</v>
      </c>
      <c r="C28" s="113">
        <v>5.2429378531073443</v>
      </c>
      <c r="D28" s="115">
        <v>1856</v>
      </c>
      <c r="E28" s="114">
        <v>1880</v>
      </c>
      <c r="F28" s="114">
        <v>1839</v>
      </c>
      <c r="G28" s="114">
        <v>1800</v>
      </c>
      <c r="H28" s="140">
        <v>1802</v>
      </c>
      <c r="I28" s="115">
        <v>54</v>
      </c>
      <c r="J28" s="116">
        <v>2.9966703662597114</v>
      </c>
    </row>
    <row r="29" spans="1:15" s="110" customFormat="1" ht="24.95" customHeight="1" x14ac:dyDescent="0.2">
      <c r="A29" s="193">
        <v>86</v>
      </c>
      <c r="B29" s="199" t="s">
        <v>165</v>
      </c>
      <c r="C29" s="113">
        <v>12.607344632768362</v>
      </c>
      <c r="D29" s="115">
        <v>4463</v>
      </c>
      <c r="E29" s="114">
        <v>4417</v>
      </c>
      <c r="F29" s="114">
        <v>4329</v>
      </c>
      <c r="G29" s="114">
        <v>4251</v>
      </c>
      <c r="H29" s="140">
        <v>4255</v>
      </c>
      <c r="I29" s="115">
        <v>208</v>
      </c>
      <c r="J29" s="116">
        <v>4.8883666274970619</v>
      </c>
    </row>
    <row r="30" spans="1:15" s="110" customFormat="1" ht="24.95" customHeight="1" x14ac:dyDescent="0.2">
      <c r="A30" s="193">
        <v>87.88</v>
      </c>
      <c r="B30" s="204" t="s">
        <v>166</v>
      </c>
      <c r="C30" s="113">
        <v>5.4858757062146895</v>
      </c>
      <c r="D30" s="115">
        <v>1942</v>
      </c>
      <c r="E30" s="114">
        <v>1944</v>
      </c>
      <c r="F30" s="114">
        <v>1944</v>
      </c>
      <c r="G30" s="114">
        <v>1928</v>
      </c>
      <c r="H30" s="140">
        <v>1932</v>
      </c>
      <c r="I30" s="115">
        <v>10</v>
      </c>
      <c r="J30" s="116">
        <v>0.51759834368530022</v>
      </c>
    </row>
    <row r="31" spans="1:15" s="110" customFormat="1" ht="24.95" customHeight="1" x14ac:dyDescent="0.2">
      <c r="A31" s="193" t="s">
        <v>167</v>
      </c>
      <c r="B31" s="199" t="s">
        <v>168</v>
      </c>
      <c r="C31" s="113">
        <v>7.1271186440677967</v>
      </c>
      <c r="D31" s="115">
        <v>2523</v>
      </c>
      <c r="E31" s="114">
        <v>2530</v>
      </c>
      <c r="F31" s="114">
        <v>2491</v>
      </c>
      <c r="G31" s="114">
        <v>2483</v>
      </c>
      <c r="H31" s="140">
        <v>2481</v>
      </c>
      <c r="I31" s="115">
        <v>42</v>
      </c>
      <c r="J31" s="116">
        <v>1.6928657799274487</v>
      </c>
    </row>
    <row r="32" spans="1:15" s="110" customFormat="1" ht="24.95" customHeight="1" x14ac:dyDescent="0.2">
      <c r="A32" s="193"/>
      <c r="B32" s="288" t="s">
        <v>224</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7.909604519774012E-2</v>
      </c>
      <c r="D34" s="115">
        <v>28</v>
      </c>
      <c r="E34" s="114">
        <v>29</v>
      </c>
      <c r="F34" s="114">
        <v>29</v>
      </c>
      <c r="G34" s="114">
        <v>31</v>
      </c>
      <c r="H34" s="140">
        <v>29</v>
      </c>
      <c r="I34" s="115">
        <v>-1</v>
      </c>
      <c r="J34" s="116">
        <v>-3.4482758620689653</v>
      </c>
    </row>
    <row r="35" spans="1:10" s="110" customFormat="1" ht="24.95" customHeight="1" x14ac:dyDescent="0.2">
      <c r="A35" s="292" t="s">
        <v>171</v>
      </c>
      <c r="B35" s="293" t="s">
        <v>172</v>
      </c>
      <c r="C35" s="113">
        <v>20.960451977401132</v>
      </c>
      <c r="D35" s="115">
        <v>7420</v>
      </c>
      <c r="E35" s="114">
        <v>7470</v>
      </c>
      <c r="F35" s="114">
        <v>7646</v>
      </c>
      <c r="G35" s="114">
        <v>7652</v>
      </c>
      <c r="H35" s="140">
        <v>7725</v>
      </c>
      <c r="I35" s="115">
        <v>-305</v>
      </c>
      <c r="J35" s="116">
        <v>-3.9482200647249193</v>
      </c>
    </row>
    <row r="36" spans="1:10" s="110" customFormat="1" ht="24.95" customHeight="1" x14ac:dyDescent="0.2">
      <c r="A36" s="294" t="s">
        <v>173</v>
      </c>
      <c r="B36" s="295" t="s">
        <v>174</v>
      </c>
      <c r="C36" s="125">
        <v>78.957627118644069</v>
      </c>
      <c r="D36" s="143">
        <v>27951</v>
      </c>
      <c r="E36" s="144">
        <v>28021</v>
      </c>
      <c r="F36" s="144">
        <v>28085</v>
      </c>
      <c r="G36" s="144">
        <v>27913</v>
      </c>
      <c r="H36" s="145">
        <v>27843</v>
      </c>
      <c r="I36" s="143">
        <v>108</v>
      </c>
      <c r="J36" s="146">
        <v>0.38788923607369896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2020-09-25T10:35:49Z</dcterms:created>
  <dcterms:modified xsi:type="dcterms:W3CDTF">2020-09-28T08:10:29Z</dcterms:modified>
</cp:coreProperties>
</file>