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I75" i="24" s="1"/>
  <c r="G75" i="24"/>
  <c r="F75" i="24"/>
  <c r="E75" i="24"/>
  <c r="L74" i="24"/>
  <c r="H74" i="24" s="1"/>
  <c r="G74" i="24"/>
  <c r="F74" i="24"/>
  <c r="E74" i="24"/>
  <c r="L73" i="24"/>
  <c r="H73" i="24" s="1"/>
  <c r="I73" i="24" s="1"/>
  <c r="G73" i="24"/>
  <c r="F73" i="24"/>
  <c r="E73" i="24"/>
  <c r="L72" i="24"/>
  <c r="H72" i="24" s="1"/>
  <c r="I72" i="24"/>
  <c r="G72" i="24"/>
  <c r="F72" i="24"/>
  <c r="E72" i="24"/>
  <c r="L71" i="24"/>
  <c r="H71" i="24" s="1"/>
  <c r="I71" i="24"/>
  <c r="G71" i="24"/>
  <c r="F71" i="24"/>
  <c r="E71" i="24"/>
  <c r="L70" i="24"/>
  <c r="H70" i="24" s="1"/>
  <c r="I70" i="24" s="1"/>
  <c r="G70" i="24"/>
  <c r="F70" i="24"/>
  <c r="E70" i="24"/>
  <c r="L69" i="24"/>
  <c r="H69" i="24" s="1"/>
  <c r="I69" i="24"/>
  <c r="G69" i="24"/>
  <c r="F69" i="24"/>
  <c r="E69" i="24"/>
  <c r="L68" i="24"/>
  <c r="H68" i="24" s="1"/>
  <c r="I68" i="24"/>
  <c r="G68" i="24"/>
  <c r="F68" i="24"/>
  <c r="E68" i="24"/>
  <c r="L67" i="24"/>
  <c r="H67" i="24" s="1"/>
  <c r="I67" i="24" s="1"/>
  <c r="G67" i="24"/>
  <c r="F67" i="24"/>
  <c r="E67" i="24"/>
  <c r="L66" i="24"/>
  <c r="H66" i="24" s="1"/>
  <c r="G66" i="24"/>
  <c r="F66" i="24"/>
  <c r="E66" i="24"/>
  <c r="L65" i="24"/>
  <c r="H65" i="24" s="1"/>
  <c r="I65" i="24"/>
  <c r="G65" i="24"/>
  <c r="F65" i="24"/>
  <c r="E65" i="24"/>
  <c r="L64" i="24"/>
  <c r="H64" i="24" s="1"/>
  <c r="I64" i="24"/>
  <c r="G64" i="24"/>
  <c r="F64" i="24"/>
  <c r="E64" i="24"/>
  <c r="L63" i="24"/>
  <c r="H63" i="24" s="1"/>
  <c r="I63" i="24"/>
  <c r="G63" i="24"/>
  <c r="F63" i="24"/>
  <c r="E63" i="24"/>
  <c r="L62" i="24"/>
  <c r="H62" i="24" s="1"/>
  <c r="I62" i="24" s="1"/>
  <c r="G62" i="24"/>
  <c r="F62" i="24"/>
  <c r="E62" i="24"/>
  <c r="L61" i="24"/>
  <c r="H61" i="24" s="1"/>
  <c r="I61" i="24"/>
  <c r="G61" i="24"/>
  <c r="F61" i="24"/>
  <c r="E61" i="24"/>
  <c r="L60" i="24"/>
  <c r="H60" i="24" s="1"/>
  <c r="I60" i="24"/>
  <c r="G60" i="24"/>
  <c r="F60" i="24"/>
  <c r="E60" i="24"/>
  <c r="L59" i="24"/>
  <c r="H59" i="24" s="1"/>
  <c r="I59" i="24" s="1"/>
  <c r="G59" i="24"/>
  <c r="F59" i="24"/>
  <c r="E59" i="24"/>
  <c r="L58" i="24"/>
  <c r="H58" i="24" s="1"/>
  <c r="G58" i="24"/>
  <c r="F58" i="24"/>
  <c r="E58" i="24"/>
  <c r="L57" i="24"/>
  <c r="H57" i="24" s="1"/>
  <c r="I57" i="24"/>
  <c r="G57" i="24"/>
  <c r="F57" i="24"/>
  <c r="E57" i="24"/>
  <c r="L56" i="24"/>
  <c r="H56" i="24" s="1"/>
  <c r="I56" i="24"/>
  <c r="G56" i="24"/>
  <c r="F56" i="24"/>
  <c r="E56" i="24"/>
  <c r="L55" i="24"/>
  <c r="H55" i="24" s="1"/>
  <c r="I55" i="24"/>
  <c r="G55" i="24"/>
  <c r="F55" i="24"/>
  <c r="E55" i="24"/>
  <c r="L54" i="24"/>
  <c r="H54" i="24" s="1"/>
  <c r="I54" i="24" s="1"/>
  <c r="G54" i="24"/>
  <c r="F54" i="24"/>
  <c r="E54" i="24"/>
  <c r="L53" i="24"/>
  <c r="H53" i="24" s="1"/>
  <c r="I53" i="24"/>
  <c r="G53" i="24"/>
  <c r="F53" i="24"/>
  <c r="E53" i="24"/>
  <c r="L52" i="24"/>
  <c r="H52" i="24" s="1"/>
  <c r="I52" i="24"/>
  <c r="G52" i="24"/>
  <c r="F52" i="24"/>
  <c r="E52" i="24"/>
  <c r="L51" i="24"/>
  <c r="H51" i="24" s="1"/>
  <c r="I51" i="24" s="1"/>
  <c r="G51" i="24"/>
  <c r="F51" i="24"/>
  <c r="E51" i="24"/>
  <c r="L44" i="24"/>
  <c r="I44" i="24"/>
  <c r="F44" i="24"/>
  <c r="C44" i="24"/>
  <c r="M44" i="24" s="1"/>
  <c r="B44" i="24"/>
  <c r="D44" i="24" s="1"/>
  <c r="M43" i="24"/>
  <c r="J43" i="24"/>
  <c r="G43" i="24"/>
  <c r="E43" i="24"/>
  <c r="C43" i="24"/>
  <c r="I43" i="24" s="1"/>
  <c r="B43" i="24"/>
  <c r="L42" i="24"/>
  <c r="I42" i="24"/>
  <c r="F42" i="24"/>
  <c r="C42" i="24"/>
  <c r="M42" i="24" s="1"/>
  <c r="B42" i="24"/>
  <c r="D42" i="24" s="1"/>
  <c r="M41" i="24"/>
  <c r="G41" i="24"/>
  <c r="E41" i="24"/>
  <c r="C41" i="24"/>
  <c r="I41" i="24" s="1"/>
  <c r="B41" i="24"/>
  <c r="L40" i="24"/>
  <c r="I40" i="24"/>
  <c r="F40" i="24"/>
  <c r="C40" i="24"/>
  <c r="M40" i="24" s="1"/>
  <c r="B40" i="24"/>
  <c r="D40" i="24" s="1"/>
  <c r="M36" i="24"/>
  <c r="L36" i="24"/>
  <c r="K36" i="24"/>
  <c r="J36" i="24"/>
  <c r="I36" i="24"/>
  <c r="H36" i="24"/>
  <c r="G36" i="24"/>
  <c r="F36" i="24"/>
  <c r="E36" i="24"/>
  <c r="D36" i="24"/>
  <c r="L57" i="15"/>
  <c r="K57" i="15"/>
  <c r="C38" i="24"/>
  <c r="C37" i="24"/>
  <c r="E37" i="24" s="1"/>
  <c r="C35" i="24"/>
  <c r="C34" i="24"/>
  <c r="C33" i="24"/>
  <c r="C32" i="24"/>
  <c r="C31" i="24"/>
  <c r="C30" i="24"/>
  <c r="C29" i="24"/>
  <c r="C28" i="24"/>
  <c r="C27" i="24"/>
  <c r="L27" i="24" s="1"/>
  <c r="C26" i="24"/>
  <c r="C25" i="24"/>
  <c r="C24" i="24"/>
  <c r="C23" i="24"/>
  <c r="C22" i="24"/>
  <c r="C21" i="24"/>
  <c r="C20" i="24"/>
  <c r="C19" i="24"/>
  <c r="C18" i="24"/>
  <c r="C17" i="24"/>
  <c r="C16" i="24"/>
  <c r="C15" i="24"/>
  <c r="C9" i="24"/>
  <c r="C8" i="24"/>
  <c r="C7" i="24"/>
  <c r="L7" i="24" s="1"/>
  <c r="B38" i="24"/>
  <c r="B37" i="24"/>
  <c r="B35" i="24"/>
  <c r="B34" i="24"/>
  <c r="B33" i="24"/>
  <c r="D33" i="24" s="1"/>
  <c r="B32" i="24"/>
  <c r="B31" i="24"/>
  <c r="B30" i="24"/>
  <c r="B29" i="24"/>
  <c r="K29" i="24" s="1"/>
  <c r="B28" i="24"/>
  <c r="B27" i="24"/>
  <c r="B26" i="24"/>
  <c r="D26" i="24" s="1"/>
  <c r="B25" i="24"/>
  <c r="B24" i="24"/>
  <c r="B23" i="24"/>
  <c r="B22" i="24"/>
  <c r="B21" i="24"/>
  <c r="B20" i="24"/>
  <c r="B19" i="24"/>
  <c r="B18" i="24"/>
  <c r="B17" i="24"/>
  <c r="B16" i="24"/>
  <c r="B15" i="24"/>
  <c r="B9" i="24"/>
  <c r="K9" i="24" s="1"/>
  <c r="B8" i="24"/>
  <c r="B7" i="24"/>
  <c r="K8" i="24" l="1"/>
  <c r="J8" i="24"/>
  <c r="F8" i="24"/>
  <c r="H8" i="24"/>
  <c r="D8" i="24"/>
  <c r="F7" i="24"/>
  <c r="J7" i="24"/>
  <c r="H7" i="24"/>
  <c r="D7" i="24"/>
  <c r="K7" i="24"/>
  <c r="G35" i="24"/>
  <c r="M35" i="24"/>
  <c r="E35" i="24"/>
  <c r="I35" i="24"/>
  <c r="L35" i="24"/>
  <c r="G19" i="24"/>
  <c r="M19" i="24"/>
  <c r="E19" i="24"/>
  <c r="I19" i="24"/>
  <c r="L19" i="24"/>
  <c r="F15" i="24"/>
  <c r="J15" i="24"/>
  <c r="K15" i="24"/>
  <c r="D15" i="24"/>
  <c r="H15" i="24"/>
  <c r="G17" i="24"/>
  <c r="M17" i="24"/>
  <c r="E17" i="24"/>
  <c r="I17" i="24"/>
  <c r="L17" i="24"/>
  <c r="I24" i="24"/>
  <c r="M24" i="24"/>
  <c r="E24" i="24"/>
  <c r="L24" i="24"/>
  <c r="G24" i="24"/>
  <c r="F17" i="24"/>
  <c r="J17" i="24"/>
  <c r="K17" i="24"/>
  <c r="H17" i="24"/>
  <c r="K30" i="24"/>
  <c r="J30" i="24"/>
  <c r="F30" i="24"/>
  <c r="H30" i="24"/>
  <c r="D30" i="24"/>
  <c r="G21" i="24"/>
  <c r="M21" i="24"/>
  <c r="E21" i="24"/>
  <c r="I21" i="24"/>
  <c r="L21" i="24"/>
  <c r="B14" i="24"/>
  <c r="B6" i="24"/>
  <c r="K20" i="24"/>
  <c r="J20" i="24"/>
  <c r="F20" i="24"/>
  <c r="D20" i="24"/>
  <c r="H20" i="24"/>
  <c r="K24" i="24"/>
  <c r="J24" i="24"/>
  <c r="F24" i="24"/>
  <c r="H24" i="24"/>
  <c r="D24" i="24"/>
  <c r="F27" i="24"/>
  <c r="J27" i="24"/>
  <c r="H27" i="24"/>
  <c r="D27" i="24"/>
  <c r="K27" i="24"/>
  <c r="K34" i="24"/>
  <c r="J34" i="24"/>
  <c r="F34" i="24"/>
  <c r="H34" i="24"/>
  <c r="D34" i="24"/>
  <c r="D38" i="24"/>
  <c r="K38" i="24"/>
  <c r="J38" i="24"/>
  <c r="H38" i="24"/>
  <c r="F38" i="24"/>
  <c r="G7" i="24"/>
  <c r="M7" i="24"/>
  <c r="E7" i="24"/>
  <c r="I7" i="24"/>
  <c r="I18" i="24"/>
  <c r="M18" i="24"/>
  <c r="E18" i="24"/>
  <c r="G18" i="24"/>
  <c r="L18" i="24"/>
  <c r="I22" i="24"/>
  <c r="M22" i="24"/>
  <c r="E22" i="24"/>
  <c r="L22" i="24"/>
  <c r="G22" i="24"/>
  <c r="G25" i="24"/>
  <c r="M25" i="24"/>
  <c r="E25" i="24"/>
  <c r="I25" i="24"/>
  <c r="L25" i="24"/>
  <c r="G29" i="24"/>
  <c r="M29" i="24"/>
  <c r="E29" i="24"/>
  <c r="I29" i="24"/>
  <c r="L29" i="24"/>
  <c r="I37" i="24"/>
  <c r="G37" i="24"/>
  <c r="L37" i="24"/>
  <c r="M37" i="24"/>
  <c r="K58" i="24"/>
  <c r="J58" i="24"/>
  <c r="I58" i="24"/>
  <c r="F23" i="24"/>
  <c r="J23" i="24"/>
  <c r="K23" i="24"/>
  <c r="H23" i="24"/>
  <c r="D23" i="24"/>
  <c r="I8" i="24"/>
  <c r="M8" i="24"/>
  <c r="E8" i="24"/>
  <c r="L8" i="24"/>
  <c r="G8" i="24"/>
  <c r="C14" i="24"/>
  <c r="C6" i="24"/>
  <c r="I28" i="24"/>
  <c r="M28" i="24"/>
  <c r="E28" i="24"/>
  <c r="L28" i="24"/>
  <c r="G28" i="24"/>
  <c r="F31" i="24"/>
  <c r="J31" i="24"/>
  <c r="K31" i="24"/>
  <c r="D31" i="24"/>
  <c r="G15" i="24"/>
  <c r="M15" i="24"/>
  <c r="E15" i="24"/>
  <c r="I15" i="24"/>
  <c r="L15" i="24"/>
  <c r="K74" i="24"/>
  <c r="J74" i="24"/>
  <c r="I74" i="24"/>
  <c r="K18" i="24"/>
  <c r="J18" i="24"/>
  <c r="F18" i="24"/>
  <c r="H18" i="24"/>
  <c r="D18" i="24"/>
  <c r="F21" i="24"/>
  <c r="J21" i="24"/>
  <c r="K21" i="24"/>
  <c r="H21" i="24"/>
  <c r="D21" i="24"/>
  <c r="F25" i="24"/>
  <c r="J25" i="24"/>
  <c r="K25" i="24"/>
  <c r="H25" i="24"/>
  <c r="D25" i="24"/>
  <c r="B39" i="24"/>
  <c r="B45" i="24"/>
  <c r="I26" i="24"/>
  <c r="M26" i="24"/>
  <c r="E26" i="24"/>
  <c r="L26" i="24"/>
  <c r="G26" i="24"/>
  <c r="I30" i="24"/>
  <c r="M30" i="24"/>
  <c r="E30" i="24"/>
  <c r="L30" i="24"/>
  <c r="G30" i="24"/>
  <c r="G33" i="24"/>
  <c r="M33" i="24"/>
  <c r="E33" i="24"/>
  <c r="I33" i="24"/>
  <c r="L33" i="24"/>
  <c r="M38" i="24"/>
  <c r="E38" i="24"/>
  <c r="L38" i="24"/>
  <c r="G38" i="24"/>
  <c r="I38" i="24"/>
  <c r="D17" i="24"/>
  <c r="H31" i="24"/>
  <c r="H37" i="24"/>
  <c r="D37" i="24"/>
  <c r="K37" i="24"/>
  <c r="J37" i="24"/>
  <c r="F37" i="24"/>
  <c r="K28" i="24"/>
  <c r="J28" i="24"/>
  <c r="F28" i="24"/>
  <c r="H28" i="24"/>
  <c r="D28" i="24"/>
  <c r="K32" i="24"/>
  <c r="J32" i="24"/>
  <c r="F32" i="24"/>
  <c r="H32" i="24"/>
  <c r="D32" i="24"/>
  <c r="F35" i="24"/>
  <c r="J35" i="24"/>
  <c r="K35" i="24"/>
  <c r="H35" i="24"/>
  <c r="D35" i="24"/>
  <c r="G23" i="24"/>
  <c r="M23" i="24"/>
  <c r="E23" i="24"/>
  <c r="I23" i="24"/>
  <c r="L23" i="24"/>
  <c r="F9" i="24"/>
  <c r="J9" i="24"/>
  <c r="D9" i="24"/>
  <c r="H9" i="24"/>
  <c r="K22" i="24"/>
  <c r="J22" i="24"/>
  <c r="F22" i="24"/>
  <c r="D22" i="24"/>
  <c r="G9" i="24"/>
  <c r="M9" i="24"/>
  <c r="E9" i="24"/>
  <c r="I9" i="24"/>
  <c r="L9" i="24"/>
  <c r="I16" i="24"/>
  <c r="M16" i="24"/>
  <c r="E16" i="24"/>
  <c r="L16" i="24"/>
  <c r="G16" i="24"/>
  <c r="I20" i="24"/>
  <c r="M20" i="24"/>
  <c r="E20" i="24"/>
  <c r="G20" i="24"/>
  <c r="G27" i="24"/>
  <c r="M27" i="24"/>
  <c r="E27" i="24"/>
  <c r="I27" i="24"/>
  <c r="I34" i="24"/>
  <c r="M34" i="24"/>
  <c r="E34" i="24"/>
  <c r="G34" i="24"/>
  <c r="L34" i="24"/>
  <c r="C45" i="24"/>
  <c r="C39" i="24"/>
  <c r="L20" i="24"/>
  <c r="K16" i="24"/>
  <c r="J16" i="24"/>
  <c r="F16" i="24"/>
  <c r="H16" i="24"/>
  <c r="D16" i="24"/>
  <c r="F19" i="24"/>
  <c r="J19" i="24"/>
  <c r="K19" i="24"/>
  <c r="H19" i="24"/>
  <c r="D19" i="24"/>
  <c r="K26" i="24"/>
  <c r="J26" i="24"/>
  <c r="F26" i="24"/>
  <c r="H26" i="24"/>
  <c r="F29" i="24"/>
  <c r="J29" i="24"/>
  <c r="D29" i="24"/>
  <c r="H29" i="24"/>
  <c r="F33" i="24"/>
  <c r="J33" i="24"/>
  <c r="K33" i="24"/>
  <c r="H33" i="24"/>
  <c r="G31" i="24"/>
  <c r="M31" i="24"/>
  <c r="E31" i="24"/>
  <c r="I31" i="24"/>
  <c r="L31" i="24"/>
  <c r="H22" i="24"/>
  <c r="K66" i="24"/>
  <c r="J66" i="24"/>
  <c r="I66" i="24"/>
  <c r="I77" i="24"/>
  <c r="H41" i="24"/>
  <c r="F41" i="24"/>
  <c r="D41" i="24"/>
  <c r="K41" i="24"/>
  <c r="K53" i="24"/>
  <c r="J53" i="24"/>
  <c r="K61" i="24"/>
  <c r="J61" i="24"/>
  <c r="K69" i="24"/>
  <c r="J69" i="24"/>
  <c r="K55" i="24"/>
  <c r="J55" i="24"/>
  <c r="K63" i="24"/>
  <c r="J63" i="24"/>
  <c r="K71" i="24"/>
  <c r="J71" i="24"/>
  <c r="H43" i="24"/>
  <c r="F43" i="24"/>
  <c r="D43" i="24"/>
  <c r="K43" i="24"/>
  <c r="K52" i="24"/>
  <c r="J52" i="24"/>
  <c r="K60" i="24"/>
  <c r="J60" i="24"/>
  <c r="K68" i="24"/>
  <c r="J68" i="24"/>
  <c r="I32" i="24"/>
  <c r="M32" i="24"/>
  <c r="E32" i="24"/>
  <c r="J41" i="24"/>
  <c r="K57" i="24"/>
  <c r="J57" i="24"/>
  <c r="K65" i="24"/>
  <c r="J65" i="24"/>
  <c r="K73" i="24"/>
  <c r="J73" i="24"/>
  <c r="G32" i="24"/>
  <c r="K54" i="24"/>
  <c r="J54" i="24"/>
  <c r="K62" i="24"/>
  <c r="J62" i="24"/>
  <c r="K70" i="24"/>
  <c r="J70" i="24"/>
  <c r="K51" i="24"/>
  <c r="J51" i="24"/>
  <c r="K59" i="24"/>
  <c r="J59" i="24"/>
  <c r="K67" i="24"/>
  <c r="J67" i="24"/>
  <c r="K75" i="24"/>
  <c r="J75" i="24"/>
  <c r="J77" i="24" s="1"/>
  <c r="L32" i="24"/>
  <c r="K56" i="24"/>
  <c r="J56" i="24"/>
  <c r="K64" i="24"/>
  <c r="J64" i="24"/>
  <c r="K72" i="24"/>
  <c r="J72" i="24"/>
  <c r="G40" i="24"/>
  <c r="G42" i="24"/>
  <c r="G44" i="24"/>
  <c r="H40" i="24"/>
  <c r="L41" i="24"/>
  <c r="H42" i="24"/>
  <c r="L43" i="24"/>
  <c r="H44" i="24"/>
  <c r="J40" i="24"/>
  <c r="J42" i="24"/>
  <c r="J44" i="24"/>
  <c r="K40" i="24"/>
  <c r="K42" i="24"/>
  <c r="K44" i="24"/>
  <c r="E40" i="24"/>
  <c r="E42" i="24"/>
  <c r="E44" i="24"/>
  <c r="J79" i="24" l="1"/>
  <c r="J78" i="24"/>
  <c r="I39" i="24"/>
  <c r="G39" i="24"/>
  <c r="L39" i="24"/>
  <c r="M39" i="24"/>
  <c r="E39" i="24"/>
  <c r="I6" i="24"/>
  <c r="M6" i="24"/>
  <c r="E6" i="24"/>
  <c r="L6" i="24"/>
  <c r="G6" i="24"/>
  <c r="H45" i="24"/>
  <c r="F45" i="24"/>
  <c r="D45" i="24"/>
  <c r="K45" i="24"/>
  <c r="J45" i="24"/>
  <c r="I45" i="24"/>
  <c r="G45" i="24"/>
  <c r="L45" i="24"/>
  <c r="E45" i="24"/>
  <c r="M45" i="24"/>
  <c r="H39" i="24"/>
  <c r="F39" i="24"/>
  <c r="D39" i="24"/>
  <c r="K39" i="24"/>
  <c r="J39" i="24"/>
  <c r="I14" i="24"/>
  <c r="M14" i="24"/>
  <c r="E14" i="24"/>
  <c r="L14" i="24"/>
  <c r="G14" i="24"/>
  <c r="K77" i="24"/>
  <c r="I78" i="24" s="1"/>
  <c r="K6" i="24"/>
  <c r="J6" i="24"/>
  <c r="F6" i="24"/>
  <c r="H6" i="24"/>
  <c r="D6" i="24"/>
  <c r="I79" i="24"/>
  <c r="K14" i="24"/>
  <c r="J14" i="24"/>
  <c r="F14" i="24"/>
  <c r="H14" i="24"/>
  <c r="D14" i="24"/>
  <c r="I83" i="24" l="1"/>
  <c r="I82" i="24"/>
  <c r="K79" i="24"/>
  <c r="K78" i="24"/>
  <c r="I81" i="24" s="1"/>
</calcChain>
</file>

<file path=xl/sharedStrings.xml><?xml version="1.0" encoding="utf-8"?>
<sst xmlns="http://schemas.openxmlformats.org/spreadsheetml/2006/main" count="1695" uniqueCount="521">
  <si>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</si>
  <si>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</si>
  <si>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</si>
  <si>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</si>
  <si>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</si>
  <si>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</si>
  <si>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</si>
  <si>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</si>
  <si>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</si>
  <si>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</si>
  <si>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</si>
  <si>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</si>
  <si>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</si>
  <si>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Altötting (09171)</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</si>
  <si>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</si>
  <si>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</si>
  <si>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</si>
  <si>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</si>
  <si>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</si>
  <si>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</si>
  <si>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</si>
  <si>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</si>
  <si>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</si>
  <si>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</si>
  <si>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</si>
  <si>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</si>
  <si>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</si>
  <si>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</si>
  <si>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Südost</t>
  </si>
  <si>
    <t>Nordostpark 14</t>
  </si>
  <si>
    <t>90411 Nürnberg</t>
  </si>
  <si>
    <t>E-Mail:</t>
  </si>
  <si>
    <t>Statistik-Service-Suedost@arbeitsagentur.de</t>
  </si>
  <si>
    <t>Hotline:</t>
  </si>
  <si>
    <t>0911/179-8001</t>
  </si>
  <si>
    <t>Fax:</t>
  </si>
  <si>
    <t>0911/179-908001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</si>
  <si>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</si>
  <si>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</si>
  <si>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</si>
  <si>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</si>
  <si>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</si>
  <si>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</si>
  <si>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</si>
  <si>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</si>
  <si>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</si>
  <si>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</si>
  <si>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</si>
  <si>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</si>
  <si>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</si>
  <si>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</si>
  <si>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</si>
  <si>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</si>
  <si>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</si>
  <si>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</si>
  <si>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</si>
  <si>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</si>
  <si>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</si>
  <si>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</si>
  <si>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</si>
  <si>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</si>
  <si>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</si>
  <si>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</si>
  <si>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</si>
  <si>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</si>
  <si>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</si>
  <si>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</si>
  <si>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</si>
  <si>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</si>
  <si>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</si>
  <si>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</si>
  <si>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</si>
  <si>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</si>
  <si>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</si>
  <si>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</si>
  <si>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</si>
  <si>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</si>
  <si>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</si>
  <si>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</si>
  <si>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</si>
  <si>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</si>
  <si>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</si>
  <si>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</si>
  <si>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</si>
  <si>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</si>
  <si>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</si>
  <si>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</si>
  <si>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</si>
  <si>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</si>
  <si>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</si>
  <si>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</si>
  <si>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</si>
  <si>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Altötting (09171);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</si>
  <si>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</si>
  <si>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</si>
  <si>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</si>
  <si>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</si>
  <si>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</si>
  <si>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</si>
  <si>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</si>
  <si>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</si>
  <si>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</si>
  <si>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</si>
  <si>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</si>
  <si>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</si>
  <si>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</si>
  <si>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</si>
  <si>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</si>
  <si>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</si>
  <si>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</si>
  <si>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</si>
  <si>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</si>
  <si>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</si>
  <si>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</si>
  <si>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</si>
  <si>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</si>
  <si>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</si>
  <si>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</si>
  <si>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</si>
  <si>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</si>
  <si>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</si>
  <si>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</si>
  <si>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</si>
  <si>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</si>
  <si>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</si>
  <si>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</si>
  <si>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</si>
  <si>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</si>
  <si>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</si>
  <si>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Bayern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</si>
  <si>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</si>
  <si>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</si>
  <si>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</si>
  <si>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</si>
  <si>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</si>
  <si>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</si>
  <si>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</si>
  <si>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</si>
  <si>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</si>
  <si>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</si>
  <si>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</si>
  <si>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</si>
  <si>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</si>
  <si>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</si>
  <si>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</si>
  <si>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</si>
  <si>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</si>
  <si>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</si>
  <si>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</si>
  <si>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</si>
  <si>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</si>
  <si>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</si>
  <si>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</si>
  <si>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</si>
  <si>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</si>
  <si>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</si>
  <si>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</si>
  <si>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</si>
  <si>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</si>
  <si>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</si>
  <si>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</si>
  <si>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</si>
  <si>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</si>
  <si>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</si>
  <si>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</si>
  <si>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</si>
  <si>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</si>
  <si>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</si>
  <si>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</si>
  <si>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</si>
  <si>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</si>
  <si>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</si>
  <si>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</si>
  <si>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</si>
  <si>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</si>
  <si>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</si>
  <si>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</si>
  <si>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</si>
  <si>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</si>
  <si>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</si>
  <si>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</si>
  <si>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</si>
  <si>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</si>
  <si>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Altötting (09171)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</si>
  <si>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</si>
  <si>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</si>
  <si>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</si>
  <si>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</si>
  <si>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</si>
  <si>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</si>
  <si>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</si>
  <si>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</si>
  <si>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</si>
  <si>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</si>
  <si>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</si>
  <si>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</si>
  <si>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</si>
  <si>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</si>
  <si>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</si>
  <si>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</si>
  <si>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</si>
  <si>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</si>
  <si>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</si>
  <si>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</si>
  <si>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</si>
  <si>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</si>
  <si>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</si>
  <si>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</si>
  <si>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</si>
  <si>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</si>
  <si>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</si>
  <si>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</si>
  <si>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</si>
  <si>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</si>
  <si>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</si>
  <si>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</si>
  <si>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</si>
  <si>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</si>
  <si>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</si>
  <si>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</si>
  <si>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</si>
  <si>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</si>
  <si>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</si>
  <si>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</si>
  <si>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</si>
  <si>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</si>
  <si>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</si>
  <si>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</si>
  <si>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</si>
  <si>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</si>
  <si>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</si>
  <si>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</si>
  <si>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</si>
  <si>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</si>
  <si>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</si>
  <si>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</si>
  <si>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</si>
  <si>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</si>
  <si>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</si>
  <si>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</si>
  <si>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</si>
  <si>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</si>
  <si>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</si>
  <si>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</si>
  <si>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</si>
  <si>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</si>
  <si>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</si>
  <si>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</si>
  <si>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</si>
  <si>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</si>
  <si>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</si>
  <si>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</si>
  <si>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</si>
  <si>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</si>
  <si>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</si>
  <si>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</si>
  <si>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</si>
  <si>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</si>
  <si>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</si>
  <si>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</si>
  <si>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</si>
  <si>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</si>
  <si>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</si>
  <si>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</si>
  <si>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</si>
  <si>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</si>
  <si>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</si>
  <si>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</si>
  <si>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</si>
  <si>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</si>
  <si>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</si>
  <si>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</si>
  <si>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</si>
  <si>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</si>
  <si>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</si>
  <si>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</si>
  <si>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</si>
  <si>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</si>
  <si>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</si>
  <si>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</si>
  <si>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</si>
  <si>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</si>
  <si>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</si>
  <si>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</si>
  <si>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</si>
  <si>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</si>
  <si>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</si>
  <si>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</si>
  <si>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</si>
  <si>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</si>
  <si>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</si>
  <si>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</si>
  <si>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</si>
  <si>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</si>
  <si>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</si>
  <si>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</si>
  <si>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</si>
  <si>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</si>
  <si>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</si>
  <si>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</si>
  <si>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</si>
  <si>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</si>
  <si>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</si>
  <si>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</si>
  <si>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</si>
  <si>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</si>
  <si>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</si>
  <si>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</si>
  <si>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</si>
  <si>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</si>
  <si>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</si>
  <si>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</si>
  <si>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</si>
  <si>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</si>
  <si>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</si>
  <si>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</si>
  <si>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</si>
  <si>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</si>
  <si>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</si>
  <si>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</si>
  <si>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</si>
  <si>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</si>
  <si>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</si>
  <si>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</si>
  <si>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</si>
  <si>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</si>
  <si>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</si>
  <si>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</si>
  <si>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</si>
  <si>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</si>
  <si>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</si>
  <si>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</si>
  <si>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</si>
  <si>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</si>
  <si>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</si>
  <si>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</si>
  <si>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</si>
  <si>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</si>
  <si>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</si>
  <si>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</si>
  <si>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</si>
  <si>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</si>
  <si>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</si>
  <si>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</si>
  <si>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</si>
  <si>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</si>
  <si>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</si>
  <si>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</si>
  <si>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</si>
  <si>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</si>
  <si>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</si>
  <si>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</si>
  <si>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</si>
  <si>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</si>
  <si>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</si>
  <si>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</si>
  <si>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</si>
  <si>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</si>
  <si>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</si>
  <si>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</si>
  <si>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</si>
  <si>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</si>
  <si>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</si>
  <si>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</si>
  <si>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</si>
  <si>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</si>
  <si>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</si>
  <si>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</si>
  <si>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</si>
  <si>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</si>
  <si>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</si>
  <si>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</si>
  <si>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</si>
  <si>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Altötting (09171);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</si>
  <si>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</si>
  <si>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</si>
  <si>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</si>
  <si>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</si>
  <si>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</si>
  <si>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</si>
  <si>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</si>
  <si>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</si>
  <si>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</si>
  <si>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</si>
  <si>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</si>
  <si>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</si>
  <si>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</si>
  <si>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</si>
  <si>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</si>
  <si>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</si>
  <si>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</si>
  <si>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</si>
  <si>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</si>
  <si>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</si>
  <si>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</si>
  <si>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</si>
  <si>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</si>
  <si>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</si>
  <si>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</si>
  <si>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</si>
  <si>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</si>
  <si>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</si>
  <si>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</si>
  <si>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</si>
  <si>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</si>
  <si>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</si>
  <si>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</si>
  <si>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</si>
  <si>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</si>
  <si>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</si>
  <si>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</si>
  <si>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</si>
  <si>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</si>
  <si>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</si>
  <si>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</si>
  <si>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</si>
  <si>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</si>
  <si>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</si>
  <si>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</si>
  <si>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</si>
  <si>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</si>
  <si>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</si>
  <si>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</si>
  <si>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</si>
  <si>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</si>
  <si>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</si>
  <si>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</si>
  <si>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</si>
  <si>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</si>
  <si>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</si>
  <si>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</si>
  <si>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</si>
  <si>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</si>
  <si>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</si>
  <si>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</si>
  <si>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</si>
  <si>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</si>
  <si>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</si>
  <si>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</si>
  <si>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</si>
  <si>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</si>
  <si>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</si>
  <si>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</si>
  <si>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</si>
  <si>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</si>
  <si>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</si>
  <si>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</si>
  <si>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</si>
  <si>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</si>
  <si>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</si>
  <si>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</si>
  <si>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</si>
  <si>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</si>
  <si>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</si>
  <si>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</si>
  <si>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</si>
  <si>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</si>
  <si>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</si>
  <si>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</si>
  <si>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</si>
  <si>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</si>
  <si>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</si>
  <si>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</si>
  <si>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</si>
  <si>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</si>
  <si>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</si>
  <si>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</si>
  <si>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</si>
  <si>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</si>
  <si>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</si>
  <si>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</si>
  <si>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</si>
  <si>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</si>
  <si>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</si>
  <si>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</si>
  <si>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</si>
  <si>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</si>
  <si>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</si>
  <si>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</si>
  <si>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</si>
  <si>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</si>
  <si>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</si>
  <si>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</si>
  <si>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</si>
  <si>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</si>
  <si>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</si>
  <si>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</si>
  <si>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</si>
  <si>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</si>
  <si>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</si>
  <si>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</si>
  <si>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</si>
  <si>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</si>
  <si>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</si>
  <si>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</si>
  <si>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</si>
  <si>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</si>
  <si>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</si>
  <si>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</si>
  <si>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</si>
  <si>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</si>
  <si>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</si>
  <si>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</si>
  <si>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</si>
  <si>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</si>
  <si>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</si>
  <si>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</si>
  <si>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</si>
  <si>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</si>
  <si>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</si>
  <si>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</si>
  <si>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</si>
  <si>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</si>
  <si>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</si>
  <si>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.X</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</si>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</sst>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{0EF2B5B0-A41F-4710-ACBB-AAAA221FF3AF}</c15:txfldGUID>
                      <c15:f>Daten_Diagramme!$D$6</c15:f>
                      <c15:dlblFieldTableCache>
                        <c:ptCount val="1"/>
                        <c:pt idx="0">
                          <c:v>0.9</c:v>
                        </c:pt>
                      </c15:dlblFieldTableCache>
                    </c15:dlblFTEntry>
                  </c15:dlblFieldTable>
                  <c15:showDataLabelsRange val="0"/>
                </c:ext>
                <c:ext xmlns:c16="http://schemas.microsoft.com/office/drawing/2014/chart" uri="{C3380CC4-5D6E-409C-BE32-E72D297353CC}">
                  <c16:uniqueId val="{00000000-5E44-4D03-BE61-30C681E1012F}"/>
                </c:ext>
              </c:extLst>
            </c:dLbl>
            <c:dLbl>
              <c:idx val="1"/>
              <c:tx>
                <c:strRef>
                  <c:f>Daten_Diagramme!$D$7</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{9DF959D6-0945-44CF-8969-3FC0A59148AB}</c15:txfldGUID>
                      <c15:f>Daten_Diagramme!$D$7</c15:f>
                      <c15:dlblFieldTableCache>
                        <c:ptCount val="1"/>
                        <c:pt idx="0">
                          <c:v>1.0</c:v>
                        </c:pt>
                      </c15:dlblFieldTableCache>
                    </c15:dlblFTEntry>
                  </c15:dlblFieldTable>
                  <c15:showDataLabelsRange val="0"/>
                </c:ext>
                <c:ext xmlns:c16="http://schemas.microsoft.com/office/drawing/2014/chart" uri="{C3380CC4-5D6E-409C-BE32-E72D297353CC}">
                  <c16:uniqueId val="{00000001-5E44-4D03-BE61-30C681E1012F}"/>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{45152D81-671F-4525-83E3-EE6E255F2E89}</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5E44-4D03-BE61-30C681E1012F}"/>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{1F9FE998-47F3-44D9-9524-0E43B6698335}</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5E44-4D03-BE61-30C681E1012F}"/>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0.91670486270261264</c:v>
                </c:pt>
                <c:pt idx="1">
                  <c:v>1.0013227114154917</c:v>
                </c:pt>
                <c:pt idx="2">
                  <c:v>1.1186464311118853</c:v>
                </c:pt>
                <c:pt idx="3">
                  <c:v>1.0875687030768</c:v>
                </c:pt>
              </c:numCache>
            </c:numRef>
          </c:val>
          <c:extLst>
            <c:ext xmlns:c16="http://schemas.microsoft.com/office/drawing/2014/chart" uri="{C3380CC4-5D6E-409C-BE32-E72D297353CC}">
              <c16:uniqueId val="{00000004-5E44-4D03-BE61-30C681E1012F}"/>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{8FB769AF-724A-4FBD-A700-5274EE2DFA6F}</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5E44-4D03-BE61-30C681E1012F}"/>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{F6231EBE-120C-420E-86C0-0F51421E7818}</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5E44-4D03-BE61-30C681E1012F}"/>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{1A469AAC-85D7-44B8-8FF7-65DBBC03FC0B}</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5E44-4D03-BE61-30C681E1012F}"/>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{977E2BB5-278B-46AD-8C4C-BC31C6F83E61}</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5E44-4D03-BE61-30C681E1012F}"/>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5E44-4D03-BE61-30C681E1012F}"/>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5E44-4D03-BE61-30C681E1012F}"/>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{26B24125-FE73-49A1-BD8A-D0E12F2AA879}</c15:txfldGUID>
                      <c15:f>Daten_Diagramme!$E$6</c15:f>
                      <c15:dlblFieldTableCache>
                        <c:ptCount val="1"/>
                        <c:pt idx="0">
                          <c:v>-2.3</c:v>
                        </c:pt>
                      </c15:dlblFieldTableCache>
                    </c15:dlblFTEntry>
                  </c15:dlblFieldTable>
                  <c15:showDataLabelsRange val="0"/>
                </c:ext>
                <c:ext xmlns:c16="http://schemas.microsoft.com/office/drawing/2014/chart" uri="{C3380CC4-5D6E-409C-BE32-E72D297353CC}">
                  <c16:uniqueId val="{00000000-8A8D-4701-8C2E-79C697F516CE}"/>
                </c:ext>
              </c:extLst>
            </c:dLbl>
            <c:dLbl>
              <c:idx val="1"/>
              <c:tx>
                <c:strRef>
                  <c:f>Daten_Diagramme!$E$7</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{E2D2B1F1-83C5-4B84-880F-756D17B5F49D}</c15:txfldGUID>
                      <c15:f>Daten_Diagramme!$E$7</c15:f>
                      <c15:dlblFieldTableCache>
                        <c:ptCount val="1"/>
                        <c:pt idx="0">
                          <c:v>-1.9</c:v>
                        </c:pt>
                      </c15:dlblFieldTableCache>
                    </c15:dlblFTEntry>
                  </c15:dlblFieldTable>
                  <c15:showDataLabelsRange val="0"/>
                </c:ext>
                <c:ext xmlns:c16="http://schemas.microsoft.com/office/drawing/2014/chart" uri="{C3380CC4-5D6E-409C-BE32-E72D297353CC}">
                  <c16:uniqueId val="{00000001-8A8D-4701-8C2E-79C697F516CE}"/>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{D61D1240-8A4D-4F25-8EFF-DB4A003B4A8A}</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8A8D-4701-8C2E-79C697F516CE}"/>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{CB88BAB6-AB34-4BE6-B22B-CCD094D6FBD7}</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8A8D-4701-8C2E-79C697F516C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-2.3419412288512911</c:v>
                </c:pt>
                <c:pt idx="1">
                  <c:v>-1.8915068707011207</c:v>
                </c:pt>
                <c:pt idx="2">
                  <c:v>-2.7637010795899166</c:v>
                </c:pt>
                <c:pt idx="3">
                  <c:v>-2.8655893304673015</c:v>
                </c:pt>
              </c:numCache>
            </c:numRef>
          </c:val>
          <c:extLst>
            <c:ext xmlns:c16="http://schemas.microsoft.com/office/drawing/2014/chart" uri="{C3380CC4-5D6E-409C-BE32-E72D297353CC}">
              <c16:uniqueId val="{00000004-8A8D-4701-8C2E-79C697F516CE}"/>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{3A3FAE05-79D6-469D-AB18-5F43F750EB09}</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8A8D-4701-8C2E-79C697F516CE}"/>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{F6BD8EE8-3CA3-42DC-A551-6CA2A02F8393}</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8A8D-4701-8C2E-79C697F516CE}"/>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{FD58AD09-3A87-4B5A-A729-87B8C1973A27}</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8A8D-4701-8C2E-79C697F516CE}"/>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{8ABFFD69-7431-4469-B95A-3717578B71AF}</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8A8D-4701-8C2E-79C697F516C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8A8D-4701-8C2E-79C697F516CE}"/>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8A8D-4701-8C2E-79C697F516CE}"/>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{92A609B0-4BA6-484C-907B-839E2921B1B1}</c15:txfldGUID>
                      <c15:f>Daten_Diagramme!$D$14</c15:f>
                      <c15:dlblFieldTableCache>
                        <c:ptCount val="1"/>
                        <c:pt idx="0">
                          <c:v>0.9</c:v>
                        </c:pt>
                      </c15:dlblFieldTableCache>
                    </c15:dlblFTEntry>
                  </c15:dlblFieldTable>
                  <c15:showDataLabelsRange val="0"/>
                </c:ext>
                <c:ext xmlns:c16="http://schemas.microsoft.com/office/drawing/2014/chart" uri="{C3380CC4-5D6E-409C-BE32-E72D297353CC}">
                  <c16:uniqueId val="{00000000-C0FB-4848-A058-CECFB8D5E296}"/>
                </c:ext>
              </c:extLst>
            </c:dLbl>
            <c:dLbl>
              <c:idx val="1"/>
              <c:tx>
                <c:strRef>
                  <c:f>Daten_Diagramme!$D$15</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{D7274850-5253-4D7A-AB3C-1D4159E44C6C}</c15:txfldGUID>
                      <c15:f>Daten_Diagramme!$D$15</c15:f>
                      <c15:dlblFieldTableCache>
                        <c:ptCount val="1"/>
                        <c:pt idx="0">
                          <c:v>-3.4</c:v>
                        </c:pt>
                      </c15:dlblFieldTableCache>
                    </c15:dlblFTEntry>
                  </c15:dlblFieldTable>
                  <c15:showDataLabelsRange val="0"/>
                </c:ext>
                <c:ext xmlns:c16="http://schemas.microsoft.com/office/drawing/2014/chart" uri="{C3380CC4-5D6E-409C-BE32-E72D297353CC}">
                  <c16:uniqueId val="{00000001-C0FB-4848-A058-CECFB8D5E296}"/>
                </c:ext>
              </c:extLst>
            </c:dLbl>
            <c:dLbl>
              <c:idx val="2"/>
              <c:tx>
                <c:strRef>
                  <c:f>Daten_Diagramme!$D$16</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{511C74CE-ADA0-4FE9-AD93-C6D27921A97C}</c15:txfldGUID>
                      <c15:f>Daten_Diagramme!$D$16</c15:f>
                      <c15:dlblFieldTableCache>
                        <c:ptCount val="1"/>
                        <c:pt idx="0">
                          <c:v>-0.8</c:v>
                        </c:pt>
                      </c15:dlblFieldTableCache>
                    </c15:dlblFTEntry>
                  </c15:dlblFieldTable>
                  <c15:showDataLabelsRange val="0"/>
                </c:ext>
                <c:ext xmlns:c16="http://schemas.microsoft.com/office/drawing/2014/chart" uri="{C3380CC4-5D6E-409C-BE32-E72D297353CC}">
                  <c16:uniqueId val="{00000002-C0FB-4848-A058-CECFB8D5E296}"/>
                </c:ext>
              </c:extLst>
            </c:dLbl>
            <c:dLbl>
              <c:idx val="3"/>
              <c:tx>
                <c:strRef>
                  <c:f>Daten_Diagramme!$D$17</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{BE225157-4C50-47E1-B4B8-25AB79B671CC}</c15:txfldGUID>
                      <c15:f>Daten_Diagramme!$D$17</c15:f>
                      <c15:dlblFieldTableCache>
                        <c:ptCount val="1"/>
                        <c:pt idx="0">
                          <c:v>-0.3</c:v>
                        </c:pt>
                      </c15:dlblFieldTableCache>
                    </c15:dlblFTEntry>
                  </c15:dlblFieldTable>
                  <c15:showDataLabelsRange val="0"/>
                </c:ext>
                <c:ext xmlns:c16="http://schemas.microsoft.com/office/drawing/2014/chart" uri="{C3380CC4-5D6E-409C-BE32-E72D297353CC}">
                  <c16:uniqueId val="{00000003-C0FB-4848-A058-CECFB8D5E296}"/>
                </c:ext>
              </c:extLst>
            </c:dLbl>
            <c:dLbl>
              <c:idx val="4"/>
              <c:tx>
                <c:strRef>
                  <c:f>Daten_Diagramme!$D$18</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{5DB60D90-011A-4AA9-A7D7-C04D9173A925}</c15:txfldGUID>
                      <c15:f>Daten_Diagramme!$D$18</c15:f>
                      <c15:dlblFieldTableCache>
                        <c:ptCount val="1"/>
                        <c:pt idx="0">
                          <c:v>-1.4</c:v>
                        </c:pt>
                      </c15:dlblFieldTableCache>
                    </c15:dlblFTEntry>
                  </c15:dlblFieldTable>
                  <c15:showDataLabelsRange val="0"/>
                </c:ext>
                <c:ext xmlns:c16="http://schemas.microsoft.com/office/drawing/2014/chart" uri="{C3380CC4-5D6E-409C-BE32-E72D297353CC}">
                  <c16:uniqueId val="{00000004-C0FB-4848-A058-CECFB8D5E296}"/>
                </c:ext>
              </c:extLst>
            </c:dLbl>
            <c:dLbl>
              <c:idx val="5"/>
              <c:tx>
                <c:strRef>
                  <c:f>Daten_Diagramme!$D$19</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{A69F8CA7-3DAE-42F7-A803-D65625D737D3}</c15:txfldGUID>
                      <c15:f>Daten_Diagramme!$D$19</c15:f>
                      <c15:dlblFieldTableCache>
                        <c:ptCount val="1"/>
                        <c:pt idx="0">
                          <c:v>-1.5</c:v>
                        </c:pt>
                      </c15:dlblFieldTableCache>
                    </c15:dlblFTEntry>
                  </c15:dlblFieldTable>
                  <c15:showDataLabelsRange val="0"/>
                </c:ext>
                <c:ext xmlns:c16="http://schemas.microsoft.com/office/drawing/2014/chart" uri="{C3380CC4-5D6E-409C-BE32-E72D297353CC}">
                  <c16:uniqueId val="{00000005-C0FB-4848-A058-CECFB8D5E296}"/>
                </c:ext>
              </c:extLst>
            </c:dLbl>
            <c:dLbl>
              <c:idx val="6"/>
              <c:tx>
                <c:strRef>
                  <c:f>Daten_Diagramme!$D$20</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{8E262BCE-C595-439A-81FD-343942CCA26A}</c15:txfldGUID>
                      <c15:f>Daten_Diagramme!$D$20</c15:f>
                      <c15:dlblFieldTableCache>
                        <c:ptCount val="1"/>
                        <c:pt idx="0">
                          <c:v>0.0</c:v>
                        </c:pt>
                      </c15:dlblFieldTableCache>
                    </c15:dlblFTEntry>
                  </c15:dlblFieldTable>
                  <c15:showDataLabelsRange val="0"/>
                </c:ext>
                <c:ext xmlns:c16="http://schemas.microsoft.com/office/drawing/2014/chart" uri="{C3380CC4-5D6E-409C-BE32-E72D297353CC}">
                  <c16:uniqueId val="{00000006-C0FB-4848-A058-CECFB8D5E296}"/>
                </c:ext>
              </c:extLst>
            </c:dLbl>
            <c:dLbl>
              <c:idx val="7"/>
              <c:tx>
                <c:strRef>
                  <c:f>Daten_Diagramme!$D$21</c:f>
                  <c:strCache>
                    <c:ptCount val="1"/>
                    <c:pt idx="0">
                      <c:v>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{F867FFBE-C3DB-4D71-994C-0C37ED24DAF8}</c15:txfldGUID>
                      <c15:f>Daten_Diagramme!$D$21</c15:f>
                      <c15:dlblFieldTableCache>
                        <c:ptCount val="1"/>
                        <c:pt idx="0">
                          <c:v>4.7</c:v>
                        </c:pt>
                      </c15:dlblFieldTableCache>
                    </c15:dlblFTEntry>
                  </c15:dlblFieldTable>
                  <c15:showDataLabelsRange val="0"/>
                </c:ext>
                <c:ext xmlns:c16="http://schemas.microsoft.com/office/drawing/2014/chart" uri="{C3380CC4-5D6E-409C-BE32-E72D297353CC}">
                  <c16:uniqueId val="{00000007-C0FB-4848-A058-CECFB8D5E296}"/>
                </c:ext>
              </c:extLst>
            </c:dLbl>
            <c:dLbl>
              <c:idx val="8"/>
              <c:tx>
                <c:strRef>
                  <c:f>Daten_Diagramme!$D$22</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{BBCC0175-E9EA-4108-82BE-EA5FD10CD8A7}</c15:txfldGUID>
                      <c15:f>Daten_Diagramme!$D$22</c15:f>
                      <c15:dlblFieldTableCache>
                        <c:ptCount val="1"/>
                        <c:pt idx="0">
                          <c:v>0.4</c:v>
                        </c:pt>
                      </c15:dlblFieldTableCache>
                    </c15:dlblFTEntry>
                  </c15:dlblFieldTable>
                  <c15:showDataLabelsRange val="0"/>
                </c:ext>
                <c:ext xmlns:c16="http://schemas.microsoft.com/office/drawing/2014/chart" uri="{C3380CC4-5D6E-409C-BE32-E72D297353CC}">
                  <c16:uniqueId val="{00000008-C0FB-4848-A058-CECFB8D5E296}"/>
                </c:ext>
              </c:extLst>
            </c:dLbl>
            <c:dLbl>
              <c:idx val="9"/>
              <c:tx>
                <c:strRef>
                  <c:f>Daten_Diagramme!$D$23</c:f>
                  <c:strCache>
                    <c:ptCount val="1"/>
                    <c:pt idx="0">
                      <c:v>5.8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{8A03F959-AE8C-49D7-A928-FF7B21F7DC90}</c15:txfldGUID>
                      <c15:f>Daten_Diagramme!$D$23</c15:f>
                      <c15:dlblFieldTableCache>
                        <c:ptCount val="1"/>
                        <c:pt idx="0">
                          <c:v>5.8</c:v>
                        </c:pt>
                      </c15:dlblFieldTableCache>
                    </c15:dlblFTEntry>
                  </c15:dlblFieldTable>
                  <c15:showDataLabelsRange val="0"/>
                </c:ext>
                <c:ext xmlns:c16="http://schemas.microsoft.com/office/drawing/2014/chart" uri="{C3380CC4-5D6E-409C-BE32-E72D297353CC}">
                  <c16:uniqueId val="{00000009-C0FB-4848-A058-CECFB8D5E296}"/>
                </c:ext>
              </c:extLst>
            </c:dLbl>
            <c:dLbl>
              <c:idx val="10"/>
              <c:tx>
                <c:strRef>
                  <c:f>Daten_Diagramme!$D$24</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{9953ADF5-6D9D-40EC-A58A-FC511DC01934}</c15:txfldGUID>
                      <c15:f>Daten_Diagramme!$D$24</c15:f>
                      <c15:dlblFieldTableCache>
                        <c:ptCount val="1"/>
                        <c:pt idx="0">
                          <c:v>-4.0</c:v>
                        </c:pt>
                      </c15:dlblFieldTableCache>
                    </c15:dlblFTEntry>
                  </c15:dlblFieldTable>
                  <c15:showDataLabelsRange val="0"/>
                </c:ext>
                <c:ext xmlns:c16="http://schemas.microsoft.com/office/drawing/2014/chart" uri="{C3380CC4-5D6E-409C-BE32-E72D297353CC}">
                  <c16:uniqueId val="{0000000A-C0FB-4848-A058-CECFB8D5E296}"/>
                </c:ext>
              </c:extLst>
            </c:dLbl>
            <c:dLbl>
              <c:idx val="11"/>
              <c:tx>
                <c:strRef>
                  <c:f>Daten_Diagramme!$D$25</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{E73A61A8-43B0-410A-944A-F3308DF22224}</c15:txfldGUID>
                      <c15:f>Daten_Diagramme!$D$25</c15:f>
                      <c15:dlblFieldTableCache>
                        <c:ptCount val="1"/>
                        <c:pt idx="0">
                          <c:v>4.0</c:v>
                        </c:pt>
                      </c15:dlblFieldTableCache>
                    </c15:dlblFTEntry>
                  </c15:dlblFieldTable>
                  <c15:showDataLabelsRange val="0"/>
                </c:ext>
                <c:ext xmlns:c16="http://schemas.microsoft.com/office/drawing/2014/chart" uri="{C3380CC4-5D6E-409C-BE32-E72D297353CC}">
                  <c16:uniqueId val="{0000000B-C0FB-4848-A058-CECFB8D5E296}"/>
                </c:ext>
              </c:extLst>
            </c:dLbl>
            <c:dLbl>
              <c:idx val="12"/>
              <c:tx>
                <c:strRef>
                  <c:f>Daten_Diagramme!$D$26</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{5C76CD87-DA0D-499C-9B1E-17E910E10EC8}</c15:txfldGUID>
                      <c15:f>Daten_Diagramme!$D$26</c15:f>
                      <c15:dlblFieldTableCache>
                        <c:ptCount val="1"/>
                        <c:pt idx="0">
                          <c:v>-3.2</c:v>
                        </c:pt>
                      </c15:dlblFieldTableCache>
                    </c15:dlblFTEntry>
                  </c15:dlblFieldTable>
                  <c15:showDataLabelsRange val="0"/>
                </c:ext>
                <c:ext xmlns:c16="http://schemas.microsoft.com/office/drawing/2014/chart" uri="{C3380CC4-5D6E-409C-BE32-E72D297353CC}">
                  <c16:uniqueId val="{0000000C-C0FB-4848-A058-CECFB8D5E296}"/>
                </c:ext>
              </c:extLst>
            </c:dLbl>
            <c:dLbl>
              <c:idx val="13"/>
              <c:tx>
                <c:strRef>
                  <c:f>Daten_Diagramme!$D$27</c:f>
                  <c:strCache>
                    <c:ptCount val="1"/>
                    <c:pt idx="0">
                      <c:v>7.0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{49FECB8A-528C-490C-8C52-7A504064C383}</c15:txfldGUID>
                      <c15:f>Daten_Diagramme!$D$27</c15:f>
                      <c15:dlblFieldTableCache>
                        <c:ptCount val="1"/>
                        <c:pt idx="0">
                          <c:v>7.0</c:v>
                        </c:pt>
                      </c15:dlblFieldTableCache>
                    </c15:dlblFTEntry>
                  </c15:dlblFieldTable>
                  <c15:showDataLabelsRange val="0"/>
                </c:ext>
                <c:ext xmlns:c16="http://schemas.microsoft.com/office/drawing/2014/chart" uri="{C3380CC4-5D6E-409C-BE32-E72D297353CC}">
                  <c16:uniqueId val="{0000000D-C0FB-4848-A058-CECFB8D5E296}"/>
                </c:ext>
              </c:extLst>
            </c:dLbl>
            <c:dLbl>
              <c:idx val="14"/>
              <c:tx>
                <c:strRef>
                  <c:f>Daten_Diagramme!$D$28</c:f>
                  <c:strCache>
                    <c:ptCount val="1"/>
                    <c:pt idx="0">
                      <c:v>8.9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{796149DE-53D5-4694-A1A3-27E996D52B28}</c15:txfldGUID>
                      <c15:f>Daten_Diagramme!$D$28</c15:f>
                      <c15:dlblFieldTableCache>
                        <c:ptCount val="1"/>
                        <c:pt idx="0">
                          <c:v>8.9</c:v>
                        </c:pt>
                      </c15:dlblFieldTableCache>
                    </c15:dlblFTEntry>
                  </c15:dlblFieldTable>
                  <c15:showDataLabelsRange val="0"/>
                </c:ext>
                <c:ext xmlns:c16="http://schemas.microsoft.com/office/drawing/2014/chart" uri="{C3380CC4-5D6E-409C-BE32-E72D297353CC}">
                  <c16:uniqueId val="{0000000E-C0FB-4848-A058-CECFB8D5E296}"/>
                </c:ext>
              </c:extLst>
            </c:dLbl>
            <c:dLbl>
              <c:idx val="15"/>
              <c:tx>
                <c:strRef>
                  <c:f>Daten_Diagramme!$D$29</c:f>
                  <c:strCache>
                    <c:ptCount val="1"/>
                    <c:pt idx="0">
                      <c:v>-20.6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{242BAD69-5980-415F-B0CF-FDF7A2279DF1}</c15:txfldGUID>
                      <c15:f>Daten_Diagramme!$D$29</c15:f>
                      <c15:dlblFieldTableCache>
                        <c:ptCount val="1"/>
                        <c:pt idx="0">
                          <c:v>-20.6</c:v>
                        </c:pt>
                      </c15:dlblFieldTableCache>
                    </c15:dlblFTEntry>
                  </c15:dlblFieldTable>
                  <c15:showDataLabelsRange val="0"/>
                </c:ext>
                <c:ext xmlns:c16="http://schemas.microsoft.com/office/drawing/2014/chart" uri="{C3380CC4-5D6E-409C-BE32-E72D297353CC}">
                  <c16:uniqueId val="{0000000F-C0FB-4848-A058-CECFB8D5E296}"/>
                </c:ext>
              </c:extLst>
            </c:dLbl>
            <c:dLbl>
              <c:idx val="16"/>
              <c:tx>
                <c:strRef>
                  <c:f>Daten_Diagramme!$D$30</c:f>
                  <c:strCache>
                    <c:ptCount val="1"/>
                    <c:pt idx="0">
                      <c:v>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{5AE147A4-607D-4E07-B871-349549FC5D30}</c15:txfldGUID>
                      <c15:f>Daten_Diagramme!$D$30</c15:f>
                      <c15:dlblFieldTableCache>
                        <c:ptCount val="1"/>
                        <c:pt idx="0">
                          <c:v>5.0</c:v>
                        </c:pt>
                      </c15:dlblFieldTableCache>
                    </c15:dlblFTEntry>
                  </c15:dlblFieldTable>
                  <c15:showDataLabelsRange val="0"/>
                </c:ext>
                <c:ext xmlns:c16="http://schemas.microsoft.com/office/drawing/2014/chart" uri="{C3380CC4-5D6E-409C-BE32-E72D297353CC}">
                  <c16:uniqueId val="{00000010-C0FB-4848-A058-CECFB8D5E296}"/>
                </c:ext>
              </c:extLst>
            </c:dLbl>
            <c:dLbl>
              <c:idx val="17"/>
              <c:tx>
                <c:strRef>
                  <c:f>Daten_Diagramme!$D$31</c:f>
                  <c:strCache>
                    <c:ptCount val="1"/>
                    <c:pt idx="0">
                      <c:v>5.9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{09D9170E-04A2-4FC6-A7FB-D6D839A9B4D0}</c15:txfldGUID>
                      <c15:f>Daten_Diagramme!$D$31</c15:f>
                      <c15:dlblFieldTableCache>
                        <c:ptCount val="1"/>
                        <c:pt idx="0">
                          <c:v>5.9</c:v>
                        </c:pt>
                      </c15:dlblFieldTableCache>
                    </c15:dlblFTEntry>
                  </c15:dlblFieldTable>
                  <c15:showDataLabelsRange val="0"/>
                </c:ext>
                <c:ext xmlns:c16="http://schemas.microsoft.com/office/drawing/2014/chart" uri="{C3380CC4-5D6E-409C-BE32-E72D297353CC}">
                  <c16:uniqueId val="{00000011-C0FB-4848-A058-CECFB8D5E296}"/>
                </c:ext>
              </c:extLst>
            </c:dLbl>
            <c:dLbl>
              <c:idx val="18"/>
              <c:tx>
                <c:strRef>
                  <c:f>Daten_Diagramme!$D$32</c:f>
                  <c:strCache>
                    <c:ptCount val="1"/>
                    <c:pt idx="0">
                      <c:v>3.5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{848D2DC3-FE9B-4E09-9690-D3AB02A9190C}</c15:txfldGUID>
                      <c15:f>Daten_Diagramme!$D$32</c15:f>
                      <c15:dlblFieldTableCache>
                        <c:ptCount val="1"/>
                        <c:pt idx="0">
                          <c:v>3.5</c:v>
                        </c:pt>
                      </c15:dlblFieldTableCache>
                    </c15:dlblFTEntry>
                  </c15:dlblFieldTable>
                  <c15:showDataLabelsRange val="0"/>
                </c:ext>
                <c:ext xmlns:c16="http://schemas.microsoft.com/office/drawing/2014/chart" uri="{C3380CC4-5D6E-409C-BE32-E72D297353CC}">
                  <c16:uniqueId val="{00000012-C0FB-4848-A058-CECFB8D5E296}"/>
                </c:ext>
              </c:extLst>
            </c:dLbl>
            <c:dLbl>
              <c:idx val="19"/>
              <c:tx>
                <c:strRef>
                  <c:f>Daten_Diagramme!$D$33</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{55A17B5D-0399-4886-8F69-3D5BB9FC71D8}</c15:txfldGUID>
                      <c15:f>Daten_Diagramme!$D$33</c15:f>
                      <c15:dlblFieldTableCache>
                        <c:ptCount val="1"/>
                        <c:pt idx="0">
                          <c:v>1.5</c:v>
                        </c:pt>
                      </c15:dlblFieldTableCache>
                    </c15:dlblFTEntry>
                  </c15:dlblFieldTable>
                  <c15:showDataLabelsRange val="0"/>
                </c:ext>
                <c:ext xmlns:c16="http://schemas.microsoft.com/office/drawing/2014/chart" uri="{C3380CC4-5D6E-409C-BE32-E72D297353CC}">
                  <c16:uniqueId val="{00000013-C0FB-4848-A058-CECFB8D5E296}"/>
                </c:ext>
              </c:extLst>
            </c:dLbl>
            <c:dLbl>
              <c:idx val="20"/>
              <c:tx>
                <c:strRef>
                  <c:f>Daten_Diagramme!$D$34</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{C47D6EA3-D443-4F76-88B7-68FBFE86CBE5}</c15:txfldGUID>
                      <c15:f>Daten_Diagramme!$D$34</c15:f>
                      <c15:dlblFieldTableCache>
                        <c:ptCount val="1"/>
                        <c:pt idx="0">
                          <c:v>2.8</c:v>
                        </c:pt>
                      </c15:dlblFieldTableCache>
                    </c15:dlblFTEntry>
                  </c15:dlblFieldTable>
                  <c15:showDataLabelsRange val="0"/>
                </c:ext>
                <c:ext xmlns:c16="http://schemas.microsoft.com/office/drawing/2014/chart" uri="{C3380CC4-5D6E-409C-BE32-E72D297353CC}">
                  <c16:uniqueId val="{00000014-C0FB-4848-A058-CECFB8D5E296}"/>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{F4A91648-ED6E-4C17-873A-B5E44BB4EB8D}</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C0FB-4848-A058-CECFB8D5E296}"/>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{357054CD-2D42-49AB-9B4B-6998CFD4C657}</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C0FB-4848-A058-CECFB8D5E296}"/>
                </c:ext>
              </c:extLst>
            </c:dLbl>
            <c:dLbl>
              <c:idx val="23"/>
              <c:tx>
                <c:strRef>
                  <c:f>Daten_Diagramme!$D$37</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{B0439D91-B697-43BF-9475-53F039CC84DD}</c15:txfldGUID>
                      <c15:f>Daten_Diagramme!$D$37</c15:f>
                      <c15:dlblFieldTableCache>
                        <c:ptCount val="1"/>
                        <c:pt idx="0">
                          <c:v>-3.4</c:v>
                        </c:pt>
                      </c15:dlblFieldTableCache>
                    </c15:dlblFTEntry>
                  </c15:dlblFieldTable>
                  <c15:showDataLabelsRange val="0"/>
                </c:ext>
                <c:ext xmlns:c16="http://schemas.microsoft.com/office/drawing/2014/chart" uri="{C3380CC4-5D6E-409C-BE32-E72D297353CC}">
                  <c16:uniqueId val="{00000017-C0FB-4848-A058-CECFB8D5E296}"/>
                </c:ext>
              </c:extLst>
            </c:dLbl>
            <c:dLbl>
              <c:idx val="24"/>
              <c:layout>
                <c:manualLayout>
                  <c:x val="4.7769028871392123E-3"/>
                  <c:y val="-4.6876052205785108E-5"/>
                </c:manualLayout>
              </c:layout>
              <c:tx>
                <c:strRef>
                  <c:f>Daten_Diagramme!$D$38</c:f>
                  <c:strCache>
                    <c:ptCount val="1"/>
                    <c:pt idx="0">
                      <c:v>0.6</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{F14B018B-DF07-4875-BE0C-BCA8DA4D9879}</c15:txfldGUID>
                      <c15:f>Daten_Diagramme!$D$38</c15:f>
                      <c15:dlblFieldTableCache>
                        <c:ptCount val="1"/>
                        <c:pt idx="0">
                          <c:v>0.6</c:v>
                        </c:pt>
                      </c15:dlblFieldTableCache>
                    </c15:dlblFTEntry>
                  </c15:dlblFieldTable>
                  <c15:showDataLabelsRange val="0"/>
                </c:ext>
                <c:ext xmlns:c16="http://schemas.microsoft.com/office/drawing/2014/chart" uri="{C3380CC4-5D6E-409C-BE32-E72D297353CC}">
                  <c16:uniqueId val="{00000018-C0FB-4848-A058-CECFB8D5E296}"/>
                </c:ext>
              </c:extLst>
            </c:dLbl>
            <c:dLbl>
              <c:idx val="25"/>
              <c:tx>
                <c:strRef>
                  <c:f>Daten_Diagramme!$D$39</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{97EC9F2A-8643-4D4B-A5D7-96439E81B0D2}</c15:txfldGUID>
                      <c15:f>Daten_Diagramme!$D$39</c15:f>
                      <c15:dlblFieldTableCache>
                        <c:ptCount val="1"/>
                        <c:pt idx="0">
                          <c:v>1.4</c:v>
                        </c:pt>
                      </c15:dlblFieldTableCache>
                    </c15:dlblFTEntry>
                  </c15:dlblFieldTable>
                  <c15:showDataLabelsRange val="0"/>
                </c:ext>
                <c:ext xmlns:c16="http://schemas.microsoft.com/office/drawing/2014/chart" uri="{C3380CC4-5D6E-409C-BE32-E72D297353CC}">
                  <c16:uniqueId val="{00000019-C0FB-4848-A058-CECFB8D5E296}"/>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{1B4422C7-AE89-47A8-B04C-C08BB19193CF}</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C0FB-4848-A058-CECFB8D5E296}"/>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{F9F97304-CF60-41FE-B318-131F8A0624CE}</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C0FB-4848-A058-CECFB8D5E296}"/>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{1A1E51C9-743B-459A-BA65-0CAC2D3D40A6}</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C0FB-4848-A058-CECFB8D5E296}"/>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{6F7F581D-756D-4804-AF29-8AE330F0C0AC}</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C0FB-4848-A058-CECFB8D5E296}"/>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{A434B5E8-96D5-4195-BEB8-84AC63CC744B}</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C0FB-4848-A058-CECFB8D5E296}"/>
                </c:ext>
              </c:extLst>
            </c:dLbl>
            <c:dLbl>
              <c:idx val="31"/>
              <c:tx>
                <c:strRef>
                  <c:f>Daten_Diagramme!$D$45</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{A5284F5D-C0F5-4493-8AE8-424BAF0B7F40}</c15:txfldGUID>
                      <c15:f>Daten_Diagramme!$D$45</c15:f>
                      <c15:dlblFieldTableCache>
                        <c:ptCount val="1"/>
                        <c:pt idx="0">
                          <c:v>1.4</c:v>
                        </c:pt>
                      </c15:dlblFieldTableCache>
                    </c15:dlblFTEntry>
                  </c15:dlblFieldTable>
                  <c15:showDataLabelsRange val="0"/>
                </c:ext>
                <c:ext xmlns:c16="http://schemas.microsoft.com/office/drawing/2014/chart" uri="{C3380CC4-5D6E-409C-BE32-E72D297353CC}">
                  <c16:uniqueId val="{0000001F-C0FB-4848-A058-CECFB8D5E29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0.91670486270261264</c:v>
                </c:pt>
                <c:pt idx="1">
                  <c:v>-3.3566433566433567</c:v>
                </c:pt>
                <c:pt idx="2">
                  <c:v>-0.83194675540765395</c:v>
                </c:pt>
                <c:pt idx="3">
                  <c:v>-0.28267124324870024</c:v>
                </c:pt>
                <c:pt idx="4">
                  <c:v>-1.4332965821389194</c:v>
                </c:pt>
                <c:pt idx="5">
                  <c:v>-1.5488215488215489</c:v>
                </c:pt>
                <c:pt idx="6">
                  <c:v>1.8827664114472197E-2</c:v>
                </c:pt>
                <c:pt idx="7">
                  <c:v>4.7412810576703901</c:v>
                </c:pt>
                <c:pt idx="8">
                  <c:v>0.42936004906971992</c:v>
                </c:pt>
                <c:pt idx="9">
                  <c:v>5.8371735791090629</c:v>
                </c:pt>
                <c:pt idx="10">
                  <c:v>-4.0145985401459852</c:v>
                </c:pt>
                <c:pt idx="11">
                  <c:v>3.9669421487603307</c:v>
                </c:pt>
                <c:pt idx="12">
                  <c:v>-3.1668696711327651</c:v>
                </c:pt>
                <c:pt idx="13">
                  <c:v>7.0105820105820102</c:v>
                </c:pt>
                <c:pt idx="14">
                  <c:v>8.9197224975222991</c:v>
                </c:pt>
                <c:pt idx="15">
                  <c:v>-20.602605863192181</c:v>
                </c:pt>
                <c:pt idx="16">
                  <c:v>4.9859550561797752</c:v>
                </c:pt>
                <c:pt idx="17">
                  <c:v>5.9271803556308216</c:v>
                </c:pt>
                <c:pt idx="18">
                  <c:v>3.4639608117564729</c:v>
                </c:pt>
                <c:pt idx="19">
                  <c:v>1.4727983168019236</c:v>
                </c:pt>
                <c:pt idx="20">
                  <c:v>2.7642276422764227</c:v>
                </c:pt>
                <c:pt idx="21">
                  <c:v>0</c:v>
                </c:pt>
                <c:pt idx="23">
                  <c:v>-3.3566433566433567</c:v>
                </c:pt>
                <c:pt idx="24">
                  <c:v>0.59276583733215049</c:v>
                </c:pt>
                <c:pt idx="25">
                  <c:v>1.409891478384629</c:v>
                </c:pt>
              </c:numCache>
            </c:numRef>
          </c:val>
          <c:extLst>
            <c:ext xmlns:c16="http://schemas.microsoft.com/office/drawing/2014/chart" uri="{C3380CC4-5D6E-409C-BE32-E72D297353CC}">
              <c16:uniqueId val="{00000020-C0FB-4848-A058-CECFB8D5E296}"/>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{B6F7E583-FD82-4C06-A402-AF830F6A2A87}</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C0FB-4848-A058-CECFB8D5E296}"/>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{D8E24997-9D21-4786-8EEC-145FEDF27A7D}</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C0FB-4848-A058-CECFB8D5E296}"/>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{B569E746-ED34-4BB8-9177-430939C671E7}</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C0FB-4848-A058-CECFB8D5E296}"/>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{ADE66E65-90C9-41F4-8FE6-EDE49D95FAA4}</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C0FB-4848-A058-CECFB8D5E296}"/>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{C5DB13BE-99D5-42E1-8BB5-B49B2097D213}</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C0FB-4848-A058-CECFB8D5E296}"/>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{72C3F94C-F116-4AAC-8886-3B31B307F350}</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C0FB-4848-A058-CECFB8D5E296}"/>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{7B2E59A1-2072-4EE3-A225-0B2502C39D3C}</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C0FB-4848-A058-CECFB8D5E296}"/>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{44C29F79-62C4-4109-A404-1CDBA1D5A5FC}</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C0FB-4848-A058-CECFB8D5E296}"/>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{5352EEC5-03F5-4CF2-A3B5-CD8496A95C18}</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C0FB-4848-A058-CECFB8D5E296}"/>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{358B6D11-4949-4B8C-96FE-E341BA4CB193}</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C0FB-4848-A058-CECFB8D5E296}"/>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{3EB9F33B-C957-4CFD-A5C7-3B045D9E1EFE}</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C0FB-4848-A058-CECFB8D5E296}"/>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{12A06004-F797-4E7B-8ABF-F0316709F2C8}</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C0FB-4848-A058-CECFB8D5E296}"/>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{29A81D46-328B-44F5-B759-E50DD234475C}</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C0FB-4848-A058-CECFB8D5E296}"/>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{1062C98F-C250-4ED6-9FEB-99C67BED62E5}</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C0FB-4848-A058-CECFB8D5E296}"/>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{71B57E18-780D-4739-9995-CAE2095F661C}</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C0FB-4848-A058-CECFB8D5E296}"/>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{0066FE7C-2295-450D-A7C7-A1C000E74FE0}</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C0FB-4848-A058-CECFB8D5E296}"/>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{A6302886-DADD-443E-A881-2F8EDB66E58F}</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C0FB-4848-A058-CECFB8D5E296}"/>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{AD55E7B1-E806-46C5-AB2A-D1B0165D965C}</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C0FB-4848-A058-CECFB8D5E296}"/>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{65FE48E8-A68D-43C7-9FF3-23F8CE88B7FF}</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C0FB-4848-A058-CECFB8D5E296}"/>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{0B76FBA1-D19A-4E27-B45B-BDB44FFA64FA}</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C0FB-4848-A058-CECFB8D5E296}"/>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{567A5780-8DD9-4AF1-86E8-7C78837E5247}</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C0FB-4848-A058-CECFB8D5E296}"/>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{7025B5AF-62BE-4210-B353-0961043F1325}</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C0FB-4848-A058-CECFB8D5E296}"/>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{F02D65D0-C9A0-4D47-9CC0-91A84F931CB9}</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C0FB-4848-A058-CECFB8D5E296}"/>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{0B7011F4-6564-42B7-8A07-5013E83FA774}</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C0FB-4848-A058-CECFB8D5E296}"/>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{25F308DD-A36D-433F-AA11-261725CFA0E6}</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C0FB-4848-A058-CECFB8D5E296}"/>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{9CA3B64B-0BDC-4C34-BC29-6804F77BDCFB}</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C0FB-4848-A058-CECFB8D5E296}"/>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{4A35A481-4551-4A26-B391-7B95FAF9F7F5}</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C0FB-4848-A058-CECFB8D5E296}"/>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{B797DE5B-EB3B-4514-A1FE-B679DF0B9A2A}</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C0FB-4848-A058-CECFB8D5E296}"/>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{0A2189CD-A594-4A7A-B87A-E8660039446B}</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C0FB-4848-A058-CECFB8D5E296}"/>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{7301C46C-BD73-430F-95D9-549B4414283D}</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C0FB-4848-A058-CECFB8D5E296}"/>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{DB71AE08-7B42-476C-B6C9-C40AE2B9C363}</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C0FB-4848-A058-CECFB8D5E296}"/>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{7BCA6B8C-794F-486C-8698-1E4988161D9C}</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C0FB-4848-A058-CECFB8D5E29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C0FB-4848-A058-CECFB8D5E296}"/>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C0FB-4848-A058-CECFB8D5E296}"/>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{F4D78C3A-8590-42F9-A8B5-C05FCA55EAD3}</c15:txfldGUID>
                      <c15:f>Daten_Diagramme!$E$14</c15:f>
                      <c15:dlblFieldTableCache>
                        <c:ptCount val="1"/>
                        <c:pt idx="0">
                          <c:v>-2.3</c:v>
                        </c:pt>
                      </c15:dlblFieldTableCache>
                    </c15:dlblFTEntry>
                  </c15:dlblFieldTable>
                  <c15:showDataLabelsRange val="0"/>
                </c:ext>
                <c:ext xmlns:c16="http://schemas.microsoft.com/office/drawing/2014/chart" uri="{C3380CC4-5D6E-409C-BE32-E72D297353CC}">
                  <c16:uniqueId val="{00000000-A0D1-43E9-9A63-A6FD586CD15D}"/>
                </c:ext>
              </c:extLst>
            </c:dLbl>
            <c:dLbl>
              <c:idx val="1"/>
              <c:tx>
                <c:strRef>
                  <c:f>Daten_Diagramme!$E$15</c:f>
                  <c:strCache>
                    <c:ptCount val="1"/>
                    <c:pt idx="0">
                      <c:v>10.5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{445AA967-C656-4D7F-B1FF-EAB7968A85F3}</c15:txfldGUID>
                      <c15:f>Daten_Diagramme!$E$15</c15:f>
                      <c15:dlblFieldTableCache>
                        <c:ptCount val="1"/>
                        <c:pt idx="0">
                          <c:v>10.5</c:v>
                        </c:pt>
                      </c15:dlblFieldTableCache>
                    </c15:dlblFTEntry>
                  </c15:dlblFieldTable>
                  <c15:showDataLabelsRange val="0"/>
                </c:ext>
                <c:ext xmlns:c16="http://schemas.microsoft.com/office/drawing/2014/chart" uri="{C3380CC4-5D6E-409C-BE32-E72D297353CC}">
                  <c16:uniqueId val="{00000001-A0D1-43E9-9A63-A6FD586CD15D}"/>
                </c:ext>
              </c:extLst>
            </c:dLbl>
            <c:dLbl>
              <c:idx val="2"/>
              <c:tx>
                <c:strRef>
                  <c:f>Daten_Diagramme!$E$16</c:f>
                  <c:strCache>
                    <c:ptCount val="1"/>
                    <c:pt idx="0">
                      <c:v>-3.5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{AFC76B9F-38E5-4FE2-A923-B84212EFBFD7}</c15:txfldGUID>
                      <c15:f>Daten_Diagramme!$E$16</c15:f>
                      <c15:dlblFieldTableCache>
                        <c:ptCount val="1"/>
                        <c:pt idx="0">
                          <c:v>-3.5</c:v>
                        </c:pt>
                      </c15:dlblFieldTableCache>
                    </c15:dlblFTEntry>
                  </c15:dlblFieldTable>
                  <c15:showDataLabelsRange val="0"/>
                </c:ext>
                <c:ext xmlns:c16="http://schemas.microsoft.com/office/drawing/2014/chart" uri="{C3380CC4-5D6E-409C-BE32-E72D297353CC}">
                  <c16:uniqueId val="{00000002-A0D1-43E9-9A63-A6FD586CD15D}"/>
                </c:ext>
              </c:extLst>
            </c:dLbl>
            <c:dLbl>
              <c:idx val="3"/>
              <c:tx>
                <c:strRef>
                  <c:f>Daten_Diagramme!$E$17</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{4E903DE6-9CC3-48F9-AA00-D64D320E98E4}</c15:txfldGUID>
                      <c15:f>Daten_Diagramme!$E$17</c15:f>
                      <c15:dlblFieldTableCache>
                        <c:ptCount val="1"/>
                        <c:pt idx="0">
                          <c:v>-4.8</c:v>
                        </c:pt>
                      </c15:dlblFieldTableCache>
                    </c15:dlblFTEntry>
                  </c15:dlblFieldTable>
                  <c15:showDataLabelsRange val="0"/>
                </c:ext>
                <c:ext xmlns:c16="http://schemas.microsoft.com/office/drawing/2014/chart" uri="{C3380CC4-5D6E-409C-BE32-E72D297353CC}">
                  <c16:uniqueId val="{00000003-A0D1-43E9-9A63-A6FD586CD15D}"/>
                </c:ext>
              </c:extLst>
            </c:dLbl>
            <c:dLbl>
              <c:idx val="4"/>
              <c:tx>
                <c:strRef>
                  <c:f>Daten_Diagramme!$E$18</c:f>
                  <c:strCache>
                    <c:ptCount val="1"/>
                    <c:pt idx="0">
                      <c:v>-6.7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{B9599119-9A25-4F3D-8C1D-56835AAE7AD9}</c15:txfldGUID>
                      <c15:f>Daten_Diagramme!$E$18</c15:f>
                      <c15:dlblFieldTableCache>
                        <c:ptCount val="1"/>
                        <c:pt idx="0">
                          <c:v>-6.7</c:v>
                        </c:pt>
                      </c15:dlblFieldTableCache>
                    </c15:dlblFTEntry>
                  </c15:dlblFieldTable>
                  <c15:showDataLabelsRange val="0"/>
                </c:ext>
                <c:ext xmlns:c16="http://schemas.microsoft.com/office/drawing/2014/chart" uri="{C3380CC4-5D6E-409C-BE32-E72D297353CC}">
                  <c16:uniqueId val="{00000004-A0D1-43E9-9A63-A6FD586CD15D}"/>
                </c:ext>
              </c:extLst>
            </c:dLbl>
            <c:dLbl>
              <c:idx val="5"/>
              <c:tx>
                <c:strRef>
                  <c:f>Daten_Diagramme!$E$19</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{B778E065-50DD-421D-A255-DCF3935895B8}</c15:txfldGUID>
                      <c15:f>Daten_Diagramme!$E$19</c15:f>
                      <c15:dlblFieldTableCache>
                        <c:ptCount val="1"/>
                        <c:pt idx="0">
                          <c:v>-3.8</c:v>
                        </c:pt>
                      </c15:dlblFieldTableCache>
                    </c15:dlblFTEntry>
                  </c15:dlblFieldTable>
                  <c15:showDataLabelsRange val="0"/>
                </c:ext>
                <c:ext xmlns:c16="http://schemas.microsoft.com/office/drawing/2014/chart" uri="{C3380CC4-5D6E-409C-BE32-E72D297353CC}">
                  <c16:uniqueId val="{00000005-A0D1-43E9-9A63-A6FD586CD15D}"/>
                </c:ext>
              </c:extLst>
            </c:dLbl>
            <c:dLbl>
              <c:idx val="6"/>
              <c:tx>
                <c:strRef>
                  <c:f>Daten_Diagramme!$E$20</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{25363E8C-8F71-43E6-88D9-F534A432D1C7}</c15:txfldGUID>
                      <c15:f>Daten_Diagramme!$E$20</c15:f>
                      <c15:dlblFieldTableCache>
                        <c:ptCount val="1"/>
                        <c:pt idx="0">
                          <c:v>-2.2</c:v>
                        </c:pt>
                      </c15:dlblFieldTableCache>
                    </c15:dlblFTEntry>
                  </c15:dlblFieldTable>
                  <c15:showDataLabelsRange val="0"/>
                </c:ext>
                <c:ext xmlns:c16="http://schemas.microsoft.com/office/drawing/2014/chart" uri="{C3380CC4-5D6E-409C-BE32-E72D297353CC}">
                  <c16:uniqueId val="{00000006-A0D1-43E9-9A63-A6FD586CD15D}"/>
                </c:ext>
              </c:extLst>
            </c:dLbl>
            <c:dLbl>
              <c:idx val="7"/>
              <c:tx>
                <c:strRef>
                  <c:f>Daten_Diagramme!$E$21</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{2BFABD8E-67A8-4CFE-A500-CFA355BBE8CC}</c15:txfldGUID>
                      <c15:f>Daten_Diagramme!$E$21</c15:f>
                      <c15:dlblFieldTableCache>
                        <c:ptCount val="1"/>
                        <c:pt idx="0">
                          <c:v>-0.9</c:v>
                        </c:pt>
                      </c15:dlblFieldTableCache>
                    </c15:dlblFTEntry>
                  </c15:dlblFieldTable>
                  <c15:showDataLabelsRange val="0"/>
                </c:ext>
                <c:ext xmlns:c16="http://schemas.microsoft.com/office/drawing/2014/chart" uri="{C3380CC4-5D6E-409C-BE32-E72D297353CC}">
                  <c16:uniqueId val="{00000007-A0D1-43E9-9A63-A6FD586CD15D}"/>
                </c:ext>
              </c:extLst>
            </c:dLbl>
            <c:dLbl>
              <c:idx val="8"/>
              <c:tx>
                <c:strRef>
                  <c:f>Daten_Diagramme!$E$22</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{DD918C4A-BFA9-417C-BA50-0D67452D6D92}</c15:txfldGUID>
                      <c15:f>Daten_Diagramme!$E$22</c15:f>
                      <c15:dlblFieldTableCache>
                        <c:ptCount val="1"/>
                        <c:pt idx="0">
                          <c:v>-2.9</c:v>
                        </c:pt>
                      </c15:dlblFieldTableCache>
                    </c15:dlblFTEntry>
                  </c15:dlblFieldTable>
                  <c15:showDataLabelsRange val="0"/>
                </c:ext>
                <c:ext xmlns:c16="http://schemas.microsoft.com/office/drawing/2014/chart" uri="{C3380CC4-5D6E-409C-BE32-E72D297353CC}">
                  <c16:uniqueId val="{00000008-A0D1-43E9-9A63-A6FD586CD15D}"/>
                </c:ext>
              </c:extLst>
            </c:dLbl>
            <c:dLbl>
              <c:idx val="9"/>
              <c:tx>
                <c:strRef>
                  <c:f>Daten_Diagramme!$E$23</c:f>
                  <c:strCache>
                    <c:ptCount val="1"/>
                    <c:pt idx="0">
                      <c:v>-4.7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{96BB8A46-2FFE-4BC3-911F-5D772A611CE3}</c15:txfldGUID>
                      <c15:f>Daten_Diagramme!$E$23</c15:f>
                      <c15:dlblFieldTableCache>
                        <c:ptCount val="1"/>
                        <c:pt idx="0">
                          <c:v>-4.7</c:v>
                        </c:pt>
                      </c15:dlblFieldTableCache>
                    </c15:dlblFTEntry>
                  </c15:dlblFieldTable>
                  <c15:showDataLabelsRange val="0"/>
                </c:ext>
                <c:ext xmlns:c16="http://schemas.microsoft.com/office/drawing/2014/chart" uri="{C3380CC4-5D6E-409C-BE32-E72D297353CC}">
                  <c16:uniqueId val="{00000009-A0D1-43E9-9A63-A6FD586CD15D}"/>
                </c:ext>
              </c:extLst>
            </c:dLbl>
            <c:dLbl>
              <c:idx val="10"/>
              <c:tx>
                <c:strRef>
                  <c:f>Daten_Diagramme!$E$24</c:f>
                  <c:strCache>
                    <c:ptCount val="1"/>
                    <c:pt idx="0">
                      <c:v>-11.4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{1AE17352-DF7A-4C02-B519-827F62C8300C}</c15:txfldGUID>
                      <c15:f>Daten_Diagramme!$E$24</c15:f>
                      <c15:dlblFieldTableCache>
                        <c:ptCount val="1"/>
                        <c:pt idx="0">
                          <c:v>-11.4</c:v>
                        </c:pt>
                      </c15:dlblFieldTableCache>
                    </c15:dlblFTEntry>
                  </c15:dlblFieldTable>
                  <c15:showDataLabelsRange val="0"/>
                </c:ext>
                <c:ext xmlns:c16="http://schemas.microsoft.com/office/drawing/2014/chart" uri="{C3380CC4-5D6E-409C-BE32-E72D297353CC}">
                  <c16:uniqueId val="{0000000A-A0D1-43E9-9A63-A6FD586CD15D}"/>
                </c:ext>
              </c:extLst>
            </c:dLbl>
            <c:dLbl>
              <c:idx val="11"/>
              <c:tx>
                <c:strRef>
                  <c:f>Daten_Diagramme!$E$25</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{A4CF667A-7D38-4D67-9783-5FFC82DCCF17}</c15:txfldGUID>
                      <c15:f>Daten_Diagramme!$E$25</c15:f>
                      <c15:dlblFieldTableCache>
                        <c:ptCount val="1"/>
                        <c:pt idx="0">
                          <c:v>-2.7</c:v>
                        </c:pt>
                      </c15:dlblFieldTableCache>
                    </c15:dlblFTEntry>
                  </c15:dlblFieldTable>
                  <c15:showDataLabelsRange val="0"/>
                </c:ext>
                <c:ext xmlns:c16="http://schemas.microsoft.com/office/drawing/2014/chart" uri="{C3380CC4-5D6E-409C-BE32-E72D297353CC}">
                  <c16:uniqueId val="{0000000B-A0D1-43E9-9A63-A6FD586CD15D}"/>
                </c:ext>
              </c:extLst>
            </c:dLbl>
            <c:dLbl>
              <c:idx val="12"/>
              <c:tx>
                <c:strRef>
                  <c:f>Daten_Diagramme!$E$26</c:f>
                  <c:strCache>
                    <c:ptCount val="1"/>
                    <c:pt idx="0">
                      <c:v>-9.9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{FD48D6D6-F7DB-4EFA-ABCD-1E797B72EBDC}</c15:txfldGUID>
                      <c15:f>Daten_Diagramme!$E$26</c15:f>
                      <c15:dlblFieldTableCache>
                        <c:ptCount val="1"/>
                        <c:pt idx="0">
                          <c:v>-9.9</c:v>
                        </c:pt>
                      </c15:dlblFieldTableCache>
                    </c15:dlblFTEntry>
                  </c15:dlblFieldTable>
                  <c15:showDataLabelsRange val="0"/>
                </c:ext>
                <c:ext xmlns:c16="http://schemas.microsoft.com/office/drawing/2014/chart" uri="{C3380CC4-5D6E-409C-BE32-E72D297353CC}">
                  <c16:uniqueId val="{0000000C-A0D1-43E9-9A63-A6FD586CD15D}"/>
                </c:ext>
              </c:extLst>
            </c:dLbl>
            <c:dLbl>
              <c:idx val="13"/>
              <c:tx>
                <c:strRef>
                  <c:f>Daten_Diagramme!$E$27</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{0789664E-D251-42BA-972B-45E3299A66F9}</c15:txfldGUID>
                      <c15:f>Daten_Diagramme!$E$27</c15:f>
                      <c15:dlblFieldTableCache>
                        <c:ptCount val="1"/>
                        <c:pt idx="0">
                          <c:v>1.8</c:v>
                        </c:pt>
                      </c15:dlblFieldTableCache>
                    </c15:dlblFTEntry>
                  </c15:dlblFieldTable>
                  <c15:showDataLabelsRange val="0"/>
                </c:ext>
                <c:ext xmlns:c16="http://schemas.microsoft.com/office/drawing/2014/chart" uri="{C3380CC4-5D6E-409C-BE32-E72D297353CC}">
                  <c16:uniqueId val="{0000000D-A0D1-43E9-9A63-A6FD586CD15D}"/>
                </c:ext>
              </c:extLst>
            </c:dLbl>
            <c:dLbl>
              <c:idx val="14"/>
              <c:tx>
                <c:strRef>
                  <c:f>Daten_Diagramme!$E$28</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{262893D6-B520-4DAD-A0D1-085E77DEBDBF}</c15:txfldGUID>
                      <c15:f>Daten_Diagramme!$E$28</c15:f>
                      <c15:dlblFieldTableCache>
                        <c:ptCount val="1"/>
                        <c:pt idx="0">
                          <c:v>-0.7</c:v>
                        </c:pt>
                      </c15:dlblFieldTableCache>
                    </c15:dlblFTEntry>
                  </c15:dlblFieldTable>
                  <c15:showDataLabelsRange val="0"/>
                </c:ext>
                <c:ext xmlns:c16="http://schemas.microsoft.com/office/drawing/2014/chart" uri="{C3380CC4-5D6E-409C-BE32-E72D297353CC}">
                  <c16:uniqueId val="{0000000E-A0D1-43E9-9A63-A6FD586CD15D}"/>
                </c:ext>
              </c:extLst>
            </c:dLbl>
            <c:dLbl>
              <c:idx val="15"/>
              <c:tx>
                <c:strRef>
                  <c:f>Daten_Diagramme!$E$29</c:f>
                  <c:strCache>
                    <c:ptCount val="1"/>
                    <c:pt idx="0">
                      <c:v>12.5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{1ED9549F-9355-4812-8AB0-83884A285074}</c15:txfldGUID>
                      <c15:f>Daten_Diagramme!$E$29</c15:f>
                      <c15:dlblFieldTableCache>
                        <c:ptCount val="1"/>
                        <c:pt idx="0">
                          <c:v>12.5</c:v>
                        </c:pt>
                      </c15:dlblFieldTableCache>
                    </c15:dlblFTEntry>
                  </c15:dlblFieldTable>
                  <c15:showDataLabelsRange val="0"/>
                </c:ext>
                <c:ext xmlns:c16="http://schemas.microsoft.com/office/drawing/2014/chart" uri="{C3380CC4-5D6E-409C-BE32-E72D297353CC}">
                  <c16:uniqueId val="{0000000F-A0D1-43E9-9A63-A6FD586CD15D}"/>
                </c:ext>
              </c:extLst>
            </c:dLbl>
            <c:dLbl>
              <c:idx val="16"/>
              <c:tx>
                <c:strRef>
                  <c:f>Daten_Diagramme!$E$30</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{E23F2C68-7AEB-4B23-8B2E-D211B1B3DD07}</c15:txfldGUID>
                      <c15:f>Daten_Diagramme!$E$30</c15:f>
                      <c15:dlblFieldTableCache>
                        <c:ptCount val="1"/>
                        <c:pt idx="0">
                          <c:v>3.8</c:v>
                        </c:pt>
                      </c15:dlblFieldTableCache>
                    </c15:dlblFTEntry>
                  </c15:dlblFieldTable>
                  <c15:showDataLabelsRange val="0"/>
                </c:ext>
                <c:ext xmlns:c16="http://schemas.microsoft.com/office/drawing/2014/chart" uri="{C3380CC4-5D6E-409C-BE32-E72D297353CC}">
                  <c16:uniqueId val="{00000010-A0D1-43E9-9A63-A6FD586CD15D}"/>
                </c:ext>
              </c:extLst>
            </c:dLbl>
            <c:dLbl>
              <c:idx val="17"/>
              <c:tx>
                <c:strRef>
                  <c:f>Daten_Diagramme!$E$31</c:f>
                  <c:strCache>
                    <c:ptCount val="1"/>
                    <c:pt idx="0">
                      <c:v>3.9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{18723EB0-B2D7-4AA7-872F-0AE530CF0C26}</c15:txfldGUID>
                      <c15:f>Daten_Diagramme!$E$31</c15:f>
                      <c15:dlblFieldTableCache>
                        <c:ptCount val="1"/>
                        <c:pt idx="0">
                          <c:v>3.9</c:v>
                        </c:pt>
                      </c15:dlblFieldTableCache>
                    </c15:dlblFTEntry>
                  </c15:dlblFieldTable>
                  <c15:showDataLabelsRange val="0"/>
                </c:ext>
                <c:ext xmlns:c16="http://schemas.microsoft.com/office/drawing/2014/chart" uri="{C3380CC4-5D6E-409C-BE32-E72D297353CC}">
                  <c16:uniqueId val="{00000011-A0D1-43E9-9A63-A6FD586CD15D}"/>
                </c:ext>
              </c:extLst>
            </c:dLbl>
            <c:dLbl>
              <c:idx val="18"/>
              <c:tx>
                <c:strRef>
                  <c:f>Daten_Diagramme!$E$32</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{B8F0E813-FC54-4CA1-AA24-4CF88F6161A3}</c15:txfldGUID>
                      <c15:f>Daten_Diagramme!$E$32</c15:f>
                      <c15:dlblFieldTableCache>
                        <c:ptCount val="1"/>
                        <c:pt idx="0">
                          <c:v>0.7</c:v>
                        </c:pt>
                      </c15:dlblFieldTableCache>
                    </c15:dlblFTEntry>
                  </c15:dlblFieldTable>
                  <c15:showDataLabelsRange val="0"/>
                </c:ext>
                <c:ext xmlns:c16="http://schemas.microsoft.com/office/drawing/2014/chart" uri="{C3380CC4-5D6E-409C-BE32-E72D297353CC}">
                  <c16:uniqueId val="{00000012-A0D1-43E9-9A63-A6FD586CD15D}"/>
                </c:ext>
              </c:extLst>
            </c:dLbl>
            <c:dLbl>
              <c:idx val="19"/>
              <c:tx>
                <c:strRef>
                  <c:f>Daten_Diagramme!$E$33</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{82B47D6D-F37D-4AA8-835E-923729FDBE6A}</c15:txfldGUID>
                      <c15:f>Daten_Diagramme!$E$33</c15:f>
                      <c15:dlblFieldTableCache>
                        <c:ptCount val="1"/>
                        <c:pt idx="0">
                          <c:v>-2.7</c:v>
                        </c:pt>
                      </c15:dlblFieldTableCache>
                    </c15:dlblFTEntry>
                  </c15:dlblFieldTable>
                  <c15:showDataLabelsRange val="0"/>
                </c:ext>
                <c:ext xmlns:c16="http://schemas.microsoft.com/office/drawing/2014/chart" uri="{C3380CC4-5D6E-409C-BE32-E72D297353CC}">
                  <c16:uniqueId val="{00000013-A0D1-43E9-9A63-A6FD586CD15D}"/>
                </c:ext>
              </c:extLst>
            </c:dLbl>
            <c:dLbl>
              <c:idx val="20"/>
              <c:tx>
                <c:strRef>
                  <c:f>Daten_Diagramme!$E$34</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{9DECCFF7-72BB-4602-AC76-B54F49C4235A}</c15:txfldGUID>
                      <c15:f>Daten_Diagramme!$E$34</c15:f>
                      <c15:dlblFieldTableCache>
                        <c:ptCount val="1"/>
                        <c:pt idx="0">
                          <c:v>-0.2</c:v>
                        </c:pt>
                      </c15:dlblFieldTableCache>
                    </c15:dlblFTEntry>
                  </c15:dlblFieldTable>
                  <c15:showDataLabelsRange val="0"/>
                </c:ext>
                <c:ext xmlns:c16="http://schemas.microsoft.com/office/drawing/2014/chart" uri="{C3380CC4-5D6E-409C-BE32-E72D297353CC}">
                  <c16:uniqueId val="{00000014-A0D1-43E9-9A63-A6FD586CD15D}"/>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{B1149AF5-2468-4897-A0C6-BBDFC983A7F8}</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A0D1-43E9-9A63-A6FD586CD15D}"/>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{DDC01BE1-B247-465D-8C62-CEA2E5905BD2}</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A0D1-43E9-9A63-A6FD586CD15D}"/>
                </c:ext>
              </c:extLst>
            </c:dLbl>
            <c:dLbl>
              <c:idx val="23"/>
              <c:tx>
                <c:strRef>
                  <c:f>Daten_Diagramme!$E$37</c:f>
                  <c:strCache>
                    <c:ptCount val="1"/>
                    <c:pt idx="0">
                      <c:v>10.5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{DCD27FEB-6AA0-4945-B856-AECD0BE2548B}</c15:txfldGUID>
                      <c15:f>Daten_Diagramme!$E$37</c15:f>
                      <c15:dlblFieldTableCache>
                        <c:ptCount val="1"/>
                        <c:pt idx="0">
                          <c:v>10.5</c:v>
                        </c:pt>
                      </c15:dlblFieldTableCache>
                    </c15:dlblFTEntry>
                  </c15:dlblFieldTable>
                  <c15:showDataLabelsRange val="0"/>
                </c:ext>
                <c:ext xmlns:c16="http://schemas.microsoft.com/office/drawing/2014/chart" uri="{C3380CC4-5D6E-409C-BE32-E72D297353CC}">
                  <c16:uniqueId val="{00000017-A0D1-43E9-9A63-A6FD586CD15D}"/>
                </c:ext>
              </c:extLst>
            </c:dLbl>
            <c:dLbl>
              <c:idx val="24"/>
              <c:tx>
                <c:strRef>
                  <c:f>Daten_Diagramme!$E$38</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{6E4FE962-FB6A-42F4-BF6B-6A9050C9E101}</c15:txfldGUID>
                      <c15:f>Daten_Diagramme!$E$38</c15:f>
                      <c15:dlblFieldTableCache>
                        <c:ptCount val="1"/>
                        <c:pt idx="0">
                          <c:v>-3.3</c:v>
                        </c:pt>
                      </c15:dlblFieldTableCache>
                    </c15:dlblFTEntry>
                  </c15:dlblFieldTable>
                  <c15:showDataLabelsRange val="0"/>
                </c:ext>
                <c:ext xmlns:c16="http://schemas.microsoft.com/office/drawing/2014/chart" uri="{C3380CC4-5D6E-409C-BE32-E72D297353CC}">
                  <c16:uniqueId val="{00000018-A0D1-43E9-9A63-A6FD586CD15D}"/>
                </c:ext>
              </c:extLst>
            </c:dLbl>
            <c:dLbl>
              <c:idx val="25"/>
              <c:tx>
                <c:strRef>
                  <c:f>Daten_Diagramme!$E$39</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{235AB088-976A-47A2-A3D4-83D69563C12E}</c15:txfldGUID>
                      <c15:f>Daten_Diagramme!$E$39</c15:f>
                      <c15:dlblFieldTableCache>
                        <c:ptCount val="1"/>
                        <c:pt idx="0">
                          <c:v>-2.6</c:v>
                        </c:pt>
                      </c15:dlblFieldTableCache>
                    </c15:dlblFTEntry>
                  </c15:dlblFieldTable>
                  <c15:showDataLabelsRange val="0"/>
                </c:ext>
                <c:ext xmlns:c16="http://schemas.microsoft.com/office/drawing/2014/chart" uri="{C3380CC4-5D6E-409C-BE32-E72D297353CC}">
                  <c16:uniqueId val="{00000019-A0D1-43E9-9A63-A6FD586CD15D}"/>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{7685E593-DCC1-430C-B2AA-09634FFD4252}</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A0D1-43E9-9A63-A6FD586CD15D}"/>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{E9A6FD8D-A588-4643-B591-9DF7F7AA1007}</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A0D1-43E9-9A63-A6FD586CD15D}"/>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{4EC3B4A0-FD81-4D4D-9197-CDBD45748794}</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A0D1-43E9-9A63-A6FD586CD15D}"/>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{5C3CB117-9C88-46E8-AED9-94CF5CDBAA43}</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A0D1-43E9-9A63-A6FD586CD15D}"/>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{5AA71DC5-F3EC-4569-9182-FC501A5CCC15}</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A0D1-43E9-9A63-A6FD586CD15D}"/>
                </c:ext>
              </c:extLst>
            </c:dLbl>
            <c:dLbl>
              <c:idx val="31"/>
              <c:tx>
                <c:strRef>
                  <c:f>Daten_Diagramme!$E$45</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{E9028195-F135-47E0-A8B6-0FCB0071800B}</c15:txfldGUID>
                      <c15:f>Daten_Diagramme!$E$45</c15:f>
                      <c15:dlblFieldTableCache>
                        <c:ptCount val="1"/>
                        <c:pt idx="0">
                          <c:v>-2.6</c:v>
                        </c:pt>
                      </c15:dlblFieldTableCache>
                    </c15:dlblFTEntry>
                  </c15:dlblFieldTable>
                  <c15:showDataLabelsRange val="0"/>
                </c:ext>
                <c:ext xmlns:c16="http://schemas.microsoft.com/office/drawing/2014/chart" uri="{C3380CC4-5D6E-409C-BE32-E72D297353CC}">
                  <c16:uniqueId val="{0000001F-A0D1-43E9-9A63-A6FD586CD15D}"/>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-2.3419412288512911</c:v>
                </c:pt>
                <c:pt idx="1">
                  <c:v>10.476190476190476</c:v>
                </c:pt>
                <c:pt idx="2">
                  <c:v>-3.4782608695652173</c:v>
                </c:pt>
                <c:pt idx="3">
                  <c:v>-4.7858942065491181</c:v>
                </c:pt>
                <c:pt idx="4">
                  <c:v>-6.7028985507246377</c:v>
                </c:pt>
                <c:pt idx="5">
                  <c:v>-3.7735849056603774</c:v>
                </c:pt>
                <c:pt idx="6">
                  <c:v>-2.2388059701492535</c:v>
                </c:pt>
                <c:pt idx="7">
                  <c:v>-0.91984231274638628</c:v>
                </c:pt>
                <c:pt idx="8">
                  <c:v>-2.9462738301559792</c:v>
                </c:pt>
                <c:pt idx="9">
                  <c:v>-4.6683046683046685</c:v>
                </c:pt>
                <c:pt idx="10">
                  <c:v>-11.417058428475487</c:v>
                </c:pt>
                <c:pt idx="11">
                  <c:v>-2.6548672566371683</c:v>
                </c:pt>
                <c:pt idx="12">
                  <c:v>-9.9099099099099099</c:v>
                </c:pt>
                <c:pt idx="13">
                  <c:v>1.8165304268846503</c:v>
                </c:pt>
                <c:pt idx="14">
                  <c:v>-0.6872852233676976</c:v>
                </c:pt>
                <c:pt idx="15">
                  <c:v>12.5</c:v>
                </c:pt>
                <c:pt idx="16">
                  <c:v>3.8216560509554141</c:v>
                </c:pt>
                <c:pt idx="17">
                  <c:v>3.883495145631068</c:v>
                </c:pt>
                <c:pt idx="18">
                  <c:v>0.73964497041420119</c:v>
                </c:pt>
                <c:pt idx="19">
                  <c:v>-2.7184466019417477</c:v>
                </c:pt>
                <c:pt idx="20">
                  <c:v>-0.15337423312883436</c:v>
                </c:pt>
                <c:pt idx="21">
                  <c:v>0</c:v>
                </c:pt>
                <c:pt idx="23">
                  <c:v>10.476190476190476</c:v>
                </c:pt>
                <c:pt idx="24">
                  <c:v>-3.2897919690372519</c:v>
                </c:pt>
                <c:pt idx="25">
                  <c:v>-2.5994575045207955</c:v>
                </c:pt>
              </c:numCache>
            </c:numRef>
          </c:val>
          <c:extLst>
            <c:ext xmlns:c16="http://schemas.microsoft.com/office/drawing/2014/chart" uri="{C3380CC4-5D6E-409C-BE32-E72D297353CC}">
              <c16:uniqueId val="{00000020-A0D1-43E9-9A63-A6FD586CD15D}"/>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{D63E0F13-C98B-4C99-9763-318FD1F7A3DE}</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A0D1-43E9-9A63-A6FD586CD15D}"/>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{E1EE3B07-B460-46CE-9050-B3C4B23D26ED}</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A0D1-43E9-9A63-A6FD586CD15D}"/>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{10766152-1654-42FB-8B61-7DBF9D97689F}</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A0D1-43E9-9A63-A6FD586CD15D}"/>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{7E3EC637-4C87-41B2-81D4-21681D9CD6AC}</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A0D1-43E9-9A63-A6FD586CD15D}"/>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{76ECFD29-2014-4B94-9AE7-195705162BE1}</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A0D1-43E9-9A63-A6FD586CD15D}"/>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{67A2BB87-8AAC-43D2-81A0-D8BFC05E4E95}</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A0D1-43E9-9A63-A6FD586CD15D}"/>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{FA109B44-878A-4F67-87A9-DE4D6753D69E}</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A0D1-43E9-9A63-A6FD586CD15D}"/>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{7B00D28E-0D93-4EA5-8C26-E600C3055F65}</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A0D1-43E9-9A63-A6FD586CD15D}"/>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{FD64EC10-A765-4D0B-B1A9-E7ADCE1FE638}</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A0D1-43E9-9A63-A6FD586CD15D}"/>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{A885CFC2-7B63-4D1B-8848-5F6AA0821338}</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A0D1-43E9-9A63-A6FD586CD15D}"/>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{0371712A-F31D-4B27-8A7D-97637E0D6362}</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A0D1-43E9-9A63-A6FD586CD15D}"/>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{5F827754-1752-4CD7-B9DF-1355DAC8AB20}</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A0D1-43E9-9A63-A6FD586CD15D}"/>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{71D0F8C7-AB3A-449A-8FCC-5C2B8B5683E6}</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A0D1-43E9-9A63-A6FD586CD15D}"/>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{264318C3-1189-463B-BD94-A7E5AA75ED06}</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A0D1-43E9-9A63-A6FD586CD15D}"/>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{440D31CD-A648-49FF-A7D7-2A1C869B96E9}</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A0D1-43E9-9A63-A6FD586CD15D}"/>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{2C9AC887-3590-4BAB-827D-FF44BD6FE929}</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A0D1-43E9-9A63-A6FD586CD15D}"/>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{18EA0CCE-BC5C-4087-943B-70B611139747}</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A0D1-43E9-9A63-A6FD586CD15D}"/>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{16E04F6B-5F11-4A83-91ED-251530E2439A}</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A0D1-43E9-9A63-A6FD586CD15D}"/>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{E5039A0B-1AEA-4FFF-846A-CF5BAA8C789E}</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A0D1-43E9-9A63-A6FD586CD15D}"/>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{E57F736F-8E22-42EF-9775-CD2E1568C015}</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A0D1-43E9-9A63-A6FD586CD15D}"/>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{5A3F31CB-B69D-4F2A-8BB3-2242BF49ACDE}</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A0D1-43E9-9A63-A6FD586CD15D}"/>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{3EDFC1D3-12B1-44D4-8986-C27DD0457473}</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A0D1-43E9-9A63-A6FD586CD15D}"/>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{B9B7B1D2-74FC-41E9-BB1C-3C2CC0D4309C}</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A0D1-43E9-9A63-A6FD586CD15D}"/>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{097D0C1A-624A-4506-9645-3A9784F58709}</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A0D1-43E9-9A63-A6FD586CD15D}"/>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{57CA0873-46E8-4392-AD40-532947D17879}</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A0D1-43E9-9A63-A6FD586CD15D}"/>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{84D3B5E1-8809-4765-A027-EF7210C828A6}</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A0D1-43E9-9A63-A6FD586CD15D}"/>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{ACFF59E5-EF95-4DA9-849A-14304E70F371}</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A0D1-43E9-9A63-A6FD586CD15D}"/>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{8F83B8E5-D99C-4C8A-8780-94743DDF7E75}</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A0D1-43E9-9A63-A6FD586CD15D}"/>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{6DB8E4F4-CB6D-4FB9-B233-20B48916A51C}</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A0D1-43E9-9A63-A6FD586CD15D}"/>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{FC9C1508-5289-4650-ACB9-F86992683212}</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A0D1-43E9-9A63-A6FD586CD15D}"/>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{78C40D58-BDCE-4E06-8FE0-1FF5B21888A5}</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A0D1-43E9-9A63-A6FD586CD15D}"/>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{8B93467B-8816-44E4-B6BA-2E2A05B7FE83}</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A0D1-43E9-9A63-A6FD586CD15D}"/>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A0D1-43E9-9A63-A6FD586CD15D}"/>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A0D1-43E9-9A63-A6FD586CD15D}"/>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{09C762F6-E801-4C87-A634-2CD754D26AA6}</c15:txfldGUID>
                      <c15:f>Diagramm!$I$46</c15:f>
                      <c15:dlblFieldTableCache>
                        <c:ptCount val="1"/>
                      </c15:dlblFieldTableCache>
                    </c15:dlblFTEntry>
                  </c15:dlblFieldTable>
                  <c15:showDataLabelsRange val="0"/>
                </c:ext>
                <c:ext xmlns:c16="http://schemas.microsoft.com/office/drawing/2014/chart" uri="{C3380CC4-5D6E-409C-BE32-E72D297353CC}">
                  <c16:uniqueId val="{00000000-A497-4D4B-88D7-D65A1CD5E65E}"/>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{8EA44D0F-127D-4FF4-9891-2062B8662512}</c15:txfldGUID>
                      <c15:f>Diagramm!$I$47</c15:f>
                      <c15:dlblFieldTableCache>
                        <c:ptCount val="1"/>
                      </c15:dlblFieldTableCache>
                    </c15:dlblFTEntry>
                  </c15:dlblFieldTable>
                  <c15:showDataLabelsRange val="0"/>
                </c:ext>
                <c:ext xmlns:c16="http://schemas.microsoft.com/office/drawing/2014/chart" uri="{C3380CC4-5D6E-409C-BE32-E72D297353CC}">
                  <c16:uniqueId val="{00000001-A497-4D4B-88D7-D65A1CD5E65E}"/>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{C5712C35-1828-469F-9150-146A03D40E5B}</c15:txfldGUID>
                      <c15:f>Diagramm!$I$48</c15:f>
                      <c15:dlblFieldTableCache>
                        <c:ptCount val="1"/>
                      </c15:dlblFieldTableCache>
                    </c15:dlblFTEntry>
                  </c15:dlblFieldTable>
                  <c15:showDataLabelsRange val="0"/>
                </c:ext>
                <c:ext xmlns:c16="http://schemas.microsoft.com/office/drawing/2014/chart" uri="{C3380CC4-5D6E-409C-BE32-E72D297353CC}">
                  <c16:uniqueId val="{00000002-A497-4D4B-88D7-D65A1CD5E65E}"/>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{22F0E098-FA90-41FA-8DF1-DB44FB1786E5}</c15:txfldGUID>
                      <c15:f>Diagramm!$I$49</c15:f>
                      <c15:dlblFieldTableCache>
                        <c:ptCount val="1"/>
                      </c15:dlblFieldTableCache>
                    </c15:dlblFTEntry>
                  </c15:dlblFieldTable>
                  <c15:showDataLabelsRange val="0"/>
                </c:ext>
                <c:ext xmlns:c16="http://schemas.microsoft.com/office/drawing/2014/chart" uri="{C3380CC4-5D6E-409C-BE32-E72D297353CC}">
                  <c16:uniqueId val="{00000003-A497-4D4B-88D7-D65A1CD5E65E}"/>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{2C0E7CD8-9AD0-4CF8-8314-46CAABDC51F0}</c15:txfldGUID>
                      <c15:f>Diagramm!$I$50</c15:f>
                      <c15:dlblFieldTableCache>
                        <c:ptCount val="1"/>
                      </c15:dlblFieldTableCache>
                    </c15:dlblFTEntry>
                  </c15:dlblFieldTable>
                  <c15:showDataLabelsRange val="0"/>
                </c:ext>
                <c:ext xmlns:c16="http://schemas.microsoft.com/office/drawing/2014/chart" uri="{C3380CC4-5D6E-409C-BE32-E72D297353CC}">
                  <c16:uniqueId val="{00000004-A497-4D4B-88D7-D65A1CD5E65E}"/>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{B8F22ECF-F0FE-4A3B-B816-4F4239941B57}</c15:txfldGUID>
                      <c15:f>Diagramm!$I$51</c15:f>
                      <c15:dlblFieldTableCache>
                        <c:ptCount val="1"/>
                      </c15:dlblFieldTableCache>
                    </c15:dlblFTEntry>
                  </c15:dlblFieldTable>
                  <c15:showDataLabelsRange val="0"/>
                </c:ext>
                <c:ext xmlns:c16="http://schemas.microsoft.com/office/drawing/2014/chart" uri="{C3380CC4-5D6E-409C-BE32-E72D297353CC}">
                  <c16:uniqueId val="{00000005-A497-4D4B-88D7-D65A1CD5E65E}"/>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{6375060E-310F-467E-8207-47C90944AF21}</c15:txfldGUID>
                      <c15:f>Diagramm!$I$52</c15:f>
                      <c15:dlblFieldTableCache>
                        <c:ptCount val="1"/>
                      </c15:dlblFieldTableCache>
                    </c15:dlblFTEntry>
                  </c15:dlblFieldTable>
                  <c15:showDataLabelsRange val="0"/>
                </c:ext>
                <c:ext xmlns:c16="http://schemas.microsoft.com/office/drawing/2014/chart" uri="{C3380CC4-5D6E-409C-BE32-E72D297353CC}">
                  <c16:uniqueId val="{00000006-A497-4D4B-88D7-D65A1CD5E65E}"/>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{AB0C3816-6D80-43CC-84B7-9CA6D4FC545B}</c15:txfldGUID>
                      <c15:f>Diagramm!$I$53</c15:f>
                      <c15:dlblFieldTableCache>
                        <c:ptCount val="1"/>
                      </c15:dlblFieldTableCache>
                    </c15:dlblFTEntry>
                  </c15:dlblFieldTable>
                  <c15:showDataLabelsRange val="0"/>
                </c:ext>
                <c:ext xmlns:c16="http://schemas.microsoft.com/office/drawing/2014/chart" uri="{C3380CC4-5D6E-409C-BE32-E72D297353CC}">
                  <c16:uniqueId val="{00000007-A497-4D4B-88D7-D65A1CD5E65E}"/>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{EFEE0BCD-0FC4-4436-A04A-1DBBE0B23B7A}</c15:txfldGUID>
                      <c15:f>Diagramm!$I$54</c15:f>
                      <c15:dlblFieldTableCache>
                        <c:ptCount val="1"/>
                      </c15:dlblFieldTableCache>
                    </c15:dlblFTEntry>
                  </c15:dlblFieldTable>
                  <c15:showDataLabelsRange val="0"/>
                </c:ext>
                <c:ext xmlns:c16="http://schemas.microsoft.com/office/drawing/2014/chart" uri="{C3380CC4-5D6E-409C-BE32-E72D297353CC}">
                  <c16:uniqueId val="{00000008-A497-4D4B-88D7-D65A1CD5E65E}"/>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{DA6DA2BB-F7BA-411D-90F4-C704E2A5A7B3}</c15:txfldGUID>
                      <c15:f>Diagramm!$I$55</c15:f>
                      <c15:dlblFieldTableCache>
                        <c:ptCount val="1"/>
                      </c15:dlblFieldTableCache>
                    </c15:dlblFTEntry>
                  </c15:dlblFieldTable>
                  <c15:showDataLabelsRange val="0"/>
                </c:ext>
                <c:ext xmlns:c16="http://schemas.microsoft.com/office/drawing/2014/chart" uri="{C3380CC4-5D6E-409C-BE32-E72D297353CC}">
                  <c16:uniqueId val="{00000009-A497-4D4B-88D7-D65A1CD5E65E}"/>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{1BDC32DD-B4B8-4189-9874-EB4B3CB4C7B1}</c15:txfldGUID>
                      <c15:f>Diagramm!$I$56</c15:f>
                      <c15:dlblFieldTableCache>
                        <c:ptCount val="1"/>
                      </c15:dlblFieldTableCache>
                    </c15:dlblFTEntry>
                  </c15:dlblFieldTable>
                  <c15:showDataLabelsRange val="0"/>
                </c:ext>
                <c:ext xmlns:c16="http://schemas.microsoft.com/office/drawing/2014/chart" uri="{C3380CC4-5D6E-409C-BE32-E72D297353CC}">
                  <c16:uniqueId val="{0000000A-A497-4D4B-88D7-D65A1CD5E65E}"/>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{D47254DA-5FB8-4272-AF12-80570AC8ED20}</c15:txfldGUID>
                      <c15:f>Diagramm!$I$57</c15:f>
                      <c15:dlblFieldTableCache>
                        <c:ptCount val="1"/>
                      </c15:dlblFieldTableCache>
                    </c15:dlblFTEntry>
                  </c15:dlblFieldTable>
                  <c15:showDataLabelsRange val="0"/>
                </c:ext>
                <c:ext xmlns:c16="http://schemas.microsoft.com/office/drawing/2014/chart" uri="{C3380CC4-5D6E-409C-BE32-E72D297353CC}">
                  <c16:uniqueId val="{0000000B-A497-4D4B-88D7-D65A1CD5E65E}"/>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{C61A6C1A-3793-4B45-B1E9-0D666B684D15}</c15:txfldGUID>
                      <c15:f>Diagramm!$I$58</c15:f>
                      <c15:dlblFieldTableCache>
                        <c:ptCount val="1"/>
                      </c15:dlblFieldTableCache>
                    </c15:dlblFTEntry>
                  </c15:dlblFieldTable>
                  <c15:showDataLabelsRange val="0"/>
                </c:ext>
                <c:ext xmlns:c16="http://schemas.microsoft.com/office/drawing/2014/chart" uri="{C3380CC4-5D6E-409C-BE32-E72D297353CC}">
                  <c16:uniqueId val="{0000000C-A497-4D4B-88D7-D65A1CD5E65E}"/>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{E5063A76-B110-4DA6-BCCC-0CF732537F7A}</c15:txfldGUID>
                      <c15:f>Diagramm!$I$59</c15:f>
                      <c15:dlblFieldTableCache>
                        <c:ptCount val="1"/>
                      </c15:dlblFieldTableCache>
                    </c15:dlblFTEntry>
                  </c15:dlblFieldTable>
                  <c15:showDataLabelsRange val="0"/>
                </c:ext>
                <c:ext xmlns:c16="http://schemas.microsoft.com/office/drawing/2014/chart" uri="{C3380CC4-5D6E-409C-BE32-E72D297353CC}">
                  <c16:uniqueId val="{0000000D-A497-4D4B-88D7-D65A1CD5E65E}"/>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{C07DDBE1-7592-4D3D-9CFB-1EC43A992670}</c15:txfldGUID>
                      <c15:f>Diagramm!$I$60</c15:f>
                      <c15:dlblFieldTableCache>
                        <c:ptCount val="1"/>
                      </c15:dlblFieldTableCache>
                    </c15:dlblFTEntry>
                  </c15:dlblFieldTable>
                  <c15:showDataLabelsRange val="0"/>
                </c:ext>
                <c:ext xmlns:c16="http://schemas.microsoft.com/office/drawing/2014/chart" uri="{C3380CC4-5D6E-409C-BE32-E72D297353CC}">
                  <c16:uniqueId val="{0000000E-A497-4D4B-88D7-D65A1CD5E65E}"/>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{3812B4D7-2897-4D81-9AA0-841BA0E493ED}</c15:txfldGUID>
                      <c15:f>Diagramm!$I$61</c15:f>
                      <c15:dlblFieldTableCache>
                        <c:ptCount val="1"/>
                      </c15:dlblFieldTableCache>
                    </c15:dlblFTEntry>
                  </c15:dlblFieldTable>
                  <c15:showDataLabelsRange val="0"/>
                </c:ext>
                <c:ext xmlns:c16="http://schemas.microsoft.com/office/drawing/2014/chart" uri="{C3380CC4-5D6E-409C-BE32-E72D297353CC}">
                  <c16:uniqueId val="{0000000F-A497-4D4B-88D7-D65A1CD5E65E}"/>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{91DD354A-DEC9-418B-8B1D-D80B6AC3BCA6}</c15:txfldGUID>
                      <c15:f>Diagramm!$I$62</c15:f>
                      <c15:dlblFieldTableCache>
                        <c:ptCount val="1"/>
                      </c15:dlblFieldTableCache>
                    </c15:dlblFTEntry>
                  </c15:dlblFieldTable>
                  <c15:showDataLabelsRange val="0"/>
                </c:ext>
                <c:ext xmlns:c16="http://schemas.microsoft.com/office/drawing/2014/chart" uri="{C3380CC4-5D6E-409C-BE32-E72D297353CC}">
                  <c16:uniqueId val="{00000010-A497-4D4B-88D7-D65A1CD5E65E}"/>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{5CF158E4-9CF8-4BC3-B69F-6C78F313702E}</c15:txfldGUID>
                      <c15:f>Diagramm!$I$63</c15:f>
                      <c15:dlblFieldTableCache>
                        <c:ptCount val="1"/>
                      </c15:dlblFieldTableCache>
                    </c15:dlblFTEntry>
                  </c15:dlblFieldTable>
                  <c15:showDataLabelsRange val="0"/>
                </c:ext>
                <c:ext xmlns:c16="http://schemas.microsoft.com/office/drawing/2014/chart" uri="{C3380CC4-5D6E-409C-BE32-E72D297353CC}">
                  <c16:uniqueId val="{00000011-A497-4D4B-88D7-D65A1CD5E65E}"/>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{787209D4-F8B4-4E9D-99B8-36BBFE5DBC51}</c15:txfldGUID>
                      <c15:f>Diagramm!$I$64</c15:f>
                      <c15:dlblFieldTableCache>
                        <c:ptCount val="1"/>
                      </c15:dlblFieldTableCache>
                    </c15:dlblFTEntry>
                  </c15:dlblFieldTable>
                  <c15:showDataLabelsRange val="0"/>
                </c:ext>
                <c:ext xmlns:c16="http://schemas.microsoft.com/office/drawing/2014/chart" uri="{C3380CC4-5D6E-409C-BE32-E72D297353CC}">
                  <c16:uniqueId val="{00000012-A497-4D4B-88D7-D65A1CD5E65E}"/>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{B27D4CEE-4547-4258-B382-F9CE664A9771}</c15:txfldGUID>
                      <c15:f>Diagramm!$I$65</c15:f>
                      <c15:dlblFieldTableCache>
                        <c:ptCount val="1"/>
                      </c15:dlblFieldTableCache>
                    </c15:dlblFTEntry>
                  </c15:dlblFieldTable>
                  <c15:showDataLabelsRange val="0"/>
                </c:ext>
                <c:ext xmlns:c16="http://schemas.microsoft.com/office/drawing/2014/chart" uri="{C3380CC4-5D6E-409C-BE32-E72D297353CC}">
                  <c16:uniqueId val="{00000013-A497-4D4B-88D7-D65A1CD5E65E}"/>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{41AE5CDA-DFF2-49A8-AB40-BDA983221994}</c15:txfldGUID>
                      <c15:f>Diagramm!$I$66</c15:f>
                      <c15:dlblFieldTableCache>
                        <c:ptCount val="1"/>
                      </c15:dlblFieldTableCache>
                    </c15:dlblFTEntry>
                  </c15:dlblFieldTable>
                  <c15:showDataLabelsRange val="0"/>
                </c:ext>
                <c:ext xmlns:c16="http://schemas.microsoft.com/office/drawing/2014/chart" uri="{C3380CC4-5D6E-409C-BE32-E72D297353CC}">
                  <c16:uniqueId val="{00000014-A497-4D4B-88D7-D65A1CD5E65E}"/>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{C868CDB6-609D-4107-834A-84E03F8E9460}</c15:txfldGUID>
                      <c15:f>Diagramm!$I$67</c15:f>
                      <c15:dlblFieldTableCache>
                        <c:ptCount val="1"/>
                      </c15:dlblFieldTableCache>
                    </c15:dlblFTEntry>
                  </c15:dlblFieldTable>
                  <c15:showDataLabelsRange val="0"/>
                </c:ext>
                <c:ext xmlns:c16="http://schemas.microsoft.com/office/drawing/2014/chart" uri="{C3380CC4-5D6E-409C-BE32-E72D297353CC}">
                  <c16:uniqueId val="{00000015-A497-4D4B-88D7-D65A1CD5E65E}"/>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A497-4D4B-88D7-D65A1CD5E65E}"/>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{4907B027-1431-48E4-A893-98CC300992EE}</c15:txfldGUID>
                      <c15:f>Diagramm!$K$46</c15:f>
                      <c15:dlblFieldTableCache>
                        <c:ptCount val="1"/>
                      </c15:dlblFieldTableCache>
                    </c15:dlblFTEntry>
                  </c15:dlblFieldTable>
                  <c15:showDataLabelsRange val="0"/>
                </c:ext>
                <c:ext xmlns:c16="http://schemas.microsoft.com/office/drawing/2014/chart" uri="{C3380CC4-5D6E-409C-BE32-E72D297353CC}">
                  <c16:uniqueId val="{00000017-A497-4D4B-88D7-D65A1CD5E65E}"/>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{F822934C-BEC1-48A9-A754-FEDDC8855611}</c15:txfldGUID>
                      <c15:f>Diagramm!$K$47</c15:f>
                      <c15:dlblFieldTableCache>
                        <c:ptCount val="1"/>
                      </c15:dlblFieldTableCache>
                    </c15:dlblFTEntry>
                  </c15:dlblFieldTable>
                  <c15:showDataLabelsRange val="0"/>
                </c:ext>
                <c:ext xmlns:c16="http://schemas.microsoft.com/office/drawing/2014/chart" uri="{C3380CC4-5D6E-409C-BE32-E72D297353CC}">
                  <c16:uniqueId val="{00000018-A497-4D4B-88D7-D65A1CD5E65E}"/>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{B5766BC5-8CA4-44E7-8D82-D68C4EF3D751}</c15:txfldGUID>
                      <c15:f>Diagramm!$K$48</c15:f>
                      <c15:dlblFieldTableCache>
                        <c:ptCount val="1"/>
                      </c15:dlblFieldTableCache>
                    </c15:dlblFTEntry>
                  </c15:dlblFieldTable>
                  <c15:showDataLabelsRange val="0"/>
                </c:ext>
                <c:ext xmlns:c16="http://schemas.microsoft.com/office/drawing/2014/chart" uri="{C3380CC4-5D6E-409C-BE32-E72D297353CC}">
                  <c16:uniqueId val="{00000019-A497-4D4B-88D7-D65A1CD5E65E}"/>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{F13BB459-5B88-4BD5-B60A-354A6F242BCC}</c15:txfldGUID>
                      <c15:f>Diagramm!$K$49</c15:f>
                      <c15:dlblFieldTableCache>
                        <c:ptCount val="1"/>
                      </c15:dlblFieldTableCache>
                    </c15:dlblFTEntry>
                  </c15:dlblFieldTable>
                  <c15:showDataLabelsRange val="0"/>
                </c:ext>
                <c:ext xmlns:c16="http://schemas.microsoft.com/office/drawing/2014/chart" uri="{C3380CC4-5D6E-409C-BE32-E72D297353CC}">
                  <c16:uniqueId val="{0000001A-A497-4D4B-88D7-D65A1CD5E65E}"/>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{CDBB9336-A8CE-4D43-A5D0-7D11B5A26E4E}</c15:txfldGUID>
                      <c15:f>Diagramm!$K$50</c15:f>
                      <c15:dlblFieldTableCache>
                        <c:ptCount val="1"/>
                      </c15:dlblFieldTableCache>
                    </c15:dlblFTEntry>
                  </c15:dlblFieldTable>
                  <c15:showDataLabelsRange val="0"/>
                </c:ext>
                <c:ext xmlns:c16="http://schemas.microsoft.com/office/drawing/2014/chart" uri="{C3380CC4-5D6E-409C-BE32-E72D297353CC}">
                  <c16:uniqueId val="{0000001B-A497-4D4B-88D7-D65A1CD5E65E}"/>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{21E5900A-C2A9-4AE0-8DE0-C24CC298222A}</c15:txfldGUID>
                      <c15:f>Diagramm!$K$51</c15:f>
                      <c15:dlblFieldTableCache>
                        <c:ptCount val="1"/>
                      </c15:dlblFieldTableCache>
                    </c15:dlblFTEntry>
                  </c15:dlblFieldTable>
                  <c15:showDataLabelsRange val="0"/>
                </c:ext>
                <c:ext xmlns:c16="http://schemas.microsoft.com/office/drawing/2014/chart" uri="{C3380CC4-5D6E-409C-BE32-E72D297353CC}">
                  <c16:uniqueId val="{0000001C-A497-4D4B-88D7-D65A1CD5E65E}"/>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{3E1659BE-C1C9-4456-BD92-1AAB36ACCC0B}</c15:txfldGUID>
                      <c15:f>Diagramm!$K$52</c15:f>
                      <c15:dlblFieldTableCache>
                        <c:ptCount val="1"/>
                      </c15:dlblFieldTableCache>
                    </c15:dlblFTEntry>
                  </c15:dlblFieldTable>
                  <c15:showDataLabelsRange val="0"/>
                </c:ext>
                <c:ext xmlns:c16="http://schemas.microsoft.com/office/drawing/2014/chart" uri="{C3380CC4-5D6E-409C-BE32-E72D297353CC}">
                  <c16:uniqueId val="{0000001D-A497-4D4B-88D7-D65A1CD5E65E}"/>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{F5BFA51B-0DE9-4DAA-8743-FD3873CE8236}</c15:txfldGUID>
                      <c15:f>Diagramm!$K$53</c15:f>
                      <c15:dlblFieldTableCache>
                        <c:ptCount val="1"/>
                      </c15:dlblFieldTableCache>
                    </c15:dlblFTEntry>
                  </c15:dlblFieldTable>
                  <c15:showDataLabelsRange val="0"/>
                </c:ext>
                <c:ext xmlns:c16="http://schemas.microsoft.com/office/drawing/2014/chart" uri="{C3380CC4-5D6E-409C-BE32-E72D297353CC}">
                  <c16:uniqueId val="{0000001E-A497-4D4B-88D7-D65A1CD5E65E}"/>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{68BE789D-414A-4D44-8954-B62968A09668}</c15:txfldGUID>
                      <c15:f>Diagramm!$K$54</c15:f>
                      <c15:dlblFieldTableCache>
                        <c:ptCount val="1"/>
                      </c15:dlblFieldTableCache>
                    </c15:dlblFTEntry>
                  </c15:dlblFieldTable>
                  <c15:showDataLabelsRange val="0"/>
                </c:ext>
                <c:ext xmlns:c16="http://schemas.microsoft.com/office/drawing/2014/chart" uri="{C3380CC4-5D6E-409C-BE32-E72D297353CC}">
                  <c16:uniqueId val="{0000001F-A497-4D4B-88D7-D65A1CD5E65E}"/>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{F2C39A86-5EA9-4517-99C1-FE5E45A9DBEC}</c15:txfldGUID>
                      <c15:f>Diagramm!$K$55</c15:f>
                      <c15:dlblFieldTableCache>
                        <c:ptCount val="1"/>
                      </c15:dlblFieldTableCache>
                    </c15:dlblFTEntry>
                  </c15:dlblFieldTable>
                  <c15:showDataLabelsRange val="0"/>
                </c:ext>
                <c:ext xmlns:c16="http://schemas.microsoft.com/office/drawing/2014/chart" uri="{C3380CC4-5D6E-409C-BE32-E72D297353CC}">
                  <c16:uniqueId val="{00000020-A497-4D4B-88D7-D65A1CD5E65E}"/>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{BB39460A-23ED-4E66-9F64-B4A104677ECA}</c15:txfldGUID>
                      <c15:f>Diagramm!$K$56</c15:f>
                      <c15:dlblFieldTableCache>
                        <c:ptCount val="1"/>
                      </c15:dlblFieldTableCache>
                    </c15:dlblFTEntry>
                  </c15:dlblFieldTable>
                  <c15:showDataLabelsRange val="0"/>
                </c:ext>
                <c:ext xmlns:c16="http://schemas.microsoft.com/office/drawing/2014/chart" uri="{C3380CC4-5D6E-409C-BE32-E72D297353CC}">
                  <c16:uniqueId val="{00000021-A497-4D4B-88D7-D65A1CD5E65E}"/>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{CF5A4B92-EBE1-4637-A54D-6FBED4E9D42C}</c15:txfldGUID>
                      <c15:f>Diagramm!$K$57</c15:f>
                      <c15:dlblFieldTableCache>
                        <c:ptCount val="1"/>
                      </c15:dlblFieldTableCache>
                    </c15:dlblFTEntry>
                  </c15:dlblFieldTable>
                  <c15:showDataLabelsRange val="0"/>
                </c:ext>
                <c:ext xmlns:c16="http://schemas.microsoft.com/office/drawing/2014/chart" uri="{C3380CC4-5D6E-409C-BE32-E72D297353CC}">
                  <c16:uniqueId val="{00000022-A497-4D4B-88D7-D65A1CD5E65E}"/>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{293B58EF-F1AB-43A5-A0CC-C2772150A26A}</c15:txfldGUID>
                      <c15:f>Diagramm!$K$58</c15:f>
                      <c15:dlblFieldTableCache>
                        <c:ptCount val="1"/>
                      </c15:dlblFieldTableCache>
                    </c15:dlblFTEntry>
                  </c15:dlblFieldTable>
                  <c15:showDataLabelsRange val="0"/>
                </c:ext>
                <c:ext xmlns:c16="http://schemas.microsoft.com/office/drawing/2014/chart" uri="{C3380CC4-5D6E-409C-BE32-E72D297353CC}">
                  <c16:uniqueId val="{00000023-A497-4D4B-88D7-D65A1CD5E65E}"/>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{C6A4761F-FD83-4E45-8C93-EFD10B571AB6}</c15:txfldGUID>
                      <c15:f>Diagramm!$K$59</c15:f>
                      <c15:dlblFieldTableCache>
                        <c:ptCount val="1"/>
                      </c15:dlblFieldTableCache>
                    </c15:dlblFTEntry>
                  </c15:dlblFieldTable>
                  <c15:showDataLabelsRange val="0"/>
                </c:ext>
                <c:ext xmlns:c16="http://schemas.microsoft.com/office/drawing/2014/chart" uri="{C3380CC4-5D6E-409C-BE32-E72D297353CC}">
                  <c16:uniqueId val="{00000024-A497-4D4B-88D7-D65A1CD5E65E}"/>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{54C60EBC-1A78-4053-B8E3-FACF8B6AFBEC}</c15:txfldGUID>
                      <c15:f>Diagramm!$K$60</c15:f>
                      <c15:dlblFieldTableCache>
                        <c:ptCount val="1"/>
                      </c15:dlblFieldTableCache>
                    </c15:dlblFTEntry>
                  </c15:dlblFieldTable>
                  <c15:showDataLabelsRange val="0"/>
                </c:ext>
                <c:ext xmlns:c16="http://schemas.microsoft.com/office/drawing/2014/chart" uri="{C3380CC4-5D6E-409C-BE32-E72D297353CC}">
                  <c16:uniqueId val="{00000025-A497-4D4B-88D7-D65A1CD5E65E}"/>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{18453614-6767-41F8-8C7C-34780BA002BD}</c15:txfldGUID>
                      <c15:f>Diagramm!$K$61</c15:f>
                      <c15:dlblFieldTableCache>
                        <c:ptCount val="1"/>
                      </c15:dlblFieldTableCache>
                    </c15:dlblFTEntry>
                  </c15:dlblFieldTable>
                  <c15:showDataLabelsRange val="0"/>
                </c:ext>
                <c:ext xmlns:c16="http://schemas.microsoft.com/office/drawing/2014/chart" uri="{C3380CC4-5D6E-409C-BE32-E72D297353CC}">
                  <c16:uniqueId val="{00000026-A497-4D4B-88D7-D65A1CD5E65E}"/>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{C5915BC9-35CD-4D1E-AFED-9C9628A2C817}</c15:txfldGUID>
                      <c15:f>Diagramm!$K$62</c15:f>
                      <c15:dlblFieldTableCache>
                        <c:ptCount val="1"/>
                      </c15:dlblFieldTableCache>
                    </c15:dlblFTEntry>
                  </c15:dlblFieldTable>
                  <c15:showDataLabelsRange val="0"/>
                </c:ext>
                <c:ext xmlns:c16="http://schemas.microsoft.com/office/drawing/2014/chart" uri="{C3380CC4-5D6E-409C-BE32-E72D297353CC}">
                  <c16:uniqueId val="{00000027-A497-4D4B-88D7-D65A1CD5E65E}"/>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{5A0A946D-21C3-4D6B-B093-AA42CFF950D8}</c15:txfldGUID>
                      <c15:f>Diagramm!$K$63</c15:f>
                      <c15:dlblFieldTableCache>
                        <c:ptCount val="1"/>
                      </c15:dlblFieldTableCache>
                    </c15:dlblFTEntry>
                  </c15:dlblFieldTable>
                  <c15:showDataLabelsRange val="0"/>
                </c:ext>
                <c:ext xmlns:c16="http://schemas.microsoft.com/office/drawing/2014/chart" uri="{C3380CC4-5D6E-409C-BE32-E72D297353CC}">
                  <c16:uniqueId val="{00000028-A497-4D4B-88D7-D65A1CD5E65E}"/>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{2BEDEB46-FE83-47A7-9D8B-C6A1F67C3A01}</c15:txfldGUID>
                      <c15:f>Diagramm!$K$64</c15:f>
                      <c15:dlblFieldTableCache>
                        <c:ptCount val="1"/>
                      </c15:dlblFieldTableCache>
                    </c15:dlblFTEntry>
                  </c15:dlblFieldTable>
                  <c15:showDataLabelsRange val="0"/>
                </c:ext>
                <c:ext xmlns:c16="http://schemas.microsoft.com/office/drawing/2014/chart" uri="{C3380CC4-5D6E-409C-BE32-E72D297353CC}">
                  <c16:uniqueId val="{00000029-A497-4D4B-88D7-D65A1CD5E65E}"/>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{628341E8-611B-49D5-9B92-4629DA5743ED}</c15:txfldGUID>
                      <c15:f>Diagramm!$K$65</c15:f>
                      <c15:dlblFieldTableCache>
                        <c:ptCount val="1"/>
                      </c15:dlblFieldTableCache>
                    </c15:dlblFTEntry>
                  </c15:dlblFieldTable>
                  <c15:showDataLabelsRange val="0"/>
                </c:ext>
                <c:ext xmlns:c16="http://schemas.microsoft.com/office/drawing/2014/chart" uri="{C3380CC4-5D6E-409C-BE32-E72D297353CC}">
                  <c16:uniqueId val="{0000002A-A497-4D4B-88D7-D65A1CD5E65E}"/>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{BC28C4D0-A1EC-4693-95C5-CB1948911254}</c15:txfldGUID>
                      <c15:f>Diagramm!$K$66</c15:f>
                      <c15:dlblFieldTableCache>
                        <c:ptCount val="1"/>
                      </c15:dlblFieldTableCache>
                    </c15:dlblFTEntry>
                  </c15:dlblFieldTable>
                  <c15:showDataLabelsRange val="0"/>
                </c:ext>
                <c:ext xmlns:c16="http://schemas.microsoft.com/office/drawing/2014/chart" uri="{C3380CC4-5D6E-409C-BE32-E72D297353CC}">
                  <c16:uniqueId val="{0000002B-A497-4D4B-88D7-D65A1CD5E65E}"/>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{134B1E13-93AE-4DF7-90B6-BC88659B6D0A}</c15:txfldGUID>
                      <c15:f>Diagramm!$K$67</c15:f>
                      <c15:dlblFieldTableCache>
                        <c:ptCount val="1"/>
                      </c15:dlblFieldTableCache>
                    </c15:dlblFTEntry>
                  </c15:dlblFieldTable>
                  <c15:showDataLabelsRange val="0"/>
                </c:ext>
                <c:ext xmlns:c16="http://schemas.microsoft.com/office/drawing/2014/chart" uri="{C3380CC4-5D6E-409C-BE32-E72D297353CC}">
                  <c16:uniqueId val="{0000002C-A497-4D4B-88D7-D65A1CD5E65E}"/>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A497-4D4B-88D7-D65A1CD5E65E}"/>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{1F4FA241-4E87-4C79-8B10-40EDE9E6D129}</c15:txfldGUID>
                      <c15:f>Diagramm!$J$46</c15:f>
                      <c15:dlblFieldTableCache>
                        <c:ptCount val="1"/>
                      </c15:dlblFieldTableCache>
                    </c15:dlblFTEntry>
                  </c15:dlblFieldTable>
                  <c15:showDataLabelsRange val="0"/>
                </c:ext>
                <c:ext xmlns:c16="http://schemas.microsoft.com/office/drawing/2014/chart" uri="{C3380CC4-5D6E-409C-BE32-E72D297353CC}">
                  <c16:uniqueId val="{0000002E-A497-4D4B-88D7-D65A1CD5E65E}"/>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{45F29F55-D950-4B76-8F3C-4357C1084F7F}</c15:txfldGUID>
                      <c15:f>Diagramm!$J$47</c15:f>
                      <c15:dlblFieldTableCache>
                        <c:ptCount val="1"/>
                      </c15:dlblFieldTableCache>
                    </c15:dlblFTEntry>
                  </c15:dlblFieldTable>
                  <c15:showDataLabelsRange val="0"/>
                </c:ext>
                <c:ext xmlns:c16="http://schemas.microsoft.com/office/drawing/2014/chart" uri="{C3380CC4-5D6E-409C-BE32-E72D297353CC}">
                  <c16:uniqueId val="{0000002F-A497-4D4B-88D7-D65A1CD5E65E}"/>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{D70B293A-A420-46EA-AEF0-9C295990E4D9}</c15:txfldGUID>
                      <c15:f>Diagramm!$J$48</c15:f>
                      <c15:dlblFieldTableCache>
                        <c:ptCount val="1"/>
                      </c15:dlblFieldTableCache>
                    </c15:dlblFTEntry>
                  </c15:dlblFieldTable>
                  <c15:showDataLabelsRange val="0"/>
                </c:ext>
                <c:ext xmlns:c16="http://schemas.microsoft.com/office/drawing/2014/chart" uri="{C3380CC4-5D6E-409C-BE32-E72D297353CC}">
                  <c16:uniqueId val="{00000030-A497-4D4B-88D7-D65A1CD5E65E}"/>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{1CFA7E9E-7434-4814-844A-793FA7A040E6}</c15:txfldGUID>
                      <c15:f>Diagramm!$J$49</c15:f>
                      <c15:dlblFieldTableCache>
                        <c:ptCount val="1"/>
                      </c15:dlblFieldTableCache>
                    </c15:dlblFTEntry>
                  </c15:dlblFieldTable>
                  <c15:showDataLabelsRange val="0"/>
                </c:ext>
                <c:ext xmlns:c16="http://schemas.microsoft.com/office/drawing/2014/chart" uri="{C3380CC4-5D6E-409C-BE32-E72D297353CC}">
                  <c16:uniqueId val="{00000031-A497-4D4B-88D7-D65A1CD5E65E}"/>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{873CB507-C77D-452E-9043-855272486615}</c15:txfldGUID>
                      <c15:f>Diagramm!$J$50</c15:f>
                      <c15:dlblFieldTableCache>
                        <c:ptCount val="1"/>
                      </c15:dlblFieldTableCache>
                    </c15:dlblFTEntry>
                  </c15:dlblFieldTable>
                  <c15:showDataLabelsRange val="0"/>
                </c:ext>
                <c:ext xmlns:c16="http://schemas.microsoft.com/office/drawing/2014/chart" uri="{C3380CC4-5D6E-409C-BE32-E72D297353CC}">
                  <c16:uniqueId val="{00000032-A497-4D4B-88D7-D65A1CD5E65E}"/>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{C490430C-8695-44AF-818D-44E2EFC0D25D}</c15:txfldGUID>
                      <c15:f>Diagramm!$J$51</c15:f>
                      <c15:dlblFieldTableCache>
                        <c:ptCount val="1"/>
                      </c15:dlblFieldTableCache>
                    </c15:dlblFTEntry>
                  </c15:dlblFieldTable>
                  <c15:showDataLabelsRange val="0"/>
                </c:ext>
                <c:ext xmlns:c16="http://schemas.microsoft.com/office/drawing/2014/chart" uri="{C3380CC4-5D6E-409C-BE32-E72D297353CC}">
                  <c16:uniqueId val="{00000033-A497-4D4B-88D7-D65A1CD5E65E}"/>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{4EA05838-C11A-4A6A-AC92-238A98DC7490}</c15:txfldGUID>
                      <c15:f>Diagramm!$J$52</c15:f>
                      <c15:dlblFieldTableCache>
                        <c:ptCount val="1"/>
                      </c15:dlblFieldTableCache>
                    </c15:dlblFTEntry>
                  </c15:dlblFieldTable>
                  <c15:showDataLabelsRange val="0"/>
                </c:ext>
                <c:ext xmlns:c16="http://schemas.microsoft.com/office/drawing/2014/chart" uri="{C3380CC4-5D6E-409C-BE32-E72D297353CC}">
                  <c16:uniqueId val="{00000034-A497-4D4B-88D7-D65A1CD5E65E}"/>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{2A4A71BB-4BA5-4DF8-9ADF-811AEEC8A495}</c15:txfldGUID>
                      <c15:f>Diagramm!$J$53</c15:f>
                      <c15:dlblFieldTableCache>
                        <c:ptCount val="1"/>
                      </c15:dlblFieldTableCache>
                    </c15:dlblFTEntry>
                  </c15:dlblFieldTable>
                  <c15:showDataLabelsRange val="0"/>
                </c:ext>
                <c:ext xmlns:c16="http://schemas.microsoft.com/office/drawing/2014/chart" uri="{C3380CC4-5D6E-409C-BE32-E72D297353CC}">
                  <c16:uniqueId val="{00000035-A497-4D4B-88D7-D65A1CD5E65E}"/>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{5D073072-12EA-494C-95FD-16F8AB0E58CB}</c15:txfldGUID>
                      <c15:f>Diagramm!$J$54</c15:f>
                      <c15:dlblFieldTableCache>
                        <c:ptCount val="1"/>
                      </c15:dlblFieldTableCache>
                    </c15:dlblFTEntry>
                  </c15:dlblFieldTable>
                  <c15:showDataLabelsRange val="0"/>
                </c:ext>
                <c:ext xmlns:c16="http://schemas.microsoft.com/office/drawing/2014/chart" uri="{C3380CC4-5D6E-409C-BE32-E72D297353CC}">
                  <c16:uniqueId val="{00000036-A497-4D4B-88D7-D65A1CD5E65E}"/>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{5AE30E57-F544-4011-984F-F20215E6C7FB}</c15:txfldGUID>
                      <c15:f>Diagramm!$J$55</c15:f>
                      <c15:dlblFieldTableCache>
                        <c:ptCount val="1"/>
                      </c15:dlblFieldTableCache>
                    </c15:dlblFTEntry>
                  </c15:dlblFieldTable>
                  <c15:showDataLabelsRange val="0"/>
                </c:ext>
                <c:ext xmlns:c16="http://schemas.microsoft.com/office/drawing/2014/chart" uri="{C3380CC4-5D6E-409C-BE32-E72D297353CC}">
                  <c16:uniqueId val="{00000037-A497-4D4B-88D7-D65A1CD5E65E}"/>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{4A4800A6-688C-4263-AE23-983650441982}</c15:txfldGUID>
                      <c15:f>Diagramm!$J$56</c15:f>
                      <c15:dlblFieldTableCache>
                        <c:ptCount val="1"/>
                      </c15:dlblFieldTableCache>
                    </c15:dlblFTEntry>
                  </c15:dlblFieldTable>
                  <c15:showDataLabelsRange val="0"/>
                </c:ext>
                <c:ext xmlns:c16="http://schemas.microsoft.com/office/drawing/2014/chart" uri="{C3380CC4-5D6E-409C-BE32-E72D297353CC}">
                  <c16:uniqueId val="{00000038-A497-4D4B-88D7-D65A1CD5E65E}"/>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{A273713B-C80A-4C7B-8A53-BCE992263B2D}</c15:txfldGUID>
                      <c15:f>Diagramm!$J$57</c15:f>
                      <c15:dlblFieldTableCache>
                        <c:ptCount val="1"/>
                      </c15:dlblFieldTableCache>
                    </c15:dlblFTEntry>
                  </c15:dlblFieldTable>
                  <c15:showDataLabelsRange val="0"/>
                </c:ext>
                <c:ext xmlns:c16="http://schemas.microsoft.com/office/drawing/2014/chart" uri="{C3380CC4-5D6E-409C-BE32-E72D297353CC}">
                  <c16:uniqueId val="{00000039-A497-4D4B-88D7-D65A1CD5E65E}"/>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{E145A13A-4968-4F61-831B-F6574C44B916}</c15:txfldGUID>
                      <c15:f>Diagramm!$J$58</c15:f>
                      <c15:dlblFieldTableCache>
                        <c:ptCount val="1"/>
                      </c15:dlblFieldTableCache>
                    </c15:dlblFTEntry>
                  </c15:dlblFieldTable>
                  <c15:showDataLabelsRange val="0"/>
                </c:ext>
                <c:ext xmlns:c16="http://schemas.microsoft.com/office/drawing/2014/chart" uri="{C3380CC4-5D6E-409C-BE32-E72D297353CC}">
                  <c16:uniqueId val="{0000003A-A497-4D4B-88D7-D65A1CD5E65E}"/>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{28759E2D-1371-4658-AB5F-938D06A2811F}</c15:txfldGUID>
                      <c15:f>Diagramm!$J$59</c15:f>
                      <c15:dlblFieldTableCache>
                        <c:ptCount val="1"/>
                      </c15:dlblFieldTableCache>
                    </c15:dlblFTEntry>
                  </c15:dlblFieldTable>
                  <c15:showDataLabelsRange val="0"/>
                </c:ext>
                <c:ext xmlns:c16="http://schemas.microsoft.com/office/drawing/2014/chart" uri="{C3380CC4-5D6E-409C-BE32-E72D297353CC}">
                  <c16:uniqueId val="{0000003B-A497-4D4B-88D7-D65A1CD5E65E}"/>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{AD59FD9B-E236-45D9-AE31-EF6796CB035D}</c15:txfldGUID>
                      <c15:f>Diagramm!$J$60</c15:f>
                      <c15:dlblFieldTableCache>
                        <c:ptCount val="1"/>
                      </c15:dlblFieldTableCache>
                    </c15:dlblFTEntry>
                  </c15:dlblFieldTable>
                  <c15:showDataLabelsRange val="0"/>
                </c:ext>
                <c:ext xmlns:c16="http://schemas.microsoft.com/office/drawing/2014/chart" uri="{C3380CC4-5D6E-409C-BE32-E72D297353CC}">
                  <c16:uniqueId val="{0000003C-A497-4D4B-88D7-D65A1CD5E65E}"/>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{7165C6C9-14B0-4D97-A372-A5A4C4D18CC0}</c15:txfldGUID>
                      <c15:f>Diagramm!$J$61</c15:f>
                      <c15:dlblFieldTableCache>
                        <c:ptCount val="1"/>
                      </c15:dlblFieldTableCache>
                    </c15:dlblFTEntry>
                  </c15:dlblFieldTable>
                  <c15:showDataLabelsRange val="0"/>
                </c:ext>
                <c:ext xmlns:c16="http://schemas.microsoft.com/office/drawing/2014/chart" uri="{C3380CC4-5D6E-409C-BE32-E72D297353CC}">
                  <c16:uniqueId val="{0000003D-A497-4D4B-88D7-D65A1CD5E65E}"/>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{7BA51C0D-4445-45A0-B482-FCC16AFE9EF1}</c15:txfldGUID>
                      <c15:f>Diagramm!$J$62</c15:f>
                      <c15:dlblFieldTableCache>
                        <c:ptCount val="1"/>
                      </c15:dlblFieldTableCache>
                    </c15:dlblFTEntry>
                  </c15:dlblFieldTable>
                  <c15:showDataLabelsRange val="0"/>
                </c:ext>
                <c:ext xmlns:c16="http://schemas.microsoft.com/office/drawing/2014/chart" uri="{C3380CC4-5D6E-409C-BE32-E72D297353CC}">
                  <c16:uniqueId val="{0000003E-A497-4D4B-88D7-D65A1CD5E65E}"/>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{A1C87D79-290B-47EF-BB58-E43BC7CBEF65}</c15:txfldGUID>
                      <c15:f>Diagramm!$J$63</c15:f>
                      <c15:dlblFieldTableCache>
                        <c:ptCount val="1"/>
                      </c15:dlblFieldTableCache>
                    </c15:dlblFTEntry>
                  </c15:dlblFieldTable>
                  <c15:showDataLabelsRange val="0"/>
                </c:ext>
                <c:ext xmlns:c16="http://schemas.microsoft.com/office/drawing/2014/chart" uri="{C3380CC4-5D6E-409C-BE32-E72D297353CC}">
                  <c16:uniqueId val="{0000003F-A497-4D4B-88D7-D65A1CD5E65E}"/>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{E066F8DB-E906-4DCD-95FF-06689A128F37}</c15:txfldGUID>
                      <c15:f>Diagramm!$J$64</c15:f>
                      <c15:dlblFieldTableCache>
                        <c:ptCount val="1"/>
                      </c15:dlblFieldTableCache>
                    </c15:dlblFTEntry>
                  </c15:dlblFieldTable>
                  <c15:showDataLabelsRange val="0"/>
                </c:ext>
                <c:ext xmlns:c16="http://schemas.microsoft.com/office/drawing/2014/chart" uri="{C3380CC4-5D6E-409C-BE32-E72D297353CC}">
                  <c16:uniqueId val="{00000040-A497-4D4B-88D7-D65A1CD5E65E}"/>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{0A0FAF55-9D64-4B7F-A6EB-3081345598F4}</c15:txfldGUID>
                      <c15:f>Diagramm!$J$65</c15:f>
                      <c15:dlblFieldTableCache>
                        <c:ptCount val="1"/>
                      </c15:dlblFieldTableCache>
                    </c15:dlblFTEntry>
                  </c15:dlblFieldTable>
                  <c15:showDataLabelsRange val="0"/>
                </c:ext>
                <c:ext xmlns:c16="http://schemas.microsoft.com/office/drawing/2014/chart" uri="{C3380CC4-5D6E-409C-BE32-E72D297353CC}">
                  <c16:uniqueId val="{00000041-A497-4D4B-88D7-D65A1CD5E65E}"/>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{63242042-8906-4595-AA7A-AB6848F9E26A}</c15:txfldGUID>
                      <c15:f>Diagramm!$J$66</c15:f>
                      <c15:dlblFieldTableCache>
                        <c:ptCount val="1"/>
                      </c15:dlblFieldTableCache>
                    </c15:dlblFTEntry>
                  </c15:dlblFieldTable>
                  <c15:showDataLabelsRange val="0"/>
                </c:ext>
                <c:ext xmlns:c16="http://schemas.microsoft.com/office/drawing/2014/chart" uri="{C3380CC4-5D6E-409C-BE32-E72D297353CC}">
                  <c16:uniqueId val="{00000042-A497-4D4B-88D7-D65A1CD5E65E}"/>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{DB099CD5-3431-4DA9-A283-379168CF858A}</c15:txfldGUID>
                      <c15:f>Diagramm!$J$67</c15:f>
                      <c15:dlblFieldTableCache>
                        <c:ptCount val="1"/>
                      </c15:dlblFieldTableCache>
                    </c15:dlblFTEntry>
                  </c15:dlblFieldTable>
                  <c15:showDataLabelsRange val="0"/>
                </c:ext>
                <c:ext xmlns:c16="http://schemas.microsoft.com/office/drawing/2014/chart" uri="{C3380CC4-5D6E-409C-BE32-E72D297353CC}">
                  <c16:uniqueId val="{00000043-A497-4D4B-88D7-D65A1CD5E65E}"/>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A497-4D4B-88D7-D65A1CD5E65E}"/>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1BA-4743-A274-4D342C22E5D2}"/>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BA-4743-A274-4D342C22E5D2}"/>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1BA-4743-A274-4D342C22E5D2}"/>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BA-4743-A274-4D342C22E5D2}"/>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1BA-4743-A274-4D342C22E5D2}"/>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1BA-4743-A274-4D342C22E5D2}"/>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1BA-4743-A274-4D342C22E5D2}"/>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1BA-4743-A274-4D342C22E5D2}"/>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1BA-4743-A274-4D342C22E5D2}"/>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1BA-4743-A274-4D342C22E5D2}"/>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1BA-4743-A274-4D342C22E5D2}"/>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1BA-4743-A274-4D342C22E5D2}"/>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1BA-4743-A274-4D342C22E5D2}"/>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1BA-4743-A274-4D342C22E5D2}"/>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1BA-4743-A274-4D342C22E5D2}"/>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61BA-4743-A274-4D342C22E5D2}"/>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1BA-4743-A274-4D342C22E5D2}"/>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61BA-4743-A274-4D342C22E5D2}"/>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61BA-4743-A274-4D342C22E5D2}"/>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61BA-4743-A274-4D342C22E5D2}"/>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61BA-4743-A274-4D342C22E5D2}"/>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61BA-4743-A274-4D342C22E5D2}"/>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61BA-4743-A274-4D342C22E5D2}"/>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61BA-4743-A274-4D342C22E5D2}"/>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61BA-4743-A274-4D342C22E5D2}"/>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61BA-4743-A274-4D342C22E5D2}"/>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61BA-4743-A274-4D342C22E5D2}"/>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61BA-4743-A274-4D342C22E5D2}"/>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61BA-4743-A274-4D342C22E5D2}"/>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61BA-4743-A274-4D342C22E5D2}"/>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61BA-4743-A274-4D342C22E5D2}"/>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61BA-4743-A274-4D342C22E5D2}"/>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61BA-4743-A274-4D342C22E5D2}"/>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61BA-4743-A274-4D342C22E5D2}"/>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61BA-4743-A274-4D342C22E5D2}"/>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61BA-4743-A274-4D342C22E5D2}"/>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61BA-4743-A274-4D342C22E5D2}"/>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61BA-4743-A274-4D342C22E5D2}"/>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61BA-4743-A274-4D342C22E5D2}"/>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61BA-4743-A274-4D342C22E5D2}"/>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61BA-4743-A274-4D342C22E5D2}"/>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61BA-4743-A274-4D342C22E5D2}"/>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61BA-4743-A274-4D342C22E5D2}"/>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61BA-4743-A274-4D342C22E5D2}"/>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61BA-4743-A274-4D342C22E5D2}"/>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61BA-4743-A274-4D342C22E5D2}"/>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61BA-4743-A274-4D342C22E5D2}"/>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61BA-4743-A274-4D342C22E5D2}"/>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61BA-4743-A274-4D342C22E5D2}"/>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61BA-4743-A274-4D342C22E5D2}"/>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61BA-4743-A274-4D342C22E5D2}"/>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61BA-4743-A274-4D342C22E5D2}"/>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61BA-4743-A274-4D342C22E5D2}"/>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61BA-4743-A274-4D342C22E5D2}"/>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61BA-4743-A274-4D342C22E5D2}"/>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61BA-4743-A274-4D342C22E5D2}"/>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61BA-4743-A274-4D342C22E5D2}"/>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61BA-4743-A274-4D342C22E5D2}"/>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61BA-4743-A274-4D342C22E5D2}"/>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61BA-4743-A274-4D342C22E5D2}"/>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61BA-4743-A274-4D342C22E5D2}"/>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61BA-4743-A274-4D342C22E5D2}"/>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61BA-4743-A274-4D342C22E5D2}"/>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61BA-4743-A274-4D342C22E5D2}"/>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61BA-4743-A274-4D342C22E5D2}"/>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61BA-4743-A274-4D342C22E5D2}"/>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61BA-4743-A274-4D342C22E5D2}"/>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61BA-4743-A274-4D342C22E5D2}"/>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61BA-4743-A274-4D342C22E5D2}"/>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101.01805785885387</c:v>
                </c:pt>
                <c:pt idx="2">
                  <c:v>102.13976414225169</c:v>
                </c:pt>
                <c:pt idx="3">
                  <c:v>100.32015846692464</c:v>
                </c:pt>
                <c:pt idx="4">
                  <c:v>101.1838953381242</c:v>
                </c:pt>
                <c:pt idx="5">
                  <c:v>101.9555002763958</c:v>
                </c:pt>
                <c:pt idx="6">
                  <c:v>103.95476322093238</c:v>
                </c:pt>
                <c:pt idx="7">
                  <c:v>102.04302561267735</c:v>
                </c:pt>
                <c:pt idx="8">
                  <c:v>102.52902155887232</c:v>
                </c:pt>
                <c:pt idx="9">
                  <c:v>103.31674958540631</c:v>
                </c:pt>
                <c:pt idx="10">
                  <c:v>105.38280818131565</c:v>
                </c:pt>
                <c:pt idx="11">
                  <c:v>104.04228855721394</c:v>
                </c:pt>
                <c:pt idx="12">
                  <c:v>105.22848719366131</c:v>
                </c:pt>
                <c:pt idx="13">
                  <c:v>105.92638658559056</c:v>
                </c:pt>
                <c:pt idx="14">
                  <c:v>108.19513543394142</c:v>
                </c:pt>
                <c:pt idx="15">
                  <c:v>106.64040906578221</c:v>
                </c:pt>
                <c:pt idx="16">
                  <c:v>107.51105583195135</c:v>
                </c:pt>
                <c:pt idx="17">
                  <c:v>108.15828266077023</c:v>
                </c:pt>
                <c:pt idx="18">
                  <c:v>109.9640685461581</c:v>
                </c:pt>
                <c:pt idx="19">
                  <c:v>109.55638474295191</c:v>
                </c:pt>
                <c:pt idx="20">
                  <c:v>110.553712916897</c:v>
                </c:pt>
                <c:pt idx="21">
                  <c:v>111.41744978809656</c:v>
                </c:pt>
                <c:pt idx="22">
                  <c:v>113.18177630366687</c:v>
                </c:pt>
                <c:pt idx="23">
                  <c:v>111.37368711995576</c:v>
                </c:pt>
                <c:pt idx="24">
                  <c:v>111.56716417910448</c:v>
                </c:pt>
              </c:numCache>
            </c:numRef>
          </c:val>
          <c:smooth val="0"/>
          <c:extLst>
            <c:ext xmlns:c16="http://schemas.microsoft.com/office/drawing/2014/chart" uri="{C3380CC4-5D6E-409C-BE32-E72D297353CC}">
              <c16:uniqueId val="{00000000-DE73-4896-9CAD-D09311225F91}"/>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101.90142606955217</c:v>
                </c:pt>
                <c:pt idx="2">
                  <c:v>105.25394045534151</c:v>
                </c:pt>
                <c:pt idx="3">
                  <c:v>103.02727045283963</c:v>
                </c:pt>
                <c:pt idx="4">
                  <c:v>102.70202651988991</c:v>
                </c:pt>
                <c:pt idx="5">
                  <c:v>106.7550662997248</c:v>
                </c:pt>
                <c:pt idx="6">
                  <c:v>109.25694270703028</c:v>
                </c:pt>
                <c:pt idx="7">
                  <c:v>107.28046034525896</c:v>
                </c:pt>
                <c:pt idx="8">
                  <c:v>107.78083562672005</c:v>
                </c:pt>
                <c:pt idx="9">
                  <c:v>113.03477608206154</c:v>
                </c:pt>
                <c:pt idx="10">
                  <c:v>115.6117087815862</c:v>
                </c:pt>
                <c:pt idx="11">
                  <c:v>113.76032024018015</c:v>
                </c:pt>
                <c:pt idx="12">
                  <c:v>113.71028271203403</c:v>
                </c:pt>
                <c:pt idx="13">
                  <c:v>114.21065799349512</c:v>
                </c:pt>
                <c:pt idx="14">
                  <c:v>117.33800350262698</c:v>
                </c:pt>
                <c:pt idx="15">
                  <c:v>116.23717788341257</c:v>
                </c:pt>
                <c:pt idx="16">
                  <c:v>118.56392294220666</c:v>
                </c:pt>
                <c:pt idx="17">
                  <c:v>122.29171878909182</c:v>
                </c:pt>
                <c:pt idx="18">
                  <c:v>123.16737553164873</c:v>
                </c:pt>
                <c:pt idx="19">
                  <c:v>122.19164373279961</c:v>
                </c:pt>
                <c:pt idx="20">
                  <c:v>123.5176382286715</c:v>
                </c:pt>
                <c:pt idx="21">
                  <c:v>128.4963722792094</c:v>
                </c:pt>
                <c:pt idx="22">
                  <c:v>128.74655991993995</c:v>
                </c:pt>
                <c:pt idx="23">
                  <c:v>128.54640980735553</c:v>
                </c:pt>
                <c:pt idx="24">
                  <c:v>123.44258193645234</c:v>
                </c:pt>
              </c:numCache>
            </c:numRef>
          </c:val>
          <c:smooth val="0"/>
          <c:extLst>
            <c:ext xmlns:c16="http://schemas.microsoft.com/office/drawing/2014/chart" uri="{C3380CC4-5D6E-409C-BE32-E72D297353CC}">
              <c16:uniqueId val="{00000001-DE73-4896-9CAD-D09311225F91}"/>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101.11723521525397</c:v>
                </c:pt>
                <c:pt idx="2">
                  <c:v>101.16192462386415</c:v>
                </c:pt>
                <c:pt idx="3">
                  <c:v>102.29405630865485</c:v>
                </c:pt>
                <c:pt idx="4">
                  <c:v>97.884701325785784</c:v>
                </c:pt>
                <c:pt idx="5">
                  <c:v>98.897661254282738</c:v>
                </c:pt>
                <c:pt idx="6">
                  <c:v>97.06539550126621</c:v>
                </c:pt>
                <c:pt idx="7">
                  <c:v>99.106211827796812</c:v>
                </c:pt>
                <c:pt idx="8">
                  <c:v>98.123044838373303</c:v>
                </c:pt>
                <c:pt idx="9">
                  <c:v>99.210487114553843</c:v>
                </c:pt>
                <c:pt idx="10">
                  <c:v>97.795322508565476</c:v>
                </c:pt>
                <c:pt idx="11">
                  <c:v>97.318635483390437</c:v>
                </c:pt>
                <c:pt idx="12">
                  <c:v>96.350364963503651</c:v>
                </c:pt>
                <c:pt idx="13">
                  <c:v>96.812155519141967</c:v>
                </c:pt>
                <c:pt idx="14">
                  <c:v>95.128854461492622</c:v>
                </c:pt>
                <c:pt idx="15">
                  <c:v>96.841948458215398</c:v>
                </c:pt>
                <c:pt idx="16">
                  <c:v>95.888574407865335</c:v>
                </c:pt>
                <c:pt idx="17">
                  <c:v>96.707880232384923</c:v>
                </c:pt>
                <c:pt idx="18">
                  <c:v>95.054372113809023</c:v>
                </c:pt>
                <c:pt idx="19">
                  <c:v>96.067332042305978</c:v>
                </c:pt>
                <c:pt idx="20">
                  <c:v>93.743482794577687</c:v>
                </c:pt>
                <c:pt idx="21">
                  <c:v>93.773275733651133</c:v>
                </c:pt>
                <c:pt idx="22">
                  <c:v>92.61135110978698</c:v>
                </c:pt>
                <c:pt idx="23">
                  <c:v>93.222106360792495</c:v>
                </c:pt>
                <c:pt idx="24">
                  <c:v>89.870400715030542</c:v>
                </c:pt>
              </c:numCache>
            </c:numRef>
          </c:val>
          <c:smooth val="0"/>
          <c:extLst>
            <c:ext xmlns:c16="http://schemas.microsoft.com/office/drawing/2014/chart" uri="{C3380CC4-5D6E-409C-BE32-E72D297353CC}">
              <c16:uniqueId val="{00000002-DE73-4896-9CAD-D09311225F91}"/>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DE73-4896-9CAD-D09311225F91}"/>
                </c:ext>
              </c:extLst>
            </c:dLbl>
            <c:dLbl>
              <c:idx val="1"/>
              <c:delete val="1"/>
              <c:extLst>
                <c:ext xmlns:c15="http://schemas.microsoft.com/office/drawing/2012/chart" uri="{CE6537A1-D6FC-4f65-9D91-7224C49458BB}"/>
                <c:ext xmlns:c16="http://schemas.microsoft.com/office/drawing/2014/chart" uri="{C3380CC4-5D6E-409C-BE32-E72D297353CC}">
                  <c16:uniqueId val="{00000004-DE73-4896-9CAD-D09311225F91}"/>
                </c:ext>
              </c:extLst>
            </c:dLbl>
            <c:dLbl>
              <c:idx val="2"/>
              <c:delete val="1"/>
              <c:extLst>
                <c:ext xmlns:c15="http://schemas.microsoft.com/office/drawing/2012/chart" uri="{CE6537A1-D6FC-4f65-9D91-7224C49458BB}"/>
                <c:ext xmlns:c16="http://schemas.microsoft.com/office/drawing/2014/chart" uri="{C3380CC4-5D6E-409C-BE32-E72D297353CC}">
                  <c16:uniqueId val="{00000005-DE73-4896-9CAD-D09311225F91}"/>
                </c:ext>
              </c:extLst>
            </c:dLbl>
            <c:dLbl>
              <c:idx val="3"/>
              <c:delete val="1"/>
              <c:extLst>
                <c:ext xmlns:c15="http://schemas.microsoft.com/office/drawing/2012/chart" uri="{CE6537A1-D6FC-4f65-9D91-7224C49458BB}"/>
                <c:ext xmlns:c16="http://schemas.microsoft.com/office/drawing/2014/chart" uri="{C3380CC4-5D6E-409C-BE32-E72D297353CC}">
                  <c16:uniqueId val="{00000006-DE73-4896-9CAD-D09311225F91}"/>
                </c:ext>
              </c:extLst>
            </c:dLbl>
            <c:dLbl>
              <c:idx val="4"/>
              <c:delete val="1"/>
              <c:extLst>
                <c:ext xmlns:c15="http://schemas.microsoft.com/office/drawing/2012/chart" uri="{CE6537A1-D6FC-4f65-9D91-7224C49458BB}"/>
                <c:ext xmlns:c16="http://schemas.microsoft.com/office/drawing/2014/chart" uri="{C3380CC4-5D6E-409C-BE32-E72D297353CC}">
                  <c16:uniqueId val="{00000007-DE73-4896-9CAD-D09311225F91}"/>
                </c:ext>
              </c:extLst>
            </c:dLbl>
            <c:dLbl>
              <c:idx val="5"/>
              <c:delete val="1"/>
              <c:extLst>
                <c:ext xmlns:c15="http://schemas.microsoft.com/office/drawing/2012/chart" uri="{CE6537A1-D6FC-4f65-9D91-7224C49458BB}"/>
                <c:ext xmlns:c16="http://schemas.microsoft.com/office/drawing/2014/chart" uri="{C3380CC4-5D6E-409C-BE32-E72D297353CC}">
                  <c16:uniqueId val="{00000008-DE73-4896-9CAD-D09311225F91}"/>
                </c:ext>
              </c:extLst>
            </c:dLbl>
            <c:dLbl>
              <c:idx val="6"/>
              <c:delete val="1"/>
              <c:extLst>
                <c:ext xmlns:c15="http://schemas.microsoft.com/office/drawing/2012/chart" uri="{CE6537A1-D6FC-4f65-9D91-7224C49458BB}"/>
                <c:ext xmlns:c16="http://schemas.microsoft.com/office/drawing/2014/chart" uri="{C3380CC4-5D6E-409C-BE32-E72D297353CC}">
                  <c16:uniqueId val="{00000009-DE73-4896-9CAD-D09311225F91}"/>
                </c:ext>
              </c:extLst>
            </c:dLbl>
            <c:dLbl>
              <c:idx val="7"/>
              <c:delete val="1"/>
              <c:extLst>
                <c:ext xmlns:c15="http://schemas.microsoft.com/office/drawing/2012/chart" uri="{CE6537A1-D6FC-4f65-9D91-7224C49458BB}"/>
                <c:ext xmlns:c16="http://schemas.microsoft.com/office/drawing/2014/chart" uri="{C3380CC4-5D6E-409C-BE32-E72D297353CC}">
                  <c16:uniqueId val="{0000000A-DE73-4896-9CAD-D09311225F91}"/>
                </c:ext>
              </c:extLst>
            </c:dLbl>
            <c:dLbl>
              <c:idx val="8"/>
              <c:delete val="1"/>
              <c:extLst>
                <c:ext xmlns:c15="http://schemas.microsoft.com/office/drawing/2012/chart" uri="{CE6537A1-D6FC-4f65-9D91-7224C49458BB}"/>
                <c:ext xmlns:c16="http://schemas.microsoft.com/office/drawing/2014/chart" uri="{C3380CC4-5D6E-409C-BE32-E72D297353CC}">
                  <c16:uniqueId val="{0000000B-DE73-4896-9CAD-D09311225F91}"/>
                </c:ext>
              </c:extLst>
            </c:dLbl>
            <c:dLbl>
              <c:idx val="9"/>
              <c:delete val="1"/>
              <c:extLst>
                <c:ext xmlns:c15="http://schemas.microsoft.com/office/drawing/2012/chart" uri="{CE6537A1-D6FC-4f65-9D91-7224C49458BB}"/>
                <c:ext xmlns:c16="http://schemas.microsoft.com/office/drawing/2014/chart" uri="{C3380CC4-5D6E-409C-BE32-E72D297353CC}">
                  <c16:uniqueId val="{0000000C-DE73-4896-9CAD-D09311225F91}"/>
                </c:ext>
              </c:extLst>
            </c:dLbl>
            <c:dLbl>
              <c:idx val="10"/>
              <c:delete val="1"/>
              <c:extLst>
                <c:ext xmlns:c15="http://schemas.microsoft.com/office/drawing/2012/chart" uri="{CE6537A1-D6FC-4f65-9D91-7224C49458BB}"/>
                <c:ext xmlns:c16="http://schemas.microsoft.com/office/drawing/2014/chart" uri="{C3380CC4-5D6E-409C-BE32-E72D297353CC}">
                  <c16:uniqueId val="{0000000D-DE73-4896-9CAD-D09311225F91}"/>
                </c:ext>
              </c:extLst>
            </c:dLbl>
            <c:dLbl>
              <c:idx val="11"/>
              <c:delete val="1"/>
              <c:extLst>
                <c:ext xmlns:c15="http://schemas.microsoft.com/office/drawing/2012/chart" uri="{CE6537A1-D6FC-4f65-9D91-7224C49458BB}"/>
                <c:ext xmlns:c16="http://schemas.microsoft.com/office/drawing/2014/chart" uri="{C3380CC4-5D6E-409C-BE32-E72D297353CC}">
                  <c16:uniqueId val="{0000000E-DE73-4896-9CAD-D09311225F91}"/>
                </c:ext>
              </c:extLst>
            </c:dLbl>
            <c:dLbl>
              <c:idx val="12"/>
              <c:delete val="1"/>
              <c:extLst>
                <c:ext xmlns:c15="http://schemas.microsoft.com/office/drawing/2012/chart" uri="{CE6537A1-D6FC-4f65-9D91-7224C49458BB}"/>
                <c:ext xmlns:c16="http://schemas.microsoft.com/office/drawing/2014/chart" uri="{C3380CC4-5D6E-409C-BE32-E72D297353CC}">
                  <c16:uniqueId val="{0000000F-DE73-4896-9CAD-D09311225F91}"/>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DE73-4896-9CAD-D09311225F91}"/>
                </c:ext>
              </c:extLst>
            </c:dLbl>
            <c:dLbl>
              <c:idx val="14"/>
              <c:delete val="1"/>
              <c:extLst>
                <c:ext xmlns:c15="http://schemas.microsoft.com/office/drawing/2012/chart" uri="{CE6537A1-D6FC-4f65-9D91-7224C49458BB}"/>
                <c:ext xmlns:c16="http://schemas.microsoft.com/office/drawing/2014/chart" uri="{C3380CC4-5D6E-409C-BE32-E72D297353CC}">
                  <c16:uniqueId val="{00000011-DE73-4896-9CAD-D09311225F91}"/>
                </c:ext>
              </c:extLst>
            </c:dLbl>
            <c:dLbl>
              <c:idx val="15"/>
              <c:delete val="1"/>
              <c:extLst>
                <c:ext xmlns:c15="http://schemas.microsoft.com/office/drawing/2012/chart" uri="{CE6537A1-D6FC-4f65-9D91-7224C49458BB}"/>
                <c:ext xmlns:c16="http://schemas.microsoft.com/office/drawing/2014/chart" uri="{C3380CC4-5D6E-409C-BE32-E72D297353CC}">
                  <c16:uniqueId val="{00000012-DE73-4896-9CAD-D09311225F91}"/>
                </c:ext>
              </c:extLst>
            </c:dLbl>
            <c:dLbl>
              <c:idx val="16"/>
              <c:delete val="1"/>
              <c:extLst>
                <c:ext xmlns:c15="http://schemas.microsoft.com/office/drawing/2012/chart" uri="{CE6537A1-D6FC-4f65-9D91-7224C49458BB}"/>
                <c:ext xmlns:c16="http://schemas.microsoft.com/office/drawing/2014/chart" uri="{C3380CC4-5D6E-409C-BE32-E72D297353CC}">
                  <c16:uniqueId val="{00000013-DE73-4896-9CAD-D09311225F91}"/>
                </c:ext>
              </c:extLst>
            </c:dLbl>
            <c:dLbl>
              <c:idx val="17"/>
              <c:delete val="1"/>
              <c:extLst>
                <c:ext xmlns:c15="http://schemas.microsoft.com/office/drawing/2012/chart" uri="{CE6537A1-D6FC-4f65-9D91-7224C49458BB}"/>
                <c:ext xmlns:c16="http://schemas.microsoft.com/office/drawing/2014/chart" uri="{C3380CC4-5D6E-409C-BE32-E72D297353CC}">
                  <c16:uniqueId val="{00000014-DE73-4896-9CAD-D09311225F91}"/>
                </c:ext>
              </c:extLst>
            </c:dLbl>
            <c:dLbl>
              <c:idx val="18"/>
              <c:delete val="1"/>
              <c:extLst>
                <c:ext xmlns:c15="http://schemas.microsoft.com/office/drawing/2012/chart" uri="{CE6537A1-D6FC-4f65-9D91-7224C49458BB}"/>
                <c:ext xmlns:c16="http://schemas.microsoft.com/office/drawing/2014/chart" uri="{C3380CC4-5D6E-409C-BE32-E72D297353CC}">
                  <c16:uniqueId val="{00000015-DE73-4896-9CAD-D09311225F91}"/>
                </c:ext>
              </c:extLst>
            </c:dLbl>
            <c:dLbl>
              <c:idx val="19"/>
              <c:delete val="1"/>
              <c:extLst>
                <c:ext xmlns:c15="http://schemas.microsoft.com/office/drawing/2012/chart" uri="{CE6537A1-D6FC-4f65-9D91-7224C49458BB}"/>
                <c:ext xmlns:c16="http://schemas.microsoft.com/office/drawing/2014/chart" uri="{C3380CC4-5D6E-409C-BE32-E72D297353CC}">
                  <c16:uniqueId val="{00000016-DE73-4896-9CAD-D09311225F91}"/>
                </c:ext>
              </c:extLst>
            </c:dLbl>
            <c:dLbl>
              <c:idx val="20"/>
              <c:delete val="1"/>
              <c:extLst>
                <c:ext xmlns:c15="http://schemas.microsoft.com/office/drawing/2012/chart" uri="{CE6537A1-D6FC-4f65-9D91-7224C49458BB}"/>
                <c:ext xmlns:c16="http://schemas.microsoft.com/office/drawing/2014/chart" uri="{C3380CC4-5D6E-409C-BE32-E72D297353CC}">
                  <c16:uniqueId val="{00000017-DE73-4896-9CAD-D09311225F91}"/>
                </c:ext>
              </c:extLst>
            </c:dLbl>
            <c:dLbl>
              <c:idx val="21"/>
              <c:delete val="1"/>
              <c:extLst>
                <c:ext xmlns:c15="http://schemas.microsoft.com/office/drawing/2012/chart" uri="{CE6537A1-D6FC-4f65-9D91-7224C49458BB}"/>
                <c:ext xmlns:c16="http://schemas.microsoft.com/office/drawing/2014/chart" uri="{C3380CC4-5D6E-409C-BE32-E72D297353CC}">
                  <c16:uniqueId val="{00000018-DE73-4896-9CAD-D09311225F91}"/>
                </c:ext>
              </c:extLst>
            </c:dLbl>
            <c:dLbl>
              <c:idx val="22"/>
              <c:delete val="1"/>
              <c:extLst>
                <c:ext xmlns:c15="http://schemas.microsoft.com/office/drawing/2012/chart" uri="{CE6537A1-D6FC-4f65-9D91-7224C49458BB}"/>
                <c:ext xmlns:c16="http://schemas.microsoft.com/office/drawing/2014/chart" uri="{C3380CC4-5D6E-409C-BE32-E72D297353CC}">
                  <c16:uniqueId val="{00000019-DE73-4896-9CAD-D09311225F91}"/>
                </c:ext>
              </c:extLst>
            </c:dLbl>
            <c:dLbl>
              <c:idx val="23"/>
              <c:delete val="1"/>
              <c:extLst>
                <c:ext xmlns:c15="http://schemas.microsoft.com/office/drawing/2012/chart" uri="{CE6537A1-D6FC-4f65-9D91-7224C49458BB}"/>
                <c:ext xmlns:c16="http://schemas.microsoft.com/office/drawing/2014/chart" uri="{C3380CC4-5D6E-409C-BE32-E72D297353CC}">
                  <c16:uniqueId val="{0000001A-DE73-4896-9CAD-D09311225F91}"/>
                </c:ext>
              </c:extLst>
            </c:dLbl>
            <c:dLbl>
              <c:idx val="24"/>
              <c:delete val="1"/>
              <c:extLst>
                <c:ext xmlns:c15="http://schemas.microsoft.com/office/drawing/2012/chart" uri="{CE6537A1-D6FC-4f65-9D91-7224C49458BB}"/>
                <c:ext xmlns:c16="http://schemas.microsoft.com/office/drawing/2014/chart" uri="{C3380CC4-5D6E-409C-BE32-E72D297353CC}">
                  <c16:uniqueId val="{0000001B-DE73-4896-9CAD-D09311225F91}"/>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DE73-4896-9CAD-D09311225F91}"/>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Altötting (09171)</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48438</v>
      </c>
      <c r="E12" s="114">
        <v>48354</v>
      </c>
      <c r="F12" s="114">
        <v>49139</v>
      </c>
      <c r="G12" s="114">
        <v>48373</v>
      </c>
      <c r="H12" s="114">
        <v>47998</v>
      </c>
      <c r="I12" s="115">
        <v>440</v>
      </c>
      <c r="J12" s="116">
        <v>0.91670486270261264</v>
      </c>
      <c r="N12" s="117"/>
    </row>
    <row r="13" spans="1:15" s="110" customFormat="1" ht="13.5" customHeight="1" x14ac:dyDescent="0.2">
      <c r="A13" s="118" t="s">
        <v>105</v>
      </c>
      <c r="B13" s="119" t="s">
        <v>106</v>
      </c>
      <c r="C13" s="113">
        <v>60.716792600850575</v>
      </c>
      <c r="D13" s="114">
        <v>29410</v>
      </c>
      <c r="E13" s="114">
        <v>29431</v>
      </c>
      <c r="F13" s="114">
        <v>30103</v>
      </c>
      <c r="G13" s="114">
        <v>29619</v>
      </c>
      <c r="H13" s="114">
        <v>29304</v>
      </c>
      <c r="I13" s="115">
        <v>106</v>
      </c>
      <c r="J13" s="116">
        <v>0.36172536172536174</v>
      </c>
    </row>
    <row r="14" spans="1:15" s="110" customFormat="1" ht="13.5" customHeight="1" x14ac:dyDescent="0.2">
      <c r="A14" s="120"/>
      <c r="B14" s="119" t="s">
        <v>107</v>
      </c>
      <c r="C14" s="113">
        <v>39.283207399149425</v>
      </c>
      <c r="D14" s="114">
        <v>19028</v>
      </c>
      <c r="E14" s="114">
        <v>18923</v>
      </c>
      <c r="F14" s="114">
        <v>19036</v>
      </c>
      <c r="G14" s="114">
        <v>18754</v>
      </c>
      <c r="H14" s="114">
        <v>18694</v>
      </c>
      <c r="I14" s="115">
        <v>334</v>
      </c>
      <c r="J14" s="116">
        <v>1.7866695196319675</v>
      </c>
    </row>
    <row r="15" spans="1:15" s="110" customFormat="1" ht="13.5" customHeight="1" x14ac:dyDescent="0.2">
      <c r="A15" s="118" t="s">
        <v>105</v>
      </c>
      <c r="B15" s="121" t="s">
        <v>108</v>
      </c>
      <c r="C15" s="113">
        <v>12.399355877616747</v>
      </c>
      <c r="D15" s="114">
        <v>6006</v>
      </c>
      <c r="E15" s="114">
        <v>6239</v>
      </c>
      <c r="F15" s="114">
        <v>6515</v>
      </c>
      <c r="G15" s="114">
        <v>5931</v>
      </c>
      <c r="H15" s="114">
        <v>6050</v>
      </c>
      <c r="I15" s="115">
        <v>-44</v>
      </c>
      <c r="J15" s="116">
        <v>-0.72727272727272729</v>
      </c>
    </row>
    <row r="16" spans="1:15" s="110" customFormat="1" ht="13.5" customHeight="1" x14ac:dyDescent="0.2">
      <c r="A16" s="118"/>
      <c r="B16" s="121" t="s">
        <v>109</v>
      </c>
      <c r="C16" s="113">
        <v>65.619967793880832</v>
      </c>
      <c r="D16" s="114">
        <v>31785</v>
      </c>
      <c r="E16" s="114">
        <v>31644</v>
      </c>
      <c r="F16" s="114">
        <v>32129</v>
      </c>
      <c r="G16" s="114">
        <v>32087</v>
      </c>
      <c r="H16" s="114">
        <v>31786</v>
      </c>
      <c r="I16" s="115">
        <v>-1</v>
      </c>
      <c r="J16" s="116">
        <v>-3.1460391367268609E-3</v>
      </c>
    </row>
    <row r="17" spans="1:10" s="110" customFormat="1" ht="13.5" customHeight="1" x14ac:dyDescent="0.2">
      <c r="A17" s="118"/>
      <c r="B17" s="121" t="s">
        <v>110</v>
      </c>
      <c r="C17" s="113">
        <v>21.03513770180437</v>
      </c>
      <c r="D17" s="114">
        <v>10189</v>
      </c>
      <c r="E17" s="114">
        <v>10021</v>
      </c>
      <c r="F17" s="114">
        <v>10036</v>
      </c>
      <c r="G17" s="114">
        <v>9933</v>
      </c>
      <c r="H17" s="114">
        <v>9765</v>
      </c>
      <c r="I17" s="115">
        <v>424</v>
      </c>
      <c r="J17" s="116">
        <v>4.3420378904249874</v>
      </c>
    </row>
    <row r="18" spans="1:10" s="110" customFormat="1" ht="13.5" customHeight="1" x14ac:dyDescent="0.2">
      <c r="A18" s="120"/>
      <c r="B18" s="121" t="s">
        <v>111</v>
      </c>
      <c r="C18" s="113">
        <v>0.945538626698047</v>
      </c>
      <c r="D18" s="114">
        <v>458</v>
      </c>
      <c r="E18" s="114">
        <v>450</v>
      </c>
      <c r="F18" s="114">
        <v>459</v>
      </c>
      <c r="G18" s="114">
        <v>422</v>
      </c>
      <c r="H18" s="114">
        <v>397</v>
      </c>
      <c r="I18" s="115">
        <v>61</v>
      </c>
      <c r="J18" s="116">
        <v>15.365239294710328</v>
      </c>
    </row>
    <row r="19" spans="1:10" s="110" customFormat="1" ht="13.5" customHeight="1" x14ac:dyDescent="0.2">
      <c r="A19" s="120"/>
      <c r="B19" s="121" t="s">
        <v>112</v>
      </c>
      <c r="C19" s="113">
        <v>0.26631983153722283</v>
      </c>
      <c r="D19" s="114">
        <v>129</v>
      </c>
      <c r="E19" s="114">
        <v>130</v>
      </c>
      <c r="F19" s="114">
        <v>135</v>
      </c>
      <c r="G19" s="114">
        <v>105</v>
      </c>
      <c r="H19" s="114">
        <v>86</v>
      </c>
      <c r="I19" s="115">
        <v>43</v>
      </c>
      <c r="J19" s="116">
        <v>50</v>
      </c>
    </row>
    <row r="20" spans="1:10" s="110" customFormat="1" ht="13.5" customHeight="1" x14ac:dyDescent="0.2">
      <c r="A20" s="118" t="s">
        <v>113</v>
      </c>
      <c r="B20" s="122" t="s">
        <v>114</v>
      </c>
      <c r="C20" s="113">
        <v>69.437218712581029</v>
      </c>
      <c r="D20" s="114">
        <v>33634</v>
      </c>
      <c r="E20" s="114">
        <v>33597</v>
      </c>
      <c r="F20" s="114">
        <v>34382</v>
      </c>
      <c r="G20" s="114">
        <v>33953</v>
      </c>
      <c r="H20" s="114">
        <v>33637</v>
      </c>
      <c r="I20" s="115">
        <v>-3</v>
      </c>
      <c r="J20" s="116">
        <v>-8.9187501858072962E-3</v>
      </c>
    </row>
    <row r="21" spans="1:10" s="110" customFormat="1" ht="13.5" customHeight="1" x14ac:dyDescent="0.2">
      <c r="A21" s="120"/>
      <c r="B21" s="122" t="s">
        <v>115</v>
      </c>
      <c r="C21" s="113">
        <v>30.562781287418968</v>
      </c>
      <c r="D21" s="114">
        <v>14804</v>
      </c>
      <c r="E21" s="114">
        <v>14757</v>
      </c>
      <c r="F21" s="114">
        <v>14757</v>
      </c>
      <c r="G21" s="114">
        <v>14420</v>
      </c>
      <c r="H21" s="114">
        <v>14361</v>
      </c>
      <c r="I21" s="115">
        <v>443</v>
      </c>
      <c r="J21" s="116">
        <v>3.0847434022700368</v>
      </c>
    </row>
    <row r="22" spans="1:10" s="110" customFormat="1" ht="13.5" customHeight="1" x14ac:dyDescent="0.2">
      <c r="A22" s="118" t="s">
        <v>113</v>
      </c>
      <c r="B22" s="122" t="s">
        <v>116</v>
      </c>
      <c r="C22" s="113">
        <v>85.112927866551061</v>
      </c>
      <c r="D22" s="114">
        <v>41227</v>
      </c>
      <c r="E22" s="114">
        <v>41294</v>
      </c>
      <c r="F22" s="114">
        <v>41805</v>
      </c>
      <c r="G22" s="114">
        <v>41156</v>
      </c>
      <c r="H22" s="114">
        <v>41091</v>
      </c>
      <c r="I22" s="115">
        <v>136</v>
      </c>
      <c r="J22" s="116">
        <v>0.33097271908690468</v>
      </c>
    </row>
    <row r="23" spans="1:10" s="110" customFormat="1" ht="13.5" customHeight="1" x14ac:dyDescent="0.2">
      <c r="A23" s="123"/>
      <c r="B23" s="124" t="s">
        <v>117</v>
      </c>
      <c r="C23" s="125">
        <v>14.876749659358355</v>
      </c>
      <c r="D23" s="114">
        <v>7206</v>
      </c>
      <c r="E23" s="114">
        <v>7056</v>
      </c>
      <c r="F23" s="114">
        <v>7330</v>
      </c>
      <c r="G23" s="114">
        <v>7214</v>
      </c>
      <c r="H23" s="114">
        <v>6902</v>
      </c>
      <c r="I23" s="115">
        <v>304</v>
      </c>
      <c r="J23" s="116">
        <v>4.4045204288611997</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10967</v>
      </c>
      <c r="E26" s="114">
        <v>11396</v>
      </c>
      <c r="F26" s="114">
        <v>11363</v>
      </c>
      <c r="G26" s="114">
        <v>11431</v>
      </c>
      <c r="H26" s="140">
        <v>11230</v>
      </c>
      <c r="I26" s="115">
        <v>-263</v>
      </c>
      <c r="J26" s="116">
        <v>-2.3419412288512911</v>
      </c>
    </row>
    <row r="27" spans="1:10" s="110" customFormat="1" ht="13.5" customHeight="1" x14ac:dyDescent="0.2">
      <c r="A27" s="118" t="s">
        <v>105</v>
      </c>
      <c r="B27" s="119" t="s">
        <v>106</v>
      </c>
      <c r="C27" s="113">
        <v>36.728366918938633</v>
      </c>
      <c r="D27" s="115">
        <v>4028</v>
      </c>
      <c r="E27" s="114">
        <v>4192</v>
      </c>
      <c r="F27" s="114">
        <v>4164</v>
      </c>
      <c r="G27" s="114">
        <v>4165</v>
      </c>
      <c r="H27" s="140">
        <v>4030</v>
      </c>
      <c r="I27" s="115">
        <v>-2</v>
      </c>
      <c r="J27" s="116">
        <v>-4.9627791563275438E-2</v>
      </c>
    </row>
    <row r="28" spans="1:10" s="110" customFormat="1" ht="13.5" customHeight="1" x14ac:dyDescent="0.2">
      <c r="A28" s="120"/>
      <c r="B28" s="119" t="s">
        <v>107</v>
      </c>
      <c r="C28" s="113">
        <v>63.271633081061367</v>
      </c>
      <c r="D28" s="115">
        <v>6939</v>
      </c>
      <c r="E28" s="114">
        <v>7204</v>
      </c>
      <c r="F28" s="114">
        <v>7199</v>
      </c>
      <c r="G28" s="114">
        <v>7266</v>
      </c>
      <c r="H28" s="140">
        <v>7200</v>
      </c>
      <c r="I28" s="115">
        <v>-261</v>
      </c>
      <c r="J28" s="116">
        <v>-3.625</v>
      </c>
    </row>
    <row r="29" spans="1:10" s="110" customFormat="1" ht="13.5" customHeight="1" x14ac:dyDescent="0.2">
      <c r="A29" s="118" t="s">
        <v>105</v>
      </c>
      <c r="B29" s="121" t="s">
        <v>108</v>
      </c>
      <c r="C29" s="113">
        <v>10.659250478708854</v>
      </c>
      <c r="D29" s="115">
        <v>1169</v>
      </c>
      <c r="E29" s="114">
        <v>1248</v>
      </c>
      <c r="F29" s="114">
        <v>1259</v>
      </c>
      <c r="G29" s="114">
        <v>1282</v>
      </c>
      <c r="H29" s="140">
        <v>1222</v>
      </c>
      <c r="I29" s="115">
        <v>-53</v>
      </c>
      <c r="J29" s="116">
        <v>-4.3371522094926354</v>
      </c>
    </row>
    <row r="30" spans="1:10" s="110" customFormat="1" ht="13.5" customHeight="1" x14ac:dyDescent="0.2">
      <c r="A30" s="118"/>
      <c r="B30" s="121" t="s">
        <v>109</v>
      </c>
      <c r="C30" s="113">
        <v>53.287134129661709</v>
      </c>
      <c r="D30" s="115">
        <v>5844</v>
      </c>
      <c r="E30" s="114">
        <v>6126</v>
      </c>
      <c r="F30" s="114">
        <v>6091</v>
      </c>
      <c r="G30" s="114">
        <v>6154</v>
      </c>
      <c r="H30" s="140">
        <v>6098</v>
      </c>
      <c r="I30" s="115">
        <v>-254</v>
      </c>
      <c r="J30" s="116">
        <v>-4.1653000983929154</v>
      </c>
    </row>
    <row r="31" spans="1:10" s="110" customFormat="1" ht="13.5" customHeight="1" x14ac:dyDescent="0.2">
      <c r="A31" s="118"/>
      <c r="B31" s="121" t="s">
        <v>110</v>
      </c>
      <c r="C31" s="113">
        <v>19.932524847269079</v>
      </c>
      <c r="D31" s="115">
        <v>2186</v>
      </c>
      <c r="E31" s="114">
        <v>2191</v>
      </c>
      <c r="F31" s="114">
        <v>2215</v>
      </c>
      <c r="G31" s="114">
        <v>2233</v>
      </c>
      <c r="H31" s="140">
        <v>2193</v>
      </c>
      <c r="I31" s="115">
        <v>-7</v>
      </c>
      <c r="J31" s="116">
        <v>-0.31919744642042863</v>
      </c>
    </row>
    <row r="32" spans="1:10" s="110" customFormat="1" ht="13.5" customHeight="1" x14ac:dyDescent="0.2">
      <c r="A32" s="120"/>
      <c r="B32" s="121" t="s">
        <v>111</v>
      </c>
      <c r="C32" s="113">
        <v>16.121090544360353</v>
      </c>
      <c r="D32" s="115">
        <v>1768</v>
      </c>
      <c r="E32" s="114">
        <v>1831</v>
      </c>
      <c r="F32" s="114">
        <v>1798</v>
      </c>
      <c r="G32" s="114">
        <v>1762</v>
      </c>
      <c r="H32" s="140">
        <v>1717</v>
      </c>
      <c r="I32" s="115">
        <v>51</v>
      </c>
      <c r="J32" s="116">
        <v>2.9702970297029703</v>
      </c>
    </row>
    <row r="33" spans="1:10" s="110" customFormat="1" ht="13.5" customHeight="1" x14ac:dyDescent="0.2">
      <c r="A33" s="120"/>
      <c r="B33" s="121" t="s">
        <v>112</v>
      </c>
      <c r="C33" s="113">
        <v>1.4862770128567522</v>
      </c>
      <c r="D33" s="115">
        <v>163</v>
      </c>
      <c r="E33" s="114">
        <v>181</v>
      </c>
      <c r="F33" s="114">
        <v>186</v>
      </c>
      <c r="G33" s="114">
        <v>153</v>
      </c>
      <c r="H33" s="140">
        <v>138</v>
      </c>
      <c r="I33" s="115">
        <v>25</v>
      </c>
      <c r="J33" s="116">
        <v>18.115942028985508</v>
      </c>
    </row>
    <row r="34" spans="1:10" s="110" customFormat="1" ht="13.5" customHeight="1" x14ac:dyDescent="0.2">
      <c r="A34" s="118" t="s">
        <v>113</v>
      </c>
      <c r="B34" s="122" t="s">
        <v>116</v>
      </c>
      <c r="C34" s="113">
        <v>88.948664174341204</v>
      </c>
      <c r="D34" s="115">
        <v>9755</v>
      </c>
      <c r="E34" s="114">
        <v>10084</v>
      </c>
      <c r="F34" s="114">
        <v>10115</v>
      </c>
      <c r="G34" s="114">
        <v>10169</v>
      </c>
      <c r="H34" s="140">
        <v>9987</v>
      </c>
      <c r="I34" s="115">
        <v>-232</v>
      </c>
      <c r="J34" s="116">
        <v>-2.3230199259036746</v>
      </c>
    </row>
    <row r="35" spans="1:10" s="110" customFormat="1" ht="13.5" customHeight="1" x14ac:dyDescent="0.2">
      <c r="A35" s="118"/>
      <c r="B35" s="119" t="s">
        <v>117</v>
      </c>
      <c r="C35" s="113">
        <v>10.95103492295067</v>
      </c>
      <c r="D35" s="115">
        <v>1201</v>
      </c>
      <c r="E35" s="114">
        <v>1298</v>
      </c>
      <c r="F35" s="114">
        <v>1233</v>
      </c>
      <c r="G35" s="114">
        <v>1245</v>
      </c>
      <c r="H35" s="140">
        <v>1231</v>
      </c>
      <c r="I35" s="115">
        <v>-30</v>
      </c>
      <c r="J35" s="116">
        <v>-2.4370430544272947</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6033</v>
      </c>
      <c r="E37" s="114">
        <v>6258</v>
      </c>
      <c r="F37" s="114">
        <v>6217</v>
      </c>
      <c r="G37" s="114">
        <v>6295</v>
      </c>
      <c r="H37" s="140">
        <v>6293</v>
      </c>
      <c r="I37" s="115">
        <v>-260</v>
      </c>
      <c r="J37" s="116">
        <v>-4.1315747656125854</v>
      </c>
    </row>
    <row r="38" spans="1:10" s="110" customFormat="1" ht="13.5" customHeight="1" x14ac:dyDescent="0.2">
      <c r="A38" s="118" t="s">
        <v>105</v>
      </c>
      <c r="B38" s="119" t="s">
        <v>106</v>
      </c>
      <c r="C38" s="113">
        <v>29.769600530416046</v>
      </c>
      <c r="D38" s="115">
        <v>1796</v>
      </c>
      <c r="E38" s="114">
        <v>1891</v>
      </c>
      <c r="F38" s="114">
        <v>1837</v>
      </c>
      <c r="G38" s="114">
        <v>1861</v>
      </c>
      <c r="H38" s="140">
        <v>1823</v>
      </c>
      <c r="I38" s="115">
        <v>-27</v>
      </c>
      <c r="J38" s="116">
        <v>-1.4810751508502469</v>
      </c>
    </row>
    <row r="39" spans="1:10" s="110" customFormat="1" ht="13.5" customHeight="1" x14ac:dyDescent="0.2">
      <c r="A39" s="120"/>
      <c r="B39" s="119" t="s">
        <v>107</v>
      </c>
      <c r="C39" s="113">
        <v>70.230399469583958</v>
      </c>
      <c r="D39" s="115">
        <v>4237</v>
      </c>
      <c r="E39" s="114">
        <v>4367</v>
      </c>
      <c r="F39" s="114">
        <v>4380</v>
      </c>
      <c r="G39" s="114">
        <v>4434</v>
      </c>
      <c r="H39" s="140">
        <v>4470</v>
      </c>
      <c r="I39" s="115">
        <v>-233</v>
      </c>
      <c r="J39" s="116">
        <v>-5.2125279642058162</v>
      </c>
    </row>
    <row r="40" spans="1:10" s="110" customFormat="1" ht="13.5" customHeight="1" x14ac:dyDescent="0.2">
      <c r="A40" s="118" t="s">
        <v>105</v>
      </c>
      <c r="B40" s="121" t="s">
        <v>108</v>
      </c>
      <c r="C40" s="113">
        <v>10.757500414387534</v>
      </c>
      <c r="D40" s="115">
        <v>649</v>
      </c>
      <c r="E40" s="114">
        <v>676</v>
      </c>
      <c r="F40" s="114">
        <v>665</v>
      </c>
      <c r="G40" s="114">
        <v>733</v>
      </c>
      <c r="H40" s="140">
        <v>690</v>
      </c>
      <c r="I40" s="115">
        <v>-41</v>
      </c>
      <c r="J40" s="116">
        <v>-5.9420289855072461</v>
      </c>
    </row>
    <row r="41" spans="1:10" s="110" customFormat="1" ht="13.5" customHeight="1" x14ac:dyDescent="0.2">
      <c r="A41" s="118"/>
      <c r="B41" s="121" t="s">
        <v>109</v>
      </c>
      <c r="C41" s="113">
        <v>38.471738770097794</v>
      </c>
      <c r="D41" s="115">
        <v>2321</v>
      </c>
      <c r="E41" s="114">
        <v>2456</v>
      </c>
      <c r="F41" s="114">
        <v>2448</v>
      </c>
      <c r="G41" s="114">
        <v>2483</v>
      </c>
      <c r="H41" s="140">
        <v>2552</v>
      </c>
      <c r="I41" s="115">
        <v>-231</v>
      </c>
      <c r="J41" s="116">
        <v>-9.0517241379310338</v>
      </c>
    </row>
    <row r="42" spans="1:10" s="110" customFormat="1" ht="13.5" customHeight="1" x14ac:dyDescent="0.2">
      <c r="A42" s="118"/>
      <c r="B42" s="121" t="s">
        <v>110</v>
      </c>
      <c r="C42" s="113">
        <v>22.343775899220951</v>
      </c>
      <c r="D42" s="115">
        <v>1348</v>
      </c>
      <c r="E42" s="114">
        <v>1344</v>
      </c>
      <c r="F42" s="114">
        <v>1356</v>
      </c>
      <c r="G42" s="114">
        <v>1364</v>
      </c>
      <c r="H42" s="140">
        <v>1380</v>
      </c>
      <c r="I42" s="115">
        <v>-32</v>
      </c>
      <c r="J42" s="116">
        <v>-2.318840579710145</v>
      </c>
    </row>
    <row r="43" spans="1:10" s="110" customFormat="1" ht="13.5" customHeight="1" x14ac:dyDescent="0.2">
      <c r="A43" s="120"/>
      <c r="B43" s="121" t="s">
        <v>111</v>
      </c>
      <c r="C43" s="113">
        <v>28.426984916293719</v>
      </c>
      <c r="D43" s="115">
        <v>1715</v>
      </c>
      <c r="E43" s="114">
        <v>1782</v>
      </c>
      <c r="F43" s="114">
        <v>1748</v>
      </c>
      <c r="G43" s="114">
        <v>1715</v>
      </c>
      <c r="H43" s="140">
        <v>1671</v>
      </c>
      <c r="I43" s="115">
        <v>44</v>
      </c>
      <c r="J43" s="116">
        <v>2.6331538001196888</v>
      </c>
    </row>
    <row r="44" spans="1:10" s="110" customFormat="1" ht="13.5" customHeight="1" x14ac:dyDescent="0.2">
      <c r="A44" s="120"/>
      <c r="B44" s="121" t="s">
        <v>112</v>
      </c>
      <c r="C44" s="113">
        <v>2.4034477042930549</v>
      </c>
      <c r="D44" s="115">
        <v>145</v>
      </c>
      <c r="E44" s="114">
        <v>164</v>
      </c>
      <c r="F44" s="114">
        <v>171</v>
      </c>
      <c r="G44" s="114">
        <v>140</v>
      </c>
      <c r="H44" s="140">
        <v>126</v>
      </c>
      <c r="I44" s="115">
        <v>19</v>
      </c>
      <c r="J44" s="116">
        <v>15.079365079365079</v>
      </c>
    </row>
    <row r="45" spans="1:10" s="110" customFormat="1" ht="13.5" customHeight="1" x14ac:dyDescent="0.2">
      <c r="A45" s="118" t="s">
        <v>113</v>
      </c>
      <c r="B45" s="122" t="s">
        <v>116</v>
      </c>
      <c r="C45" s="113">
        <v>89.524283109564067</v>
      </c>
      <c r="D45" s="115">
        <v>5401</v>
      </c>
      <c r="E45" s="114">
        <v>5563</v>
      </c>
      <c r="F45" s="114">
        <v>5585</v>
      </c>
      <c r="G45" s="114">
        <v>5632</v>
      </c>
      <c r="H45" s="140">
        <v>5610</v>
      </c>
      <c r="I45" s="115">
        <v>-209</v>
      </c>
      <c r="J45" s="116">
        <v>-3.7254901960784315</v>
      </c>
    </row>
    <row r="46" spans="1:10" s="110" customFormat="1" ht="13.5" customHeight="1" x14ac:dyDescent="0.2">
      <c r="A46" s="118"/>
      <c r="B46" s="119" t="s">
        <v>117</v>
      </c>
      <c r="C46" s="113">
        <v>10.293386374937842</v>
      </c>
      <c r="D46" s="115">
        <v>621</v>
      </c>
      <c r="E46" s="114">
        <v>681</v>
      </c>
      <c r="F46" s="114">
        <v>617</v>
      </c>
      <c r="G46" s="114">
        <v>646</v>
      </c>
      <c r="H46" s="140">
        <v>671</v>
      </c>
      <c r="I46" s="115">
        <v>-50</v>
      </c>
      <c r="J46" s="116">
        <v>-7.4515648286140088</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4934</v>
      </c>
      <c r="E48" s="114">
        <v>5138</v>
      </c>
      <c r="F48" s="114">
        <v>5146</v>
      </c>
      <c r="G48" s="114">
        <v>5136</v>
      </c>
      <c r="H48" s="140">
        <v>4937</v>
      </c>
      <c r="I48" s="115">
        <v>-3</v>
      </c>
      <c r="J48" s="116">
        <v>-6.0765647154142191E-2</v>
      </c>
    </row>
    <row r="49" spans="1:12" s="110" customFormat="1" ht="13.5" customHeight="1" x14ac:dyDescent="0.2">
      <c r="A49" s="118" t="s">
        <v>105</v>
      </c>
      <c r="B49" s="119" t="s">
        <v>106</v>
      </c>
      <c r="C49" s="113">
        <v>45.237130117551679</v>
      </c>
      <c r="D49" s="115">
        <v>2232</v>
      </c>
      <c r="E49" s="114">
        <v>2301</v>
      </c>
      <c r="F49" s="114">
        <v>2327</v>
      </c>
      <c r="G49" s="114">
        <v>2304</v>
      </c>
      <c r="H49" s="140">
        <v>2207</v>
      </c>
      <c r="I49" s="115">
        <v>25</v>
      </c>
      <c r="J49" s="116">
        <v>1.1327594019030358</v>
      </c>
    </row>
    <row r="50" spans="1:12" s="110" customFormat="1" ht="13.5" customHeight="1" x14ac:dyDescent="0.2">
      <c r="A50" s="120"/>
      <c r="B50" s="119" t="s">
        <v>107</v>
      </c>
      <c r="C50" s="113">
        <v>54.762869882448321</v>
      </c>
      <c r="D50" s="115">
        <v>2702</v>
      </c>
      <c r="E50" s="114">
        <v>2837</v>
      </c>
      <c r="F50" s="114">
        <v>2819</v>
      </c>
      <c r="G50" s="114">
        <v>2832</v>
      </c>
      <c r="H50" s="140">
        <v>2730</v>
      </c>
      <c r="I50" s="115">
        <v>-28</v>
      </c>
      <c r="J50" s="116">
        <v>-1.0256410256410255</v>
      </c>
    </row>
    <row r="51" spans="1:12" s="110" customFormat="1" ht="13.5" customHeight="1" x14ac:dyDescent="0.2">
      <c r="A51" s="118" t="s">
        <v>105</v>
      </c>
      <c r="B51" s="121" t="s">
        <v>108</v>
      </c>
      <c r="C51" s="113">
        <v>10.53911633563032</v>
      </c>
      <c r="D51" s="115">
        <v>520</v>
      </c>
      <c r="E51" s="114">
        <v>572</v>
      </c>
      <c r="F51" s="114">
        <v>594</v>
      </c>
      <c r="G51" s="114">
        <v>549</v>
      </c>
      <c r="H51" s="140">
        <v>532</v>
      </c>
      <c r="I51" s="115">
        <v>-12</v>
      </c>
      <c r="J51" s="116">
        <v>-2.255639097744361</v>
      </c>
    </row>
    <row r="52" spans="1:12" s="110" customFormat="1" ht="13.5" customHeight="1" x14ac:dyDescent="0.2">
      <c r="A52" s="118"/>
      <c r="B52" s="121" t="s">
        <v>109</v>
      </c>
      <c r="C52" s="113">
        <v>71.402513173895414</v>
      </c>
      <c r="D52" s="115">
        <v>3523</v>
      </c>
      <c r="E52" s="114">
        <v>3670</v>
      </c>
      <c r="F52" s="114">
        <v>3643</v>
      </c>
      <c r="G52" s="114">
        <v>3671</v>
      </c>
      <c r="H52" s="140">
        <v>3546</v>
      </c>
      <c r="I52" s="115">
        <v>-23</v>
      </c>
      <c r="J52" s="116">
        <v>-0.64861816130851668</v>
      </c>
    </row>
    <row r="53" spans="1:12" s="110" customFormat="1" ht="13.5" customHeight="1" x14ac:dyDescent="0.2">
      <c r="A53" s="118"/>
      <c r="B53" s="121" t="s">
        <v>110</v>
      </c>
      <c r="C53" s="113">
        <v>16.984191325496553</v>
      </c>
      <c r="D53" s="115">
        <v>838</v>
      </c>
      <c r="E53" s="114">
        <v>847</v>
      </c>
      <c r="F53" s="114">
        <v>859</v>
      </c>
      <c r="G53" s="114">
        <v>869</v>
      </c>
      <c r="H53" s="140">
        <v>813</v>
      </c>
      <c r="I53" s="115">
        <v>25</v>
      </c>
      <c r="J53" s="116">
        <v>3.0750307503075032</v>
      </c>
    </row>
    <row r="54" spans="1:12" s="110" customFormat="1" ht="13.5" customHeight="1" x14ac:dyDescent="0.2">
      <c r="A54" s="120"/>
      <c r="B54" s="121" t="s">
        <v>111</v>
      </c>
      <c r="C54" s="113">
        <v>1.0741791649777057</v>
      </c>
      <c r="D54" s="115">
        <v>53</v>
      </c>
      <c r="E54" s="114">
        <v>49</v>
      </c>
      <c r="F54" s="114">
        <v>50</v>
      </c>
      <c r="G54" s="114">
        <v>47</v>
      </c>
      <c r="H54" s="140">
        <v>46</v>
      </c>
      <c r="I54" s="115">
        <v>7</v>
      </c>
      <c r="J54" s="116">
        <v>15.217391304347826</v>
      </c>
    </row>
    <row r="55" spans="1:12" s="110" customFormat="1" ht="13.5" customHeight="1" x14ac:dyDescent="0.2">
      <c r="A55" s="120"/>
      <c r="B55" s="121" t="s">
        <v>112</v>
      </c>
      <c r="C55" s="113">
        <v>0.36481556546412647</v>
      </c>
      <c r="D55" s="115">
        <v>18</v>
      </c>
      <c r="E55" s="114">
        <v>17</v>
      </c>
      <c r="F55" s="114">
        <v>15</v>
      </c>
      <c r="G55" s="114">
        <v>13</v>
      </c>
      <c r="H55" s="140">
        <v>12</v>
      </c>
      <c r="I55" s="115">
        <v>6</v>
      </c>
      <c r="J55" s="116">
        <v>50</v>
      </c>
    </row>
    <row r="56" spans="1:12" s="110" customFormat="1" ht="13.5" customHeight="1" x14ac:dyDescent="0.2">
      <c r="A56" s="118" t="s">
        <v>113</v>
      </c>
      <c r="B56" s="122" t="s">
        <v>116</v>
      </c>
      <c r="C56" s="113">
        <v>88.24483177948926</v>
      </c>
      <c r="D56" s="115">
        <v>4354</v>
      </c>
      <c r="E56" s="114">
        <v>4521</v>
      </c>
      <c r="F56" s="114">
        <v>4530</v>
      </c>
      <c r="G56" s="114">
        <v>4537</v>
      </c>
      <c r="H56" s="140">
        <v>4377</v>
      </c>
      <c r="I56" s="115">
        <v>-23</v>
      </c>
      <c r="J56" s="116">
        <v>-0.52547406899702997</v>
      </c>
    </row>
    <row r="57" spans="1:12" s="110" customFormat="1" ht="13.5" customHeight="1" x14ac:dyDescent="0.2">
      <c r="A57" s="142"/>
      <c r="B57" s="124" t="s">
        <v>117</v>
      </c>
      <c r="C57" s="125">
        <v>11.755168220510742</v>
      </c>
      <c r="D57" s="143">
        <v>580</v>
      </c>
      <c r="E57" s="144">
        <v>617</v>
      </c>
      <c r="F57" s="144">
        <v>616</v>
      </c>
      <c r="G57" s="144">
        <v>599</v>
      </c>
      <c r="H57" s="145">
        <v>560</v>
      </c>
      <c r="I57" s="143">
        <v>20</v>
      </c>
      <c r="J57" s="146">
        <v>3.5714285714285716</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48438</v>
      </c>
      <c r="E12" s="236">
        <v>48354</v>
      </c>
      <c r="F12" s="114">
        <v>49139</v>
      </c>
      <c r="G12" s="114">
        <v>48373</v>
      </c>
      <c r="H12" s="140">
        <v>47998</v>
      </c>
      <c r="I12" s="115">
        <v>440</v>
      </c>
      <c r="J12" s="116">
        <v>0.91670486270261264</v>
      </c>
    </row>
    <row r="13" spans="1:15" s="110" customFormat="1" ht="12" customHeight="1" x14ac:dyDescent="0.2">
      <c r="A13" s="118" t="s">
        <v>105</v>
      </c>
      <c r="B13" s="119" t="s">
        <v>106</v>
      </c>
      <c r="C13" s="113">
        <v>60.716792600850575</v>
      </c>
      <c r="D13" s="115">
        <v>29410</v>
      </c>
      <c r="E13" s="114">
        <v>29431</v>
      </c>
      <c r="F13" s="114">
        <v>30103</v>
      </c>
      <c r="G13" s="114">
        <v>29619</v>
      </c>
      <c r="H13" s="140">
        <v>29304</v>
      </c>
      <c r="I13" s="115">
        <v>106</v>
      </c>
      <c r="J13" s="116">
        <v>0.36172536172536174</v>
      </c>
    </row>
    <row r="14" spans="1:15" s="110" customFormat="1" ht="12" customHeight="1" x14ac:dyDescent="0.2">
      <c r="A14" s="118"/>
      <c r="B14" s="119" t="s">
        <v>107</v>
      </c>
      <c r="C14" s="113">
        <v>39.283207399149425</v>
      </c>
      <c r="D14" s="115">
        <v>19028</v>
      </c>
      <c r="E14" s="114">
        <v>18923</v>
      </c>
      <c r="F14" s="114">
        <v>19036</v>
      </c>
      <c r="G14" s="114">
        <v>18754</v>
      </c>
      <c r="H14" s="140">
        <v>18694</v>
      </c>
      <c r="I14" s="115">
        <v>334</v>
      </c>
      <c r="J14" s="116">
        <v>1.7866695196319675</v>
      </c>
    </row>
    <row r="15" spans="1:15" s="110" customFormat="1" ht="12" customHeight="1" x14ac:dyDescent="0.2">
      <c r="A15" s="118" t="s">
        <v>105</v>
      </c>
      <c r="B15" s="121" t="s">
        <v>108</v>
      </c>
      <c r="C15" s="113">
        <v>12.399355877616747</v>
      </c>
      <c r="D15" s="115">
        <v>6006</v>
      </c>
      <c r="E15" s="114">
        <v>6239</v>
      </c>
      <c r="F15" s="114">
        <v>6515</v>
      </c>
      <c r="G15" s="114">
        <v>5931</v>
      </c>
      <c r="H15" s="140">
        <v>6050</v>
      </c>
      <c r="I15" s="115">
        <v>-44</v>
      </c>
      <c r="J15" s="116">
        <v>-0.72727272727272729</v>
      </c>
    </row>
    <row r="16" spans="1:15" s="110" customFormat="1" ht="12" customHeight="1" x14ac:dyDescent="0.2">
      <c r="A16" s="118"/>
      <c r="B16" s="121" t="s">
        <v>109</v>
      </c>
      <c r="C16" s="113">
        <v>65.619967793880832</v>
      </c>
      <c r="D16" s="115">
        <v>31785</v>
      </c>
      <c r="E16" s="114">
        <v>31644</v>
      </c>
      <c r="F16" s="114">
        <v>32129</v>
      </c>
      <c r="G16" s="114">
        <v>32087</v>
      </c>
      <c r="H16" s="140">
        <v>31786</v>
      </c>
      <c r="I16" s="115">
        <v>-1</v>
      </c>
      <c r="J16" s="116">
        <v>-3.1460391367268609E-3</v>
      </c>
    </row>
    <row r="17" spans="1:10" s="110" customFormat="1" ht="12" customHeight="1" x14ac:dyDescent="0.2">
      <c r="A17" s="118"/>
      <c r="B17" s="121" t="s">
        <v>110</v>
      </c>
      <c r="C17" s="113">
        <v>21.03513770180437</v>
      </c>
      <c r="D17" s="115">
        <v>10189</v>
      </c>
      <c r="E17" s="114">
        <v>10021</v>
      </c>
      <c r="F17" s="114">
        <v>10036</v>
      </c>
      <c r="G17" s="114">
        <v>9933</v>
      </c>
      <c r="H17" s="140">
        <v>9765</v>
      </c>
      <c r="I17" s="115">
        <v>424</v>
      </c>
      <c r="J17" s="116">
        <v>4.3420378904249874</v>
      </c>
    </row>
    <row r="18" spans="1:10" s="110" customFormat="1" ht="12" customHeight="1" x14ac:dyDescent="0.2">
      <c r="A18" s="120"/>
      <c r="B18" s="121" t="s">
        <v>111</v>
      </c>
      <c r="C18" s="113">
        <v>0.945538626698047</v>
      </c>
      <c r="D18" s="115">
        <v>458</v>
      </c>
      <c r="E18" s="114">
        <v>450</v>
      </c>
      <c r="F18" s="114">
        <v>459</v>
      </c>
      <c r="G18" s="114">
        <v>422</v>
      </c>
      <c r="H18" s="140">
        <v>397</v>
      </c>
      <c r="I18" s="115">
        <v>61</v>
      </c>
      <c r="J18" s="116">
        <v>15.365239294710328</v>
      </c>
    </row>
    <row r="19" spans="1:10" s="110" customFormat="1" ht="12" customHeight="1" x14ac:dyDescent="0.2">
      <c r="A19" s="120"/>
      <c r="B19" s="121" t="s">
        <v>112</v>
      </c>
      <c r="C19" s="113">
        <v>0.26631983153722283</v>
      </c>
      <c r="D19" s="115">
        <v>129</v>
      </c>
      <c r="E19" s="114">
        <v>130</v>
      </c>
      <c r="F19" s="114">
        <v>135</v>
      </c>
      <c r="G19" s="114">
        <v>105</v>
      </c>
      <c r="H19" s="140">
        <v>86</v>
      </c>
      <c r="I19" s="115">
        <v>43</v>
      </c>
      <c r="J19" s="116">
        <v>50</v>
      </c>
    </row>
    <row r="20" spans="1:10" s="110" customFormat="1" ht="12" customHeight="1" x14ac:dyDescent="0.2">
      <c r="A20" s="118" t="s">
        <v>113</v>
      </c>
      <c r="B20" s="119" t="s">
        <v>181</v>
      </c>
      <c r="C20" s="113">
        <v>69.437218712581029</v>
      </c>
      <c r="D20" s="115">
        <v>33634</v>
      </c>
      <c r="E20" s="114">
        <v>33597</v>
      </c>
      <c r="F20" s="114">
        <v>34382</v>
      </c>
      <c r="G20" s="114">
        <v>33953</v>
      </c>
      <c r="H20" s="140">
        <v>33637</v>
      </c>
      <c r="I20" s="115">
        <v>-3</v>
      </c>
      <c r="J20" s="116">
        <v>-8.9187501858072962E-3</v>
      </c>
    </row>
    <row r="21" spans="1:10" s="110" customFormat="1" ht="12" customHeight="1" x14ac:dyDescent="0.2">
      <c r="A21" s="118"/>
      <c r="B21" s="119" t="s">
        <v>182</v>
      </c>
      <c r="C21" s="113">
        <v>30.562781287418968</v>
      </c>
      <c r="D21" s="115">
        <v>14804</v>
      </c>
      <c r="E21" s="114">
        <v>14757</v>
      </c>
      <c r="F21" s="114">
        <v>14757</v>
      </c>
      <c r="G21" s="114">
        <v>14420</v>
      </c>
      <c r="H21" s="140">
        <v>14361</v>
      </c>
      <c r="I21" s="115">
        <v>443</v>
      </c>
      <c r="J21" s="116">
        <v>3.0847434022700368</v>
      </c>
    </row>
    <row r="22" spans="1:10" s="110" customFormat="1" ht="12" customHeight="1" x14ac:dyDescent="0.2">
      <c r="A22" s="118" t="s">
        <v>113</v>
      </c>
      <c r="B22" s="119" t="s">
        <v>116</v>
      </c>
      <c r="C22" s="113">
        <v>85.112927866551061</v>
      </c>
      <c r="D22" s="115">
        <v>41227</v>
      </c>
      <c r="E22" s="114">
        <v>41294</v>
      </c>
      <c r="F22" s="114">
        <v>41805</v>
      </c>
      <c r="G22" s="114">
        <v>41156</v>
      </c>
      <c r="H22" s="140">
        <v>41091</v>
      </c>
      <c r="I22" s="115">
        <v>136</v>
      </c>
      <c r="J22" s="116">
        <v>0.33097271908690468</v>
      </c>
    </row>
    <row r="23" spans="1:10" s="110" customFormat="1" ht="12" customHeight="1" x14ac:dyDescent="0.2">
      <c r="A23" s="118"/>
      <c r="B23" s="119" t="s">
        <v>117</v>
      </c>
      <c r="C23" s="113">
        <v>14.876749659358355</v>
      </c>
      <c r="D23" s="115">
        <v>7206</v>
      </c>
      <c r="E23" s="114">
        <v>7056</v>
      </c>
      <c r="F23" s="114">
        <v>7330</v>
      </c>
      <c r="G23" s="114">
        <v>7214</v>
      </c>
      <c r="H23" s="140">
        <v>6902</v>
      </c>
      <c r="I23" s="115">
        <v>304</v>
      </c>
      <c r="J23" s="116">
        <v>4.4045204288611997</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5724657</v>
      </c>
      <c r="E25" s="236">
        <v>5730037</v>
      </c>
      <c r="F25" s="236">
        <v>5778969</v>
      </c>
      <c r="G25" s="236">
        <v>5702850</v>
      </c>
      <c r="H25" s="241">
        <v>5667903</v>
      </c>
      <c r="I25" s="235">
        <v>56754</v>
      </c>
      <c r="J25" s="116">
        <v>1.0013227114154917</v>
      </c>
    </row>
    <row r="26" spans="1:10" s="110" customFormat="1" ht="12" customHeight="1" x14ac:dyDescent="0.2">
      <c r="A26" s="118" t="s">
        <v>105</v>
      </c>
      <c r="B26" s="119" t="s">
        <v>106</v>
      </c>
      <c r="C26" s="113">
        <v>54.110333597279279</v>
      </c>
      <c r="D26" s="115">
        <v>3097631</v>
      </c>
      <c r="E26" s="114">
        <v>3096697</v>
      </c>
      <c r="F26" s="114">
        <v>3142279</v>
      </c>
      <c r="G26" s="114">
        <v>3098993</v>
      </c>
      <c r="H26" s="140">
        <v>3073585</v>
      </c>
      <c r="I26" s="115">
        <v>24046</v>
      </c>
      <c r="J26" s="116">
        <v>0.78234374517054184</v>
      </c>
    </row>
    <row r="27" spans="1:10" s="110" customFormat="1" ht="12" customHeight="1" x14ac:dyDescent="0.2">
      <c r="A27" s="118"/>
      <c r="B27" s="119" t="s">
        <v>107</v>
      </c>
      <c r="C27" s="113">
        <v>45.889666402720721</v>
      </c>
      <c r="D27" s="115">
        <v>2627026</v>
      </c>
      <c r="E27" s="114">
        <v>2633340</v>
      </c>
      <c r="F27" s="114">
        <v>2636690</v>
      </c>
      <c r="G27" s="114">
        <v>2603857</v>
      </c>
      <c r="H27" s="140">
        <v>2594318</v>
      </c>
      <c r="I27" s="115">
        <v>32708</v>
      </c>
      <c r="J27" s="116">
        <v>1.2607552350945412</v>
      </c>
    </row>
    <row r="28" spans="1:10" s="110" customFormat="1" ht="12" customHeight="1" x14ac:dyDescent="0.2">
      <c r="A28" s="118" t="s">
        <v>105</v>
      </c>
      <c r="B28" s="121" t="s">
        <v>108</v>
      </c>
      <c r="C28" s="113">
        <v>11.34048729906438</v>
      </c>
      <c r="D28" s="115">
        <v>649204</v>
      </c>
      <c r="E28" s="114">
        <v>671269</v>
      </c>
      <c r="F28" s="114">
        <v>689123</v>
      </c>
      <c r="G28" s="114">
        <v>644208</v>
      </c>
      <c r="H28" s="140">
        <v>654381</v>
      </c>
      <c r="I28" s="115">
        <v>-5177</v>
      </c>
      <c r="J28" s="116">
        <v>-0.79112932679891379</v>
      </c>
    </row>
    <row r="29" spans="1:10" s="110" customFormat="1" ht="12" customHeight="1" x14ac:dyDescent="0.2">
      <c r="A29" s="118"/>
      <c r="B29" s="121" t="s">
        <v>109</v>
      </c>
      <c r="C29" s="113">
        <v>68.765779329661143</v>
      </c>
      <c r="D29" s="115">
        <v>3936605</v>
      </c>
      <c r="E29" s="114">
        <v>3932539</v>
      </c>
      <c r="F29" s="114">
        <v>3968891</v>
      </c>
      <c r="G29" s="114">
        <v>3957612</v>
      </c>
      <c r="H29" s="140">
        <v>3936643</v>
      </c>
      <c r="I29" s="115">
        <v>-38</v>
      </c>
      <c r="J29" s="116">
        <v>-9.6528946109667552E-4</v>
      </c>
    </row>
    <row r="30" spans="1:10" s="110" customFormat="1" ht="12" customHeight="1" x14ac:dyDescent="0.2">
      <c r="A30" s="118"/>
      <c r="B30" s="121" t="s">
        <v>110</v>
      </c>
      <c r="C30" s="113">
        <v>18.821302306845634</v>
      </c>
      <c r="D30" s="115">
        <v>1077455</v>
      </c>
      <c r="E30" s="114">
        <v>1065425</v>
      </c>
      <c r="F30" s="114">
        <v>1061053</v>
      </c>
      <c r="G30" s="114">
        <v>1042947</v>
      </c>
      <c r="H30" s="140">
        <v>1021467</v>
      </c>
      <c r="I30" s="115">
        <v>55988</v>
      </c>
      <c r="J30" s="116">
        <v>5.4811364439575634</v>
      </c>
    </row>
    <row r="31" spans="1:10" s="110" customFormat="1" ht="12" customHeight="1" x14ac:dyDescent="0.2">
      <c r="A31" s="120"/>
      <c r="B31" s="121" t="s">
        <v>111</v>
      </c>
      <c r="C31" s="113">
        <v>1.0724310644288382</v>
      </c>
      <c r="D31" s="115">
        <v>61393</v>
      </c>
      <c r="E31" s="114">
        <v>60803</v>
      </c>
      <c r="F31" s="114">
        <v>59902</v>
      </c>
      <c r="G31" s="114">
        <v>58083</v>
      </c>
      <c r="H31" s="140">
        <v>55412</v>
      </c>
      <c r="I31" s="115">
        <v>5981</v>
      </c>
      <c r="J31" s="116">
        <v>10.793690897278568</v>
      </c>
    </row>
    <row r="32" spans="1:10" s="110" customFormat="1" ht="12" customHeight="1" x14ac:dyDescent="0.2">
      <c r="A32" s="120"/>
      <c r="B32" s="121" t="s">
        <v>112</v>
      </c>
      <c r="C32" s="113">
        <v>0.29327521282061092</v>
      </c>
      <c r="D32" s="115">
        <v>16789</v>
      </c>
      <c r="E32" s="114">
        <v>16065</v>
      </c>
      <c r="F32" s="114">
        <v>16570</v>
      </c>
      <c r="G32" s="114">
        <v>14642</v>
      </c>
      <c r="H32" s="140">
        <v>13590</v>
      </c>
      <c r="I32" s="115">
        <v>3199</v>
      </c>
      <c r="J32" s="116">
        <v>23.539367181751288</v>
      </c>
    </row>
    <row r="33" spans="1:10" s="110" customFormat="1" ht="12" customHeight="1" x14ac:dyDescent="0.2">
      <c r="A33" s="118" t="s">
        <v>113</v>
      </c>
      <c r="B33" s="119" t="s">
        <v>181</v>
      </c>
      <c r="C33" s="113">
        <v>72.13829579658659</v>
      </c>
      <c r="D33" s="115">
        <v>4129670</v>
      </c>
      <c r="E33" s="114">
        <v>4136419</v>
      </c>
      <c r="F33" s="114">
        <v>4195173</v>
      </c>
      <c r="G33" s="114">
        <v>4138084</v>
      </c>
      <c r="H33" s="140">
        <v>4120883</v>
      </c>
      <c r="I33" s="115">
        <v>8787</v>
      </c>
      <c r="J33" s="116">
        <v>0.21323099927855269</v>
      </c>
    </row>
    <row r="34" spans="1:10" s="110" customFormat="1" ht="12" customHeight="1" x14ac:dyDescent="0.2">
      <c r="A34" s="118"/>
      <c r="B34" s="119" t="s">
        <v>182</v>
      </c>
      <c r="C34" s="113">
        <v>27.86170420341341</v>
      </c>
      <c r="D34" s="115">
        <v>1594987</v>
      </c>
      <c r="E34" s="114">
        <v>1593618</v>
      </c>
      <c r="F34" s="114">
        <v>1583796</v>
      </c>
      <c r="G34" s="114">
        <v>1564766</v>
      </c>
      <c r="H34" s="140">
        <v>1547020</v>
      </c>
      <c r="I34" s="115">
        <v>47967</v>
      </c>
      <c r="J34" s="116">
        <v>3.100606327002883</v>
      </c>
    </row>
    <row r="35" spans="1:10" s="110" customFormat="1" ht="12" customHeight="1" x14ac:dyDescent="0.2">
      <c r="A35" s="118" t="s">
        <v>113</v>
      </c>
      <c r="B35" s="119" t="s">
        <v>116</v>
      </c>
      <c r="C35" s="113">
        <v>84.27676976978708</v>
      </c>
      <c r="D35" s="115">
        <v>4824556</v>
      </c>
      <c r="E35" s="114">
        <v>4843707</v>
      </c>
      <c r="F35" s="114">
        <v>4878643</v>
      </c>
      <c r="G35" s="114">
        <v>4821356</v>
      </c>
      <c r="H35" s="140">
        <v>4811112</v>
      </c>
      <c r="I35" s="115">
        <v>13444</v>
      </c>
      <c r="J35" s="116">
        <v>0.27943643797941098</v>
      </c>
    </row>
    <row r="36" spans="1:10" s="110" customFormat="1" ht="12" customHeight="1" x14ac:dyDescent="0.2">
      <c r="A36" s="118"/>
      <c r="B36" s="119" t="s">
        <v>117</v>
      </c>
      <c r="C36" s="113">
        <v>15.688328575843059</v>
      </c>
      <c r="D36" s="115">
        <v>898103</v>
      </c>
      <c r="E36" s="114">
        <v>884405</v>
      </c>
      <c r="F36" s="114">
        <v>898394</v>
      </c>
      <c r="G36" s="114">
        <v>879450</v>
      </c>
      <c r="H36" s="140">
        <v>854782</v>
      </c>
      <c r="I36" s="115">
        <v>43321</v>
      </c>
      <c r="J36" s="116">
        <v>5.0680758368800465</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46874</v>
      </c>
      <c r="E64" s="236">
        <v>46812</v>
      </c>
      <c r="F64" s="236">
        <v>47499</v>
      </c>
      <c r="G64" s="236">
        <v>46583</v>
      </c>
      <c r="H64" s="140">
        <v>46305</v>
      </c>
      <c r="I64" s="115">
        <v>569</v>
      </c>
      <c r="J64" s="116">
        <v>1.2288089839110248</v>
      </c>
    </row>
    <row r="65" spans="1:12" s="110" customFormat="1" ht="12" customHeight="1" x14ac:dyDescent="0.2">
      <c r="A65" s="118" t="s">
        <v>105</v>
      </c>
      <c r="B65" s="119" t="s">
        <v>106</v>
      </c>
      <c r="C65" s="113">
        <v>56.26786704783035</v>
      </c>
      <c r="D65" s="235">
        <v>26375</v>
      </c>
      <c r="E65" s="236">
        <v>26378</v>
      </c>
      <c r="F65" s="236">
        <v>26937</v>
      </c>
      <c r="G65" s="236">
        <v>26407</v>
      </c>
      <c r="H65" s="140">
        <v>26175</v>
      </c>
      <c r="I65" s="115">
        <v>200</v>
      </c>
      <c r="J65" s="116">
        <v>0.76408787010506207</v>
      </c>
    </row>
    <row r="66" spans="1:12" s="110" customFormat="1" ht="12" customHeight="1" x14ac:dyDescent="0.2">
      <c r="A66" s="118"/>
      <c r="B66" s="119" t="s">
        <v>107</v>
      </c>
      <c r="C66" s="113">
        <v>43.73213295216965</v>
      </c>
      <c r="D66" s="235">
        <v>20499</v>
      </c>
      <c r="E66" s="236">
        <v>20434</v>
      </c>
      <c r="F66" s="236">
        <v>20562</v>
      </c>
      <c r="G66" s="236">
        <v>20176</v>
      </c>
      <c r="H66" s="140">
        <v>20130</v>
      </c>
      <c r="I66" s="115">
        <v>369</v>
      </c>
      <c r="J66" s="116">
        <v>1.8330849478390463</v>
      </c>
    </row>
    <row r="67" spans="1:12" s="110" customFormat="1" ht="12" customHeight="1" x14ac:dyDescent="0.2">
      <c r="A67" s="118" t="s">
        <v>105</v>
      </c>
      <c r="B67" s="121" t="s">
        <v>108</v>
      </c>
      <c r="C67" s="113">
        <v>12.787472799419721</v>
      </c>
      <c r="D67" s="235">
        <v>5994</v>
      </c>
      <c r="E67" s="236">
        <v>6189</v>
      </c>
      <c r="F67" s="236">
        <v>6431</v>
      </c>
      <c r="G67" s="236">
        <v>5868</v>
      </c>
      <c r="H67" s="140">
        <v>6009</v>
      </c>
      <c r="I67" s="115">
        <v>-15</v>
      </c>
      <c r="J67" s="116">
        <v>-0.24962556165751373</v>
      </c>
    </row>
    <row r="68" spans="1:12" s="110" customFormat="1" ht="12" customHeight="1" x14ac:dyDescent="0.2">
      <c r="A68" s="118"/>
      <c r="B68" s="121" t="s">
        <v>109</v>
      </c>
      <c r="C68" s="113">
        <v>65.550198404232617</v>
      </c>
      <c r="D68" s="235">
        <v>30726</v>
      </c>
      <c r="E68" s="236">
        <v>30599</v>
      </c>
      <c r="F68" s="236">
        <v>31051</v>
      </c>
      <c r="G68" s="236">
        <v>30868</v>
      </c>
      <c r="H68" s="140">
        <v>30652</v>
      </c>
      <c r="I68" s="115">
        <v>74</v>
      </c>
      <c r="J68" s="116">
        <v>0.2414198094740963</v>
      </c>
    </row>
    <row r="69" spans="1:12" s="110" customFormat="1" ht="12" customHeight="1" x14ac:dyDescent="0.2">
      <c r="A69" s="118"/>
      <c r="B69" s="121" t="s">
        <v>110</v>
      </c>
      <c r="C69" s="113">
        <v>20.544438281350001</v>
      </c>
      <c r="D69" s="235">
        <v>9630</v>
      </c>
      <c r="E69" s="236">
        <v>9519</v>
      </c>
      <c r="F69" s="236">
        <v>9514</v>
      </c>
      <c r="G69" s="236">
        <v>9382</v>
      </c>
      <c r="H69" s="140">
        <v>9204</v>
      </c>
      <c r="I69" s="115">
        <v>426</v>
      </c>
      <c r="J69" s="116">
        <v>4.6284224250325945</v>
      </c>
    </row>
    <row r="70" spans="1:12" s="110" customFormat="1" ht="12" customHeight="1" x14ac:dyDescent="0.2">
      <c r="A70" s="120"/>
      <c r="B70" s="121" t="s">
        <v>111</v>
      </c>
      <c r="C70" s="113">
        <v>1.1178905149976532</v>
      </c>
      <c r="D70" s="235">
        <v>524</v>
      </c>
      <c r="E70" s="236">
        <v>505</v>
      </c>
      <c r="F70" s="236">
        <v>503</v>
      </c>
      <c r="G70" s="236">
        <v>465</v>
      </c>
      <c r="H70" s="140">
        <v>440</v>
      </c>
      <c r="I70" s="115">
        <v>84</v>
      </c>
      <c r="J70" s="116">
        <v>19.09090909090909</v>
      </c>
    </row>
    <row r="71" spans="1:12" s="110" customFormat="1" ht="12" customHeight="1" x14ac:dyDescent="0.2">
      <c r="A71" s="120"/>
      <c r="B71" s="121" t="s">
        <v>112</v>
      </c>
      <c r="C71" s="113">
        <v>0.3306737210393822</v>
      </c>
      <c r="D71" s="235">
        <v>155</v>
      </c>
      <c r="E71" s="236">
        <v>147</v>
      </c>
      <c r="F71" s="236">
        <v>156</v>
      </c>
      <c r="G71" s="236">
        <v>124</v>
      </c>
      <c r="H71" s="140">
        <v>119</v>
      </c>
      <c r="I71" s="115">
        <v>36</v>
      </c>
      <c r="J71" s="116">
        <v>30.252100840336134</v>
      </c>
    </row>
    <row r="72" spans="1:12" s="110" customFormat="1" ht="12" customHeight="1" x14ac:dyDescent="0.2">
      <c r="A72" s="118" t="s">
        <v>113</v>
      </c>
      <c r="B72" s="119" t="s">
        <v>181</v>
      </c>
      <c r="C72" s="113">
        <v>69.930025173870376</v>
      </c>
      <c r="D72" s="235">
        <v>32779</v>
      </c>
      <c r="E72" s="236">
        <v>32800</v>
      </c>
      <c r="F72" s="236">
        <v>33550</v>
      </c>
      <c r="G72" s="236">
        <v>32910</v>
      </c>
      <c r="H72" s="140">
        <v>32724</v>
      </c>
      <c r="I72" s="115">
        <v>55</v>
      </c>
      <c r="J72" s="116">
        <v>0.16807236279183474</v>
      </c>
    </row>
    <row r="73" spans="1:12" s="110" customFormat="1" ht="12" customHeight="1" x14ac:dyDescent="0.2">
      <c r="A73" s="118"/>
      <c r="B73" s="119" t="s">
        <v>182</v>
      </c>
      <c r="C73" s="113">
        <v>30.069974826129624</v>
      </c>
      <c r="D73" s="115">
        <v>14095</v>
      </c>
      <c r="E73" s="114">
        <v>14012</v>
      </c>
      <c r="F73" s="114">
        <v>13949</v>
      </c>
      <c r="G73" s="114">
        <v>13673</v>
      </c>
      <c r="H73" s="140">
        <v>13581</v>
      </c>
      <c r="I73" s="115">
        <v>514</v>
      </c>
      <c r="J73" s="116">
        <v>3.7846992121345999</v>
      </c>
    </row>
    <row r="74" spans="1:12" s="110" customFormat="1" ht="12" customHeight="1" x14ac:dyDescent="0.2">
      <c r="A74" s="118" t="s">
        <v>113</v>
      </c>
      <c r="B74" s="119" t="s">
        <v>116</v>
      </c>
      <c r="C74" s="113">
        <v>87.707471092716645</v>
      </c>
      <c r="D74" s="115">
        <v>41112</v>
      </c>
      <c r="E74" s="114">
        <v>41236</v>
      </c>
      <c r="F74" s="114">
        <v>41730</v>
      </c>
      <c r="G74" s="114">
        <v>41063</v>
      </c>
      <c r="H74" s="140">
        <v>41024</v>
      </c>
      <c r="I74" s="115">
        <v>88</v>
      </c>
      <c r="J74" s="116">
        <v>0.21450858034321374</v>
      </c>
    </row>
    <row r="75" spans="1:12" s="110" customFormat="1" ht="12" customHeight="1" x14ac:dyDescent="0.2">
      <c r="A75" s="142"/>
      <c r="B75" s="124" t="s">
        <v>117</v>
      </c>
      <c r="C75" s="125">
        <v>12.286128770747109</v>
      </c>
      <c r="D75" s="143">
        <v>5759</v>
      </c>
      <c r="E75" s="144">
        <v>5573</v>
      </c>
      <c r="F75" s="144">
        <v>5766</v>
      </c>
      <c r="G75" s="144">
        <v>5519</v>
      </c>
      <c r="H75" s="145">
        <v>5277</v>
      </c>
      <c r="I75" s="143">
        <v>482</v>
      </c>
      <c r="J75" s="146">
        <v>9.1339776388099292</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48438</v>
      </c>
      <c r="G11" s="114">
        <v>48354</v>
      </c>
      <c r="H11" s="114">
        <v>49139</v>
      </c>
      <c r="I11" s="114">
        <v>48373</v>
      </c>
      <c r="J11" s="140">
        <v>47998</v>
      </c>
      <c r="K11" s="114">
        <v>440</v>
      </c>
      <c r="L11" s="116">
        <v>0.91670486270261264</v>
      </c>
    </row>
    <row r="12" spans="1:17" s="110" customFormat="1" ht="24.95" customHeight="1" x14ac:dyDescent="0.2">
      <c r="A12" s="604" t="s">
        <v>185</v>
      </c>
      <c r="B12" s="605"/>
      <c r="C12" s="605"/>
      <c r="D12" s="606"/>
      <c r="E12" s="113">
        <v>60.716792600850575</v>
      </c>
      <c r="F12" s="115">
        <v>29410</v>
      </c>
      <c r="G12" s="114">
        <v>29431</v>
      </c>
      <c r="H12" s="114">
        <v>30103</v>
      </c>
      <c r="I12" s="114">
        <v>29619</v>
      </c>
      <c r="J12" s="140">
        <v>29304</v>
      </c>
      <c r="K12" s="114">
        <v>106</v>
      </c>
      <c r="L12" s="116">
        <v>0.36172536172536174</v>
      </c>
    </row>
    <row r="13" spans="1:17" s="110" customFormat="1" ht="15" customHeight="1" x14ac:dyDescent="0.2">
      <c r="A13" s="120"/>
      <c r="B13" s="612" t="s">
        <v>107</v>
      </c>
      <c r="C13" s="612"/>
      <c r="E13" s="113">
        <v>39.283207399149425</v>
      </c>
      <c r="F13" s="115">
        <v>19028</v>
      </c>
      <c r="G13" s="114">
        <v>18923</v>
      </c>
      <c r="H13" s="114">
        <v>19036</v>
      </c>
      <c r="I13" s="114">
        <v>18754</v>
      </c>
      <c r="J13" s="140">
        <v>18694</v>
      </c>
      <c r="K13" s="114">
        <v>334</v>
      </c>
      <c r="L13" s="116">
        <v>1.7866695196319675</v>
      </c>
    </row>
    <row r="14" spans="1:17" s="110" customFormat="1" ht="24.95" customHeight="1" x14ac:dyDescent="0.2">
      <c r="A14" s="604" t="s">
        <v>186</v>
      </c>
      <c r="B14" s="605"/>
      <c r="C14" s="605"/>
      <c r="D14" s="606"/>
      <c r="E14" s="113">
        <v>12.399355877616747</v>
      </c>
      <c r="F14" s="115">
        <v>6006</v>
      </c>
      <c r="G14" s="114">
        <v>6239</v>
      </c>
      <c r="H14" s="114">
        <v>6515</v>
      </c>
      <c r="I14" s="114">
        <v>5931</v>
      </c>
      <c r="J14" s="140">
        <v>6050</v>
      </c>
      <c r="K14" s="114">
        <v>-44</v>
      </c>
      <c r="L14" s="116">
        <v>-0.72727272727272729</v>
      </c>
    </row>
    <row r="15" spans="1:17" s="110" customFormat="1" ht="15" customHeight="1" x14ac:dyDescent="0.2">
      <c r="A15" s="120"/>
      <c r="B15" s="119"/>
      <c r="C15" s="258" t="s">
        <v>106</v>
      </c>
      <c r="E15" s="113">
        <v>58.941058941058941</v>
      </c>
      <c r="F15" s="115">
        <v>3540</v>
      </c>
      <c r="G15" s="114">
        <v>3685</v>
      </c>
      <c r="H15" s="114">
        <v>3898</v>
      </c>
      <c r="I15" s="114">
        <v>3530</v>
      </c>
      <c r="J15" s="140">
        <v>3600</v>
      </c>
      <c r="K15" s="114">
        <v>-60</v>
      </c>
      <c r="L15" s="116">
        <v>-1.6666666666666667</v>
      </c>
    </row>
    <row r="16" spans="1:17" s="110" customFormat="1" ht="15" customHeight="1" x14ac:dyDescent="0.2">
      <c r="A16" s="120"/>
      <c r="B16" s="119"/>
      <c r="C16" s="258" t="s">
        <v>107</v>
      </c>
      <c r="E16" s="113">
        <v>41.058941058941059</v>
      </c>
      <c r="F16" s="115">
        <v>2466</v>
      </c>
      <c r="G16" s="114">
        <v>2554</v>
      </c>
      <c r="H16" s="114">
        <v>2617</v>
      </c>
      <c r="I16" s="114">
        <v>2401</v>
      </c>
      <c r="J16" s="140">
        <v>2450</v>
      </c>
      <c r="K16" s="114">
        <v>16</v>
      </c>
      <c r="L16" s="116">
        <v>0.65306122448979587</v>
      </c>
    </row>
    <row r="17" spans="1:12" s="110" customFormat="1" ht="15" customHeight="1" x14ac:dyDescent="0.2">
      <c r="A17" s="120"/>
      <c r="B17" s="121" t="s">
        <v>109</v>
      </c>
      <c r="C17" s="258"/>
      <c r="E17" s="113">
        <v>65.619967793880832</v>
      </c>
      <c r="F17" s="115">
        <v>31785</v>
      </c>
      <c r="G17" s="114">
        <v>31644</v>
      </c>
      <c r="H17" s="114">
        <v>32129</v>
      </c>
      <c r="I17" s="114">
        <v>32087</v>
      </c>
      <c r="J17" s="140">
        <v>31786</v>
      </c>
      <c r="K17" s="114">
        <v>-1</v>
      </c>
      <c r="L17" s="116">
        <v>-3.1460391367268609E-3</v>
      </c>
    </row>
    <row r="18" spans="1:12" s="110" customFormat="1" ht="15" customHeight="1" x14ac:dyDescent="0.2">
      <c r="A18" s="120"/>
      <c r="B18" s="119"/>
      <c r="C18" s="258" t="s">
        <v>106</v>
      </c>
      <c r="E18" s="113">
        <v>60.399559540663837</v>
      </c>
      <c r="F18" s="115">
        <v>19198</v>
      </c>
      <c r="G18" s="114">
        <v>19164</v>
      </c>
      <c r="H18" s="114">
        <v>19578</v>
      </c>
      <c r="I18" s="114">
        <v>19554</v>
      </c>
      <c r="J18" s="140">
        <v>19296</v>
      </c>
      <c r="K18" s="114">
        <v>-98</v>
      </c>
      <c r="L18" s="116">
        <v>-0.50787728026533996</v>
      </c>
    </row>
    <row r="19" spans="1:12" s="110" customFormat="1" ht="15" customHeight="1" x14ac:dyDescent="0.2">
      <c r="A19" s="120"/>
      <c r="B19" s="119"/>
      <c r="C19" s="258" t="s">
        <v>107</v>
      </c>
      <c r="E19" s="113">
        <v>39.600440459336163</v>
      </c>
      <c r="F19" s="115">
        <v>12587</v>
      </c>
      <c r="G19" s="114">
        <v>12480</v>
      </c>
      <c r="H19" s="114">
        <v>12551</v>
      </c>
      <c r="I19" s="114">
        <v>12533</v>
      </c>
      <c r="J19" s="140">
        <v>12490</v>
      </c>
      <c r="K19" s="114">
        <v>97</v>
      </c>
      <c r="L19" s="116">
        <v>0.77662129703763005</v>
      </c>
    </row>
    <row r="20" spans="1:12" s="110" customFormat="1" ht="15" customHeight="1" x14ac:dyDescent="0.2">
      <c r="A20" s="120"/>
      <c r="B20" s="121" t="s">
        <v>110</v>
      </c>
      <c r="C20" s="258"/>
      <c r="E20" s="113">
        <v>21.03513770180437</v>
      </c>
      <c r="F20" s="115">
        <v>10189</v>
      </c>
      <c r="G20" s="114">
        <v>10021</v>
      </c>
      <c r="H20" s="114">
        <v>10036</v>
      </c>
      <c r="I20" s="114">
        <v>9933</v>
      </c>
      <c r="J20" s="140">
        <v>9765</v>
      </c>
      <c r="K20" s="114">
        <v>424</v>
      </c>
      <c r="L20" s="116">
        <v>4.3420378904249874</v>
      </c>
    </row>
    <row r="21" spans="1:12" s="110" customFormat="1" ht="15" customHeight="1" x14ac:dyDescent="0.2">
      <c r="A21" s="120"/>
      <c r="B21" s="119"/>
      <c r="C21" s="258" t="s">
        <v>106</v>
      </c>
      <c r="E21" s="113">
        <v>62.910982432034544</v>
      </c>
      <c r="F21" s="115">
        <v>6410</v>
      </c>
      <c r="G21" s="114">
        <v>6319</v>
      </c>
      <c r="H21" s="114">
        <v>6347</v>
      </c>
      <c r="I21" s="114">
        <v>6271</v>
      </c>
      <c r="J21" s="140">
        <v>6166</v>
      </c>
      <c r="K21" s="114">
        <v>244</v>
      </c>
      <c r="L21" s="116">
        <v>3.9571845604930265</v>
      </c>
    </row>
    <row r="22" spans="1:12" s="110" customFormat="1" ht="15" customHeight="1" x14ac:dyDescent="0.2">
      <c r="A22" s="120"/>
      <c r="B22" s="119"/>
      <c r="C22" s="258" t="s">
        <v>107</v>
      </c>
      <c r="E22" s="113">
        <v>37.089017567965456</v>
      </c>
      <c r="F22" s="115">
        <v>3779</v>
      </c>
      <c r="G22" s="114">
        <v>3702</v>
      </c>
      <c r="H22" s="114">
        <v>3689</v>
      </c>
      <c r="I22" s="114">
        <v>3662</v>
      </c>
      <c r="J22" s="140">
        <v>3599</v>
      </c>
      <c r="K22" s="114">
        <v>180</v>
      </c>
      <c r="L22" s="116">
        <v>5.0013892747985551</v>
      </c>
    </row>
    <row r="23" spans="1:12" s="110" customFormat="1" ht="15" customHeight="1" x14ac:dyDescent="0.2">
      <c r="A23" s="120"/>
      <c r="B23" s="121" t="s">
        <v>111</v>
      </c>
      <c r="C23" s="258"/>
      <c r="E23" s="113">
        <v>0.945538626698047</v>
      </c>
      <c r="F23" s="115">
        <v>458</v>
      </c>
      <c r="G23" s="114">
        <v>450</v>
      </c>
      <c r="H23" s="114">
        <v>459</v>
      </c>
      <c r="I23" s="114">
        <v>422</v>
      </c>
      <c r="J23" s="140">
        <v>397</v>
      </c>
      <c r="K23" s="114">
        <v>61</v>
      </c>
      <c r="L23" s="116">
        <v>15.365239294710328</v>
      </c>
    </row>
    <row r="24" spans="1:12" s="110" customFormat="1" ht="15" customHeight="1" x14ac:dyDescent="0.2">
      <c r="A24" s="120"/>
      <c r="B24" s="119"/>
      <c r="C24" s="258" t="s">
        <v>106</v>
      </c>
      <c r="E24" s="113">
        <v>57.20524017467249</v>
      </c>
      <c r="F24" s="115">
        <v>262</v>
      </c>
      <c r="G24" s="114">
        <v>263</v>
      </c>
      <c r="H24" s="114">
        <v>280</v>
      </c>
      <c r="I24" s="114">
        <v>264</v>
      </c>
      <c r="J24" s="140">
        <v>242</v>
      </c>
      <c r="K24" s="114">
        <v>20</v>
      </c>
      <c r="L24" s="116">
        <v>8.2644628099173545</v>
      </c>
    </row>
    <row r="25" spans="1:12" s="110" customFormat="1" ht="15" customHeight="1" x14ac:dyDescent="0.2">
      <c r="A25" s="120"/>
      <c r="B25" s="119"/>
      <c r="C25" s="258" t="s">
        <v>107</v>
      </c>
      <c r="E25" s="113">
        <v>42.79475982532751</v>
      </c>
      <c r="F25" s="115">
        <v>196</v>
      </c>
      <c r="G25" s="114">
        <v>187</v>
      </c>
      <c r="H25" s="114">
        <v>179</v>
      </c>
      <c r="I25" s="114">
        <v>158</v>
      </c>
      <c r="J25" s="140">
        <v>155</v>
      </c>
      <c r="K25" s="114">
        <v>41</v>
      </c>
      <c r="L25" s="116">
        <v>26.451612903225808</v>
      </c>
    </row>
    <row r="26" spans="1:12" s="110" customFormat="1" ht="15" customHeight="1" x14ac:dyDescent="0.2">
      <c r="A26" s="120"/>
      <c r="C26" s="121" t="s">
        <v>187</v>
      </c>
      <c r="D26" s="110" t="s">
        <v>188</v>
      </c>
      <c r="E26" s="113">
        <v>0.26631983153722283</v>
      </c>
      <c r="F26" s="115">
        <v>129</v>
      </c>
      <c r="G26" s="114">
        <v>130</v>
      </c>
      <c r="H26" s="114">
        <v>135</v>
      </c>
      <c r="I26" s="114">
        <v>105</v>
      </c>
      <c r="J26" s="140">
        <v>86</v>
      </c>
      <c r="K26" s="114">
        <v>43</v>
      </c>
      <c r="L26" s="116">
        <v>50</v>
      </c>
    </row>
    <row r="27" spans="1:12" s="110" customFormat="1" ht="15" customHeight="1" x14ac:dyDescent="0.2">
      <c r="A27" s="120"/>
      <c r="B27" s="119"/>
      <c r="D27" s="259" t="s">
        <v>106</v>
      </c>
      <c r="E27" s="113">
        <v>44.961240310077521</v>
      </c>
      <c r="F27" s="115">
        <v>58</v>
      </c>
      <c r="G27" s="114">
        <v>68</v>
      </c>
      <c r="H27" s="114">
        <v>75</v>
      </c>
      <c r="I27" s="114">
        <v>68</v>
      </c>
      <c r="J27" s="140">
        <v>50</v>
      </c>
      <c r="K27" s="114">
        <v>8</v>
      </c>
      <c r="L27" s="116">
        <v>16</v>
      </c>
    </row>
    <row r="28" spans="1:12" s="110" customFormat="1" ht="15" customHeight="1" x14ac:dyDescent="0.2">
      <c r="A28" s="120"/>
      <c r="B28" s="119"/>
      <c r="D28" s="259" t="s">
        <v>107</v>
      </c>
      <c r="E28" s="113">
        <v>55.038759689922479</v>
      </c>
      <c r="F28" s="115">
        <v>71</v>
      </c>
      <c r="G28" s="114">
        <v>62</v>
      </c>
      <c r="H28" s="114">
        <v>60</v>
      </c>
      <c r="I28" s="114">
        <v>37</v>
      </c>
      <c r="J28" s="140">
        <v>36</v>
      </c>
      <c r="K28" s="114">
        <v>35</v>
      </c>
      <c r="L28" s="116">
        <v>97.222222222222229</v>
      </c>
    </row>
    <row r="29" spans="1:12" s="110" customFormat="1" ht="24.95" customHeight="1" x14ac:dyDescent="0.2">
      <c r="A29" s="604" t="s">
        <v>189</v>
      </c>
      <c r="B29" s="605"/>
      <c r="C29" s="605"/>
      <c r="D29" s="606"/>
      <c r="E29" s="113">
        <v>85.112927866551061</v>
      </c>
      <c r="F29" s="115">
        <v>41227</v>
      </c>
      <c r="G29" s="114">
        <v>41294</v>
      </c>
      <c r="H29" s="114">
        <v>41805</v>
      </c>
      <c r="I29" s="114">
        <v>41156</v>
      </c>
      <c r="J29" s="140">
        <v>41091</v>
      </c>
      <c r="K29" s="114">
        <v>136</v>
      </c>
      <c r="L29" s="116">
        <v>0.33097271908690468</v>
      </c>
    </row>
    <row r="30" spans="1:12" s="110" customFormat="1" ht="15" customHeight="1" x14ac:dyDescent="0.2">
      <c r="A30" s="120"/>
      <c r="B30" s="119"/>
      <c r="C30" s="258" t="s">
        <v>106</v>
      </c>
      <c r="E30" s="113">
        <v>58.529604385475537</v>
      </c>
      <c r="F30" s="115">
        <v>24130</v>
      </c>
      <c r="G30" s="114">
        <v>24251</v>
      </c>
      <c r="H30" s="114">
        <v>24676</v>
      </c>
      <c r="I30" s="114">
        <v>24272</v>
      </c>
      <c r="J30" s="140">
        <v>24209</v>
      </c>
      <c r="K30" s="114">
        <v>-79</v>
      </c>
      <c r="L30" s="116">
        <v>-0.32632492048411749</v>
      </c>
    </row>
    <row r="31" spans="1:12" s="110" customFormat="1" ht="15" customHeight="1" x14ac:dyDescent="0.2">
      <c r="A31" s="120"/>
      <c r="B31" s="119"/>
      <c r="C31" s="258" t="s">
        <v>107</v>
      </c>
      <c r="E31" s="113">
        <v>41.470395614524463</v>
      </c>
      <c r="F31" s="115">
        <v>17097</v>
      </c>
      <c r="G31" s="114">
        <v>17043</v>
      </c>
      <c r="H31" s="114">
        <v>17129</v>
      </c>
      <c r="I31" s="114">
        <v>16884</v>
      </c>
      <c r="J31" s="140">
        <v>16882</v>
      </c>
      <c r="K31" s="114">
        <v>215</v>
      </c>
      <c r="L31" s="116">
        <v>1.2735457884136951</v>
      </c>
    </row>
    <row r="32" spans="1:12" s="110" customFormat="1" ht="15" customHeight="1" x14ac:dyDescent="0.2">
      <c r="A32" s="120"/>
      <c r="B32" s="119" t="s">
        <v>117</v>
      </c>
      <c r="C32" s="258"/>
      <c r="E32" s="113">
        <v>14.876749659358355</v>
      </c>
      <c r="F32" s="115">
        <v>7206</v>
      </c>
      <c r="G32" s="114">
        <v>7056</v>
      </c>
      <c r="H32" s="114">
        <v>7330</v>
      </c>
      <c r="I32" s="114">
        <v>7214</v>
      </c>
      <c r="J32" s="140">
        <v>6902</v>
      </c>
      <c r="K32" s="114">
        <v>304</v>
      </c>
      <c r="L32" s="116">
        <v>4.4045204288611997</v>
      </c>
    </row>
    <row r="33" spans="1:12" s="110" customFormat="1" ht="15" customHeight="1" x14ac:dyDescent="0.2">
      <c r="A33" s="120"/>
      <c r="B33" s="119"/>
      <c r="C33" s="258" t="s">
        <v>106</v>
      </c>
      <c r="E33" s="113">
        <v>73.216763807937824</v>
      </c>
      <c r="F33" s="115">
        <v>5276</v>
      </c>
      <c r="G33" s="114">
        <v>5176</v>
      </c>
      <c r="H33" s="114">
        <v>5423</v>
      </c>
      <c r="I33" s="114">
        <v>5344</v>
      </c>
      <c r="J33" s="140">
        <v>5090</v>
      </c>
      <c r="K33" s="114">
        <v>186</v>
      </c>
      <c r="L33" s="116">
        <v>3.6542239685658151</v>
      </c>
    </row>
    <row r="34" spans="1:12" s="110" customFormat="1" ht="15" customHeight="1" x14ac:dyDescent="0.2">
      <c r="A34" s="120"/>
      <c r="B34" s="119"/>
      <c r="C34" s="258" t="s">
        <v>107</v>
      </c>
      <c r="E34" s="113">
        <v>26.783236192062169</v>
      </c>
      <c r="F34" s="115">
        <v>1930</v>
      </c>
      <c r="G34" s="114">
        <v>1880</v>
      </c>
      <c r="H34" s="114">
        <v>1907</v>
      </c>
      <c r="I34" s="114">
        <v>1870</v>
      </c>
      <c r="J34" s="140">
        <v>1812</v>
      </c>
      <c r="K34" s="114">
        <v>118</v>
      </c>
      <c r="L34" s="116">
        <v>6.5121412803532008</v>
      </c>
    </row>
    <row r="35" spans="1:12" s="110" customFormat="1" ht="24.95" customHeight="1" x14ac:dyDescent="0.2">
      <c r="A35" s="604" t="s">
        <v>190</v>
      </c>
      <c r="B35" s="605"/>
      <c r="C35" s="605"/>
      <c r="D35" s="606"/>
      <c r="E35" s="113">
        <v>69.437218712581029</v>
      </c>
      <c r="F35" s="115">
        <v>33634</v>
      </c>
      <c r="G35" s="114">
        <v>33597</v>
      </c>
      <c r="H35" s="114">
        <v>34382</v>
      </c>
      <c r="I35" s="114">
        <v>33953</v>
      </c>
      <c r="J35" s="140">
        <v>33637</v>
      </c>
      <c r="K35" s="114">
        <v>-3</v>
      </c>
      <c r="L35" s="116">
        <v>-8.9187501858072962E-3</v>
      </c>
    </row>
    <row r="36" spans="1:12" s="110" customFormat="1" ht="15" customHeight="1" x14ac:dyDescent="0.2">
      <c r="A36" s="120"/>
      <c r="B36" s="119"/>
      <c r="C36" s="258" t="s">
        <v>106</v>
      </c>
      <c r="E36" s="113">
        <v>75.182850686805025</v>
      </c>
      <c r="F36" s="115">
        <v>25287</v>
      </c>
      <c r="G36" s="114">
        <v>25296</v>
      </c>
      <c r="H36" s="114">
        <v>25904</v>
      </c>
      <c r="I36" s="114">
        <v>25544</v>
      </c>
      <c r="J36" s="140">
        <v>25242</v>
      </c>
      <c r="K36" s="114">
        <v>45</v>
      </c>
      <c r="L36" s="116">
        <v>0.17827430473021155</v>
      </c>
    </row>
    <row r="37" spans="1:12" s="110" customFormat="1" ht="15" customHeight="1" x14ac:dyDescent="0.2">
      <c r="A37" s="120"/>
      <c r="B37" s="119"/>
      <c r="C37" s="258" t="s">
        <v>107</v>
      </c>
      <c r="E37" s="113">
        <v>24.817149313194982</v>
      </c>
      <c r="F37" s="115">
        <v>8347</v>
      </c>
      <c r="G37" s="114">
        <v>8301</v>
      </c>
      <c r="H37" s="114">
        <v>8478</v>
      </c>
      <c r="I37" s="114">
        <v>8409</v>
      </c>
      <c r="J37" s="140">
        <v>8395</v>
      </c>
      <c r="K37" s="114">
        <v>-48</v>
      </c>
      <c r="L37" s="116">
        <v>-0.57176891006551522</v>
      </c>
    </row>
    <row r="38" spans="1:12" s="110" customFormat="1" ht="15" customHeight="1" x14ac:dyDescent="0.2">
      <c r="A38" s="120"/>
      <c r="B38" s="119" t="s">
        <v>182</v>
      </c>
      <c r="C38" s="258"/>
      <c r="E38" s="113">
        <v>30.562781287418968</v>
      </c>
      <c r="F38" s="115">
        <v>14804</v>
      </c>
      <c r="G38" s="114">
        <v>14757</v>
      </c>
      <c r="H38" s="114">
        <v>14757</v>
      </c>
      <c r="I38" s="114">
        <v>14420</v>
      </c>
      <c r="J38" s="140">
        <v>14361</v>
      </c>
      <c r="K38" s="114">
        <v>443</v>
      </c>
      <c r="L38" s="116">
        <v>3.0847434022700368</v>
      </c>
    </row>
    <row r="39" spans="1:12" s="110" customFormat="1" ht="15" customHeight="1" x14ac:dyDescent="0.2">
      <c r="A39" s="120"/>
      <c r="B39" s="119"/>
      <c r="C39" s="258" t="s">
        <v>106</v>
      </c>
      <c r="E39" s="113">
        <v>27.850580924074574</v>
      </c>
      <c r="F39" s="115">
        <v>4123</v>
      </c>
      <c r="G39" s="114">
        <v>4135</v>
      </c>
      <c r="H39" s="114">
        <v>4199</v>
      </c>
      <c r="I39" s="114">
        <v>4075</v>
      </c>
      <c r="J39" s="140">
        <v>4062</v>
      </c>
      <c r="K39" s="114">
        <v>61</v>
      </c>
      <c r="L39" s="116">
        <v>1.501723289020187</v>
      </c>
    </row>
    <row r="40" spans="1:12" s="110" customFormat="1" ht="15" customHeight="1" x14ac:dyDescent="0.2">
      <c r="A40" s="120"/>
      <c r="B40" s="119"/>
      <c r="C40" s="258" t="s">
        <v>107</v>
      </c>
      <c r="E40" s="113">
        <v>72.149419075925422</v>
      </c>
      <c r="F40" s="115">
        <v>10681</v>
      </c>
      <c r="G40" s="114">
        <v>10622</v>
      </c>
      <c r="H40" s="114">
        <v>10558</v>
      </c>
      <c r="I40" s="114">
        <v>10345</v>
      </c>
      <c r="J40" s="140">
        <v>10299</v>
      </c>
      <c r="K40" s="114">
        <v>382</v>
      </c>
      <c r="L40" s="116">
        <v>3.7090979706767646</v>
      </c>
    </row>
    <row r="41" spans="1:12" s="110" customFormat="1" ht="24.75" customHeight="1" x14ac:dyDescent="0.2">
      <c r="A41" s="604" t="s">
        <v>518</v>
      </c>
      <c r="B41" s="605"/>
      <c r="C41" s="605"/>
      <c r="D41" s="606"/>
      <c r="E41" s="113">
        <v>4.9589165531194519</v>
      </c>
      <c r="F41" s="115">
        <v>2402</v>
      </c>
      <c r="G41" s="114">
        <v>2677</v>
      </c>
      <c r="H41" s="114">
        <v>2721</v>
      </c>
      <c r="I41" s="114">
        <v>2207</v>
      </c>
      <c r="J41" s="140">
        <v>2376</v>
      </c>
      <c r="K41" s="114">
        <v>26</v>
      </c>
      <c r="L41" s="116">
        <v>1.0942760942760943</v>
      </c>
    </row>
    <row r="42" spans="1:12" s="110" customFormat="1" ht="15" customHeight="1" x14ac:dyDescent="0.2">
      <c r="A42" s="120"/>
      <c r="B42" s="119"/>
      <c r="C42" s="258" t="s">
        <v>106</v>
      </c>
      <c r="E42" s="113">
        <v>61.615320566194839</v>
      </c>
      <c r="F42" s="115">
        <v>1480</v>
      </c>
      <c r="G42" s="114">
        <v>1677</v>
      </c>
      <c r="H42" s="114">
        <v>1708</v>
      </c>
      <c r="I42" s="114">
        <v>1315</v>
      </c>
      <c r="J42" s="140">
        <v>1433</v>
      </c>
      <c r="K42" s="114">
        <v>47</v>
      </c>
      <c r="L42" s="116">
        <v>3.2798325191905096</v>
      </c>
    </row>
    <row r="43" spans="1:12" s="110" customFormat="1" ht="15" customHeight="1" x14ac:dyDescent="0.2">
      <c r="A43" s="123"/>
      <c r="B43" s="124"/>
      <c r="C43" s="260" t="s">
        <v>107</v>
      </c>
      <c r="D43" s="261"/>
      <c r="E43" s="125">
        <v>38.384679433805161</v>
      </c>
      <c r="F43" s="143">
        <v>922</v>
      </c>
      <c r="G43" s="144">
        <v>1000</v>
      </c>
      <c r="H43" s="144">
        <v>1013</v>
      </c>
      <c r="I43" s="144">
        <v>892</v>
      </c>
      <c r="J43" s="145">
        <v>943</v>
      </c>
      <c r="K43" s="144">
        <v>-21</v>
      </c>
      <c r="L43" s="146">
        <v>-2.2269353128313893</v>
      </c>
    </row>
    <row r="44" spans="1:12" s="110" customFormat="1" ht="45.75" customHeight="1" x14ac:dyDescent="0.2">
      <c r="A44" s="604" t="s">
        <v>191</v>
      </c>
      <c r="B44" s="605"/>
      <c r="C44" s="605"/>
      <c r="D44" s="606"/>
      <c r="E44" s="113">
        <v>0.61728395061728392</v>
      </c>
      <c r="F44" s="115">
        <v>299</v>
      </c>
      <c r="G44" s="114">
        <v>299</v>
      </c>
      <c r="H44" s="114">
        <v>304</v>
      </c>
      <c r="I44" s="114">
        <v>298</v>
      </c>
      <c r="J44" s="140">
        <v>301</v>
      </c>
      <c r="K44" s="114">
        <v>-2</v>
      </c>
      <c r="L44" s="116">
        <v>-0.66445182724252494</v>
      </c>
    </row>
    <row r="45" spans="1:12" s="110" customFormat="1" ht="15" customHeight="1" x14ac:dyDescent="0.2">
      <c r="A45" s="120"/>
      <c r="B45" s="119"/>
      <c r="C45" s="258" t="s">
        <v>106</v>
      </c>
      <c r="E45" s="113">
        <v>61.53846153846154</v>
      </c>
      <c r="F45" s="115">
        <v>184</v>
      </c>
      <c r="G45" s="114">
        <v>185</v>
      </c>
      <c r="H45" s="114">
        <v>186</v>
      </c>
      <c r="I45" s="114">
        <v>187</v>
      </c>
      <c r="J45" s="140">
        <v>190</v>
      </c>
      <c r="K45" s="114">
        <v>-6</v>
      </c>
      <c r="L45" s="116">
        <v>-3.1578947368421053</v>
      </c>
    </row>
    <row r="46" spans="1:12" s="110" customFormat="1" ht="15" customHeight="1" x14ac:dyDescent="0.2">
      <c r="A46" s="123"/>
      <c r="B46" s="124"/>
      <c r="C46" s="260" t="s">
        <v>107</v>
      </c>
      <c r="D46" s="261"/>
      <c r="E46" s="125">
        <v>38.46153846153846</v>
      </c>
      <c r="F46" s="143">
        <v>115</v>
      </c>
      <c r="G46" s="144">
        <v>114</v>
      </c>
      <c r="H46" s="144">
        <v>118</v>
      </c>
      <c r="I46" s="144">
        <v>111</v>
      </c>
      <c r="J46" s="145">
        <v>111</v>
      </c>
      <c r="K46" s="144">
        <v>4</v>
      </c>
      <c r="L46" s="146">
        <v>3.6036036036036037</v>
      </c>
    </row>
    <row r="47" spans="1:12" s="110" customFormat="1" ht="39" customHeight="1" x14ac:dyDescent="0.2">
      <c r="A47" s="604" t="s">
        <v>519</v>
      </c>
      <c r="B47" s="607"/>
      <c r="C47" s="607"/>
      <c r="D47" s="608"/>
      <c r="E47" s="113">
        <v>0.13625665799578843</v>
      </c>
      <c r="F47" s="115">
        <v>66</v>
      </c>
      <c r="G47" s="114">
        <v>68</v>
      </c>
      <c r="H47" s="114">
        <v>58</v>
      </c>
      <c r="I47" s="114">
        <v>60</v>
      </c>
      <c r="J47" s="140">
        <v>63</v>
      </c>
      <c r="K47" s="114">
        <v>3</v>
      </c>
      <c r="L47" s="116">
        <v>4.7619047619047619</v>
      </c>
    </row>
    <row r="48" spans="1:12" s="110" customFormat="1" ht="15" customHeight="1" x14ac:dyDescent="0.2">
      <c r="A48" s="120"/>
      <c r="B48" s="119"/>
      <c r="C48" s="258" t="s">
        <v>106</v>
      </c>
      <c r="E48" s="113">
        <v>30.303030303030305</v>
      </c>
      <c r="F48" s="115">
        <v>20</v>
      </c>
      <c r="G48" s="114">
        <v>22</v>
      </c>
      <c r="H48" s="114">
        <v>19</v>
      </c>
      <c r="I48" s="114">
        <v>23</v>
      </c>
      <c r="J48" s="140">
        <v>24</v>
      </c>
      <c r="K48" s="114">
        <v>-4</v>
      </c>
      <c r="L48" s="116">
        <v>-16.666666666666668</v>
      </c>
    </row>
    <row r="49" spans="1:12" s="110" customFormat="1" ht="15" customHeight="1" x14ac:dyDescent="0.2">
      <c r="A49" s="123"/>
      <c r="B49" s="124"/>
      <c r="C49" s="260" t="s">
        <v>107</v>
      </c>
      <c r="D49" s="261"/>
      <c r="E49" s="125">
        <v>69.696969696969703</v>
      </c>
      <c r="F49" s="143">
        <v>46</v>
      </c>
      <c r="G49" s="144">
        <v>46</v>
      </c>
      <c r="H49" s="144">
        <v>39</v>
      </c>
      <c r="I49" s="144">
        <v>37</v>
      </c>
      <c r="J49" s="145">
        <v>39</v>
      </c>
      <c r="K49" s="144">
        <v>7</v>
      </c>
      <c r="L49" s="146">
        <v>17.948717948717949</v>
      </c>
    </row>
    <row r="50" spans="1:12" s="110" customFormat="1" ht="24.95" customHeight="1" x14ac:dyDescent="0.2">
      <c r="A50" s="609" t="s">
        <v>192</v>
      </c>
      <c r="B50" s="610"/>
      <c r="C50" s="610"/>
      <c r="D50" s="611"/>
      <c r="E50" s="262">
        <v>9.7547380156075807</v>
      </c>
      <c r="F50" s="263">
        <v>4725</v>
      </c>
      <c r="G50" s="264">
        <v>4964</v>
      </c>
      <c r="H50" s="264">
        <v>5151</v>
      </c>
      <c r="I50" s="264">
        <v>4596</v>
      </c>
      <c r="J50" s="265">
        <v>4671</v>
      </c>
      <c r="K50" s="263">
        <v>54</v>
      </c>
      <c r="L50" s="266">
        <v>1.1560693641618498</v>
      </c>
    </row>
    <row r="51" spans="1:12" s="110" customFormat="1" ht="15" customHeight="1" x14ac:dyDescent="0.2">
      <c r="A51" s="120"/>
      <c r="B51" s="119"/>
      <c r="C51" s="258" t="s">
        <v>106</v>
      </c>
      <c r="E51" s="113">
        <v>60.507936507936506</v>
      </c>
      <c r="F51" s="115">
        <v>2859</v>
      </c>
      <c r="G51" s="114">
        <v>3009</v>
      </c>
      <c r="H51" s="114">
        <v>3194</v>
      </c>
      <c r="I51" s="114">
        <v>2832</v>
      </c>
      <c r="J51" s="140">
        <v>2841</v>
      </c>
      <c r="K51" s="114">
        <v>18</v>
      </c>
      <c r="L51" s="116">
        <v>0.6335797254487856</v>
      </c>
    </row>
    <row r="52" spans="1:12" s="110" customFormat="1" ht="15" customHeight="1" x14ac:dyDescent="0.2">
      <c r="A52" s="120"/>
      <c r="B52" s="119"/>
      <c r="C52" s="258" t="s">
        <v>107</v>
      </c>
      <c r="E52" s="113">
        <v>39.492063492063494</v>
      </c>
      <c r="F52" s="115">
        <v>1866</v>
      </c>
      <c r="G52" s="114">
        <v>1955</v>
      </c>
      <c r="H52" s="114">
        <v>1957</v>
      </c>
      <c r="I52" s="114">
        <v>1764</v>
      </c>
      <c r="J52" s="140">
        <v>1830</v>
      </c>
      <c r="K52" s="114">
        <v>36</v>
      </c>
      <c r="L52" s="116">
        <v>1.9672131147540983</v>
      </c>
    </row>
    <row r="53" spans="1:12" s="110" customFormat="1" ht="15" customHeight="1" x14ac:dyDescent="0.2">
      <c r="A53" s="120"/>
      <c r="B53" s="119"/>
      <c r="C53" s="258" t="s">
        <v>187</v>
      </c>
      <c r="D53" s="110" t="s">
        <v>193</v>
      </c>
      <c r="E53" s="113">
        <v>37.481481481481481</v>
      </c>
      <c r="F53" s="115">
        <v>1771</v>
      </c>
      <c r="G53" s="114">
        <v>2093</v>
      </c>
      <c r="H53" s="114">
        <v>2142</v>
      </c>
      <c r="I53" s="114">
        <v>1600</v>
      </c>
      <c r="J53" s="140">
        <v>1720</v>
      </c>
      <c r="K53" s="114">
        <v>51</v>
      </c>
      <c r="L53" s="116">
        <v>2.9651162790697674</v>
      </c>
    </row>
    <row r="54" spans="1:12" s="110" customFormat="1" ht="15" customHeight="1" x14ac:dyDescent="0.2">
      <c r="A54" s="120"/>
      <c r="B54" s="119"/>
      <c r="D54" s="267" t="s">
        <v>194</v>
      </c>
      <c r="E54" s="113">
        <v>66.007905138339922</v>
      </c>
      <c r="F54" s="115">
        <v>1169</v>
      </c>
      <c r="G54" s="114">
        <v>1364</v>
      </c>
      <c r="H54" s="114">
        <v>1423</v>
      </c>
      <c r="I54" s="114">
        <v>1047</v>
      </c>
      <c r="J54" s="140">
        <v>1109</v>
      </c>
      <c r="K54" s="114">
        <v>60</v>
      </c>
      <c r="L54" s="116">
        <v>5.410279531109107</v>
      </c>
    </row>
    <row r="55" spans="1:12" s="110" customFormat="1" ht="15" customHeight="1" x14ac:dyDescent="0.2">
      <c r="A55" s="120"/>
      <c r="B55" s="119"/>
      <c r="D55" s="267" t="s">
        <v>195</v>
      </c>
      <c r="E55" s="113">
        <v>33.992094861660078</v>
      </c>
      <c r="F55" s="115">
        <v>602</v>
      </c>
      <c r="G55" s="114">
        <v>729</v>
      </c>
      <c r="H55" s="114">
        <v>719</v>
      </c>
      <c r="I55" s="114">
        <v>553</v>
      </c>
      <c r="J55" s="140">
        <v>611</v>
      </c>
      <c r="K55" s="114">
        <v>-9</v>
      </c>
      <c r="L55" s="116">
        <v>-1.4729950900163666</v>
      </c>
    </row>
    <row r="56" spans="1:12" s="110" customFormat="1" ht="15" customHeight="1" x14ac:dyDescent="0.2">
      <c r="A56" s="120"/>
      <c r="B56" s="119" t="s">
        <v>196</v>
      </c>
      <c r="C56" s="258"/>
      <c r="E56" s="113">
        <v>73.078987571741195</v>
      </c>
      <c r="F56" s="115">
        <v>35398</v>
      </c>
      <c r="G56" s="114">
        <v>35215</v>
      </c>
      <c r="H56" s="114">
        <v>35621</v>
      </c>
      <c r="I56" s="114">
        <v>35394</v>
      </c>
      <c r="J56" s="140">
        <v>35113</v>
      </c>
      <c r="K56" s="114">
        <v>285</v>
      </c>
      <c r="L56" s="116">
        <v>0.81166519522683911</v>
      </c>
    </row>
    <row r="57" spans="1:12" s="110" customFormat="1" ht="15" customHeight="1" x14ac:dyDescent="0.2">
      <c r="A57" s="120"/>
      <c r="B57" s="119"/>
      <c r="C57" s="258" t="s">
        <v>106</v>
      </c>
      <c r="E57" s="113">
        <v>59.664387818520822</v>
      </c>
      <c r="F57" s="115">
        <v>21120</v>
      </c>
      <c r="G57" s="114">
        <v>21076</v>
      </c>
      <c r="H57" s="114">
        <v>21448</v>
      </c>
      <c r="I57" s="114">
        <v>21330</v>
      </c>
      <c r="J57" s="140">
        <v>21113</v>
      </c>
      <c r="K57" s="114">
        <v>7</v>
      </c>
      <c r="L57" s="116">
        <v>3.3154928243262445E-2</v>
      </c>
    </row>
    <row r="58" spans="1:12" s="110" customFormat="1" ht="15" customHeight="1" x14ac:dyDescent="0.2">
      <c r="A58" s="120"/>
      <c r="B58" s="119"/>
      <c r="C58" s="258" t="s">
        <v>107</v>
      </c>
      <c r="E58" s="113">
        <v>40.335612181479178</v>
      </c>
      <c r="F58" s="115">
        <v>14278</v>
      </c>
      <c r="G58" s="114">
        <v>14139</v>
      </c>
      <c r="H58" s="114">
        <v>14173</v>
      </c>
      <c r="I58" s="114">
        <v>14064</v>
      </c>
      <c r="J58" s="140">
        <v>14000</v>
      </c>
      <c r="K58" s="114">
        <v>278</v>
      </c>
      <c r="L58" s="116">
        <v>1.9857142857142858</v>
      </c>
    </row>
    <row r="59" spans="1:12" s="110" customFormat="1" ht="15" customHeight="1" x14ac:dyDescent="0.2">
      <c r="A59" s="120"/>
      <c r="B59" s="119"/>
      <c r="C59" s="258" t="s">
        <v>105</v>
      </c>
      <c r="D59" s="110" t="s">
        <v>197</v>
      </c>
      <c r="E59" s="113">
        <v>89.502231764506476</v>
      </c>
      <c r="F59" s="115">
        <v>31682</v>
      </c>
      <c r="G59" s="114">
        <v>31511</v>
      </c>
      <c r="H59" s="114">
        <v>31920</v>
      </c>
      <c r="I59" s="114">
        <v>31765</v>
      </c>
      <c r="J59" s="140">
        <v>31523</v>
      </c>
      <c r="K59" s="114">
        <v>159</v>
      </c>
      <c r="L59" s="116">
        <v>0.50439361735875388</v>
      </c>
    </row>
    <row r="60" spans="1:12" s="110" customFormat="1" ht="15" customHeight="1" x14ac:dyDescent="0.2">
      <c r="A60" s="120"/>
      <c r="B60" s="119"/>
      <c r="C60" s="258"/>
      <c r="D60" s="267" t="s">
        <v>198</v>
      </c>
      <c r="E60" s="113">
        <v>57.288049996843633</v>
      </c>
      <c r="F60" s="115">
        <v>18150</v>
      </c>
      <c r="G60" s="114">
        <v>18108</v>
      </c>
      <c r="H60" s="114">
        <v>18478</v>
      </c>
      <c r="I60" s="114">
        <v>18411</v>
      </c>
      <c r="J60" s="140">
        <v>18215</v>
      </c>
      <c r="K60" s="114">
        <v>-65</v>
      </c>
      <c r="L60" s="116">
        <v>-0.35684875102937141</v>
      </c>
    </row>
    <row r="61" spans="1:12" s="110" customFormat="1" ht="15" customHeight="1" x14ac:dyDescent="0.2">
      <c r="A61" s="120"/>
      <c r="B61" s="119"/>
      <c r="C61" s="258"/>
      <c r="D61" s="267" t="s">
        <v>199</v>
      </c>
      <c r="E61" s="113">
        <v>42.711950003156367</v>
      </c>
      <c r="F61" s="115">
        <v>13532</v>
      </c>
      <c r="G61" s="114">
        <v>13403</v>
      </c>
      <c r="H61" s="114">
        <v>13442</v>
      </c>
      <c r="I61" s="114">
        <v>13354</v>
      </c>
      <c r="J61" s="140">
        <v>13308</v>
      </c>
      <c r="K61" s="114">
        <v>224</v>
      </c>
      <c r="L61" s="116">
        <v>1.6831980763450556</v>
      </c>
    </row>
    <row r="62" spans="1:12" s="110" customFormat="1" ht="15" customHeight="1" x14ac:dyDescent="0.2">
      <c r="A62" s="120"/>
      <c r="B62" s="119"/>
      <c r="C62" s="258"/>
      <c r="D62" s="258" t="s">
        <v>200</v>
      </c>
      <c r="E62" s="113">
        <v>10.497768235493531</v>
      </c>
      <c r="F62" s="115">
        <v>3716</v>
      </c>
      <c r="G62" s="114">
        <v>3704</v>
      </c>
      <c r="H62" s="114">
        <v>3701</v>
      </c>
      <c r="I62" s="114">
        <v>3629</v>
      </c>
      <c r="J62" s="140">
        <v>3590</v>
      </c>
      <c r="K62" s="114">
        <v>126</v>
      </c>
      <c r="L62" s="116">
        <v>3.5097493036211698</v>
      </c>
    </row>
    <row r="63" spans="1:12" s="110" customFormat="1" ht="15" customHeight="1" x14ac:dyDescent="0.2">
      <c r="A63" s="120"/>
      <c r="B63" s="119"/>
      <c r="C63" s="258"/>
      <c r="D63" s="267" t="s">
        <v>198</v>
      </c>
      <c r="E63" s="113">
        <v>79.924650161463944</v>
      </c>
      <c r="F63" s="115">
        <v>2970</v>
      </c>
      <c r="G63" s="114">
        <v>2968</v>
      </c>
      <c r="H63" s="114">
        <v>2970</v>
      </c>
      <c r="I63" s="114">
        <v>2919</v>
      </c>
      <c r="J63" s="140">
        <v>2898</v>
      </c>
      <c r="K63" s="114">
        <v>72</v>
      </c>
      <c r="L63" s="116">
        <v>2.4844720496894408</v>
      </c>
    </row>
    <row r="64" spans="1:12" s="110" customFormat="1" ht="15" customHeight="1" x14ac:dyDescent="0.2">
      <c r="A64" s="120"/>
      <c r="B64" s="119"/>
      <c r="C64" s="258"/>
      <c r="D64" s="267" t="s">
        <v>199</v>
      </c>
      <c r="E64" s="113">
        <v>20.075349838536059</v>
      </c>
      <c r="F64" s="115">
        <v>746</v>
      </c>
      <c r="G64" s="114">
        <v>736</v>
      </c>
      <c r="H64" s="114">
        <v>731</v>
      </c>
      <c r="I64" s="114">
        <v>710</v>
      </c>
      <c r="J64" s="140">
        <v>692</v>
      </c>
      <c r="K64" s="114">
        <v>54</v>
      </c>
      <c r="L64" s="116">
        <v>7.803468208092486</v>
      </c>
    </row>
    <row r="65" spans="1:12" s="110" customFormat="1" ht="15" customHeight="1" x14ac:dyDescent="0.2">
      <c r="A65" s="120"/>
      <c r="B65" s="119" t="s">
        <v>201</v>
      </c>
      <c r="C65" s="258"/>
      <c r="E65" s="113">
        <v>9.870349725422189</v>
      </c>
      <c r="F65" s="115">
        <v>4781</v>
      </c>
      <c r="G65" s="114">
        <v>4737</v>
      </c>
      <c r="H65" s="114">
        <v>4729</v>
      </c>
      <c r="I65" s="114">
        <v>4715</v>
      </c>
      <c r="J65" s="140">
        <v>4629</v>
      </c>
      <c r="K65" s="114">
        <v>152</v>
      </c>
      <c r="L65" s="116">
        <v>3.283646575934327</v>
      </c>
    </row>
    <row r="66" spans="1:12" s="110" customFormat="1" ht="15" customHeight="1" x14ac:dyDescent="0.2">
      <c r="A66" s="120"/>
      <c r="B66" s="119"/>
      <c r="C66" s="258" t="s">
        <v>106</v>
      </c>
      <c r="E66" s="113">
        <v>64.81907550721607</v>
      </c>
      <c r="F66" s="115">
        <v>3099</v>
      </c>
      <c r="G66" s="114">
        <v>3071</v>
      </c>
      <c r="H66" s="114">
        <v>3066</v>
      </c>
      <c r="I66" s="114">
        <v>3036</v>
      </c>
      <c r="J66" s="140">
        <v>3003</v>
      </c>
      <c r="K66" s="114">
        <v>96</v>
      </c>
      <c r="L66" s="116">
        <v>3.1968031968031969</v>
      </c>
    </row>
    <row r="67" spans="1:12" s="110" customFormat="1" ht="15" customHeight="1" x14ac:dyDescent="0.2">
      <c r="A67" s="120"/>
      <c r="B67" s="119"/>
      <c r="C67" s="258" t="s">
        <v>107</v>
      </c>
      <c r="E67" s="113">
        <v>35.180924492783937</v>
      </c>
      <c r="F67" s="115">
        <v>1682</v>
      </c>
      <c r="G67" s="114">
        <v>1666</v>
      </c>
      <c r="H67" s="114">
        <v>1663</v>
      </c>
      <c r="I67" s="114">
        <v>1679</v>
      </c>
      <c r="J67" s="140">
        <v>1626</v>
      </c>
      <c r="K67" s="114">
        <v>56</v>
      </c>
      <c r="L67" s="116">
        <v>3.4440344403444034</v>
      </c>
    </row>
    <row r="68" spans="1:12" s="110" customFormat="1" ht="15" customHeight="1" x14ac:dyDescent="0.2">
      <c r="A68" s="120"/>
      <c r="B68" s="119"/>
      <c r="C68" s="258" t="s">
        <v>105</v>
      </c>
      <c r="D68" s="110" t="s">
        <v>202</v>
      </c>
      <c r="E68" s="113">
        <v>13.888307885379628</v>
      </c>
      <c r="F68" s="115">
        <v>664</v>
      </c>
      <c r="G68" s="114">
        <v>634</v>
      </c>
      <c r="H68" s="114">
        <v>631</v>
      </c>
      <c r="I68" s="114">
        <v>614</v>
      </c>
      <c r="J68" s="140">
        <v>576</v>
      </c>
      <c r="K68" s="114">
        <v>88</v>
      </c>
      <c r="L68" s="116">
        <v>15.277777777777779</v>
      </c>
    </row>
    <row r="69" spans="1:12" s="110" customFormat="1" ht="15" customHeight="1" x14ac:dyDescent="0.2">
      <c r="A69" s="120"/>
      <c r="B69" s="119"/>
      <c r="C69" s="258"/>
      <c r="D69" s="267" t="s">
        <v>198</v>
      </c>
      <c r="E69" s="113">
        <v>53.313253012048193</v>
      </c>
      <c r="F69" s="115">
        <v>354</v>
      </c>
      <c r="G69" s="114">
        <v>340</v>
      </c>
      <c r="H69" s="114">
        <v>338</v>
      </c>
      <c r="I69" s="114">
        <v>336</v>
      </c>
      <c r="J69" s="140">
        <v>316</v>
      </c>
      <c r="K69" s="114">
        <v>38</v>
      </c>
      <c r="L69" s="116">
        <v>12.025316455696203</v>
      </c>
    </row>
    <row r="70" spans="1:12" s="110" customFormat="1" ht="15" customHeight="1" x14ac:dyDescent="0.2">
      <c r="A70" s="120"/>
      <c r="B70" s="119"/>
      <c r="C70" s="258"/>
      <c r="D70" s="267" t="s">
        <v>199</v>
      </c>
      <c r="E70" s="113">
        <v>46.686746987951807</v>
      </c>
      <c r="F70" s="115">
        <v>310</v>
      </c>
      <c r="G70" s="114">
        <v>294</v>
      </c>
      <c r="H70" s="114">
        <v>293</v>
      </c>
      <c r="I70" s="114">
        <v>278</v>
      </c>
      <c r="J70" s="140">
        <v>260</v>
      </c>
      <c r="K70" s="114">
        <v>50</v>
      </c>
      <c r="L70" s="116">
        <v>19.23076923076923</v>
      </c>
    </row>
    <row r="71" spans="1:12" s="110" customFormat="1" ht="15" customHeight="1" x14ac:dyDescent="0.2">
      <c r="A71" s="120"/>
      <c r="B71" s="119"/>
      <c r="C71" s="258"/>
      <c r="D71" s="110" t="s">
        <v>203</v>
      </c>
      <c r="E71" s="113">
        <v>70.152687722233836</v>
      </c>
      <c r="F71" s="115">
        <v>3354</v>
      </c>
      <c r="G71" s="114">
        <v>3337</v>
      </c>
      <c r="H71" s="114">
        <v>3330</v>
      </c>
      <c r="I71" s="114">
        <v>3333</v>
      </c>
      <c r="J71" s="140">
        <v>3296</v>
      </c>
      <c r="K71" s="114">
        <v>58</v>
      </c>
      <c r="L71" s="116">
        <v>1.7597087378640777</v>
      </c>
    </row>
    <row r="72" spans="1:12" s="110" customFormat="1" ht="15" customHeight="1" x14ac:dyDescent="0.2">
      <c r="A72" s="120"/>
      <c r="B72" s="119"/>
      <c r="C72" s="258"/>
      <c r="D72" s="267" t="s">
        <v>198</v>
      </c>
      <c r="E72" s="113">
        <v>64.549791293977336</v>
      </c>
      <c r="F72" s="115">
        <v>2165</v>
      </c>
      <c r="G72" s="114">
        <v>2150</v>
      </c>
      <c r="H72" s="114">
        <v>2143</v>
      </c>
      <c r="I72" s="114">
        <v>2118</v>
      </c>
      <c r="J72" s="140">
        <v>2104</v>
      </c>
      <c r="K72" s="114">
        <v>61</v>
      </c>
      <c r="L72" s="116">
        <v>2.8992395437262357</v>
      </c>
    </row>
    <row r="73" spans="1:12" s="110" customFormat="1" ht="15" customHeight="1" x14ac:dyDescent="0.2">
      <c r="A73" s="120"/>
      <c r="B73" s="119"/>
      <c r="C73" s="258"/>
      <c r="D73" s="267" t="s">
        <v>199</v>
      </c>
      <c r="E73" s="113">
        <v>35.450208706022657</v>
      </c>
      <c r="F73" s="115">
        <v>1189</v>
      </c>
      <c r="G73" s="114">
        <v>1187</v>
      </c>
      <c r="H73" s="114">
        <v>1187</v>
      </c>
      <c r="I73" s="114">
        <v>1215</v>
      </c>
      <c r="J73" s="140">
        <v>1192</v>
      </c>
      <c r="K73" s="114">
        <v>-3</v>
      </c>
      <c r="L73" s="116">
        <v>-0.25167785234899331</v>
      </c>
    </row>
    <row r="74" spans="1:12" s="110" customFormat="1" ht="15" customHeight="1" x14ac:dyDescent="0.2">
      <c r="A74" s="120"/>
      <c r="B74" s="119"/>
      <c r="C74" s="258"/>
      <c r="D74" s="110" t="s">
        <v>204</v>
      </c>
      <c r="E74" s="113">
        <v>15.959004392386531</v>
      </c>
      <c r="F74" s="115">
        <v>763</v>
      </c>
      <c r="G74" s="114">
        <v>766</v>
      </c>
      <c r="H74" s="114">
        <v>768</v>
      </c>
      <c r="I74" s="114">
        <v>768</v>
      </c>
      <c r="J74" s="140">
        <v>757</v>
      </c>
      <c r="K74" s="114">
        <v>6</v>
      </c>
      <c r="L74" s="116">
        <v>0.79260237780713338</v>
      </c>
    </row>
    <row r="75" spans="1:12" s="110" customFormat="1" ht="15" customHeight="1" x14ac:dyDescent="0.2">
      <c r="A75" s="120"/>
      <c r="B75" s="119"/>
      <c r="C75" s="258"/>
      <c r="D75" s="267" t="s">
        <v>198</v>
      </c>
      <c r="E75" s="113">
        <v>76.015727391874179</v>
      </c>
      <c r="F75" s="115">
        <v>580</v>
      </c>
      <c r="G75" s="114">
        <v>581</v>
      </c>
      <c r="H75" s="114">
        <v>585</v>
      </c>
      <c r="I75" s="114">
        <v>582</v>
      </c>
      <c r="J75" s="140">
        <v>583</v>
      </c>
      <c r="K75" s="114">
        <v>-3</v>
      </c>
      <c r="L75" s="116">
        <v>-0.51457975986277871</v>
      </c>
    </row>
    <row r="76" spans="1:12" s="110" customFormat="1" ht="15" customHeight="1" x14ac:dyDescent="0.2">
      <c r="A76" s="120"/>
      <c r="B76" s="119"/>
      <c r="C76" s="258"/>
      <c r="D76" s="267" t="s">
        <v>199</v>
      </c>
      <c r="E76" s="113">
        <v>23.984272608125821</v>
      </c>
      <c r="F76" s="115">
        <v>183</v>
      </c>
      <c r="G76" s="114">
        <v>185</v>
      </c>
      <c r="H76" s="114">
        <v>183</v>
      </c>
      <c r="I76" s="114">
        <v>186</v>
      </c>
      <c r="J76" s="140">
        <v>174</v>
      </c>
      <c r="K76" s="114">
        <v>9</v>
      </c>
      <c r="L76" s="116">
        <v>5.1724137931034484</v>
      </c>
    </row>
    <row r="77" spans="1:12" s="110" customFormat="1" ht="15" customHeight="1" x14ac:dyDescent="0.2">
      <c r="A77" s="534"/>
      <c r="B77" s="119" t="s">
        <v>205</v>
      </c>
      <c r="C77" s="268"/>
      <c r="D77" s="182"/>
      <c r="E77" s="113">
        <v>7.2959246872290349</v>
      </c>
      <c r="F77" s="115">
        <v>3534</v>
      </c>
      <c r="G77" s="114">
        <v>3438</v>
      </c>
      <c r="H77" s="114">
        <v>3638</v>
      </c>
      <c r="I77" s="114">
        <v>3668</v>
      </c>
      <c r="J77" s="140">
        <v>3585</v>
      </c>
      <c r="K77" s="114">
        <v>-51</v>
      </c>
      <c r="L77" s="116">
        <v>-1.4225941422594142</v>
      </c>
    </row>
    <row r="78" spans="1:12" s="110" customFormat="1" ht="15" customHeight="1" x14ac:dyDescent="0.2">
      <c r="A78" s="120"/>
      <c r="B78" s="119"/>
      <c r="C78" s="268" t="s">
        <v>106</v>
      </c>
      <c r="D78" s="182"/>
      <c r="E78" s="113">
        <v>65.987549518958687</v>
      </c>
      <c r="F78" s="115">
        <v>2332</v>
      </c>
      <c r="G78" s="114">
        <v>2275</v>
      </c>
      <c r="H78" s="114">
        <v>2395</v>
      </c>
      <c r="I78" s="114">
        <v>2421</v>
      </c>
      <c r="J78" s="140">
        <v>2347</v>
      </c>
      <c r="K78" s="114">
        <v>-15</v>
      </c>
      <c r="L78" s="116">
        <v>-0.63911376224968042</v>
      </c>
    </row>
    <row r="79" spans="1:12" s="110" customFormat="1" ht="15" customHeight="1" x14ac:dyDescent="0.2">
      <c r="A79" s="123"/>
      <c r="B79" s="124"/>
      <c r="C79" s="260" t="s">
        <v>107</v>
      </c>
      <c r="D79" s="261"/>
      <c r="E79" s="125">
        <v>34.012450481041313</v>
      </c>
      <c r="F79" s="143">
        <v>1202</v>
      </c>
      <c r="G79" s="144">
        <v>1163</v>
      </c>
      <c r="H79" s="144">
        <v>1243</v>
      </c>
      <c r="I79" s="144">
        <v>1247</v>
      </c>
      <c r="J79" s="145">
        <v>1238</v>
      </c>
      <c r="K79" s="144">
        <v>-36</v>
      </c>
      <c r="L79" s="146">
        <v>-2.9079159935379644</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48438</v>
      </c>
      <c r="E11" s="114">
        <v>48354</v>
      </c>
      <c r="F11" s="114">
        <v>49139</v>
      </c>
      <c r="G11" s="114">
        <v>48373</v>
      </c>
      <c r="H11" s="140">
        <v>47998</v>
      </c>
      <c r="I11" s="115">
        <v>440</v>
      </c>
      <c r="J11" s="116">
        <v>0.91670486270261264</v>
      </c>
    </row>
    <row r="12" spans="1:15" s="110" customFormat="1" ht="24.95" customHeight="1" x14ac:dyDescent="0.2">
      <c r="A12" s="193" t="s">
        <v>132</v>
      </c>
      <c r="B12" s="194" t="s">
        <v>133</v>
      </c>
      <c r="C12" s="113">
        <v>1.4265659193195426</v>
      </c>
      <c r="D12" s="115">
        <v>691</v>
      </c>
      <c r="E12" s="114">
        <v>625</v>
      </c>
      <c r="F12" s="114">
        <v>748</v>
      </c>
      <c r="G12" s="114">
        <v>789</v>
      </c>
      <c r="H12" s="140">
        <v>715</v>
      </c>
      <c r="I12" s="115">
        <v>-24</v>
      </c>
      <c r="J12" s="116">
        <v>-3.3566433566433567</v>
      </c>
    </row>
    <row r="13" spans="1:15" s="110" customFormat="1" ht="24.95" customHeight="1" x14ac:dyDescent="0.2">
      <c r="A13" s="193" t="s">
        <v>134</v>
      </c>
      <c r="B13" s="199" t="s">
        <v>214</v>
      </c>
      <c r="C13" s="113">
        <v>1.2304389115983319</v>
      </c>
      <c r="D13" s="115">
        <v>596</v>
      </c>
      <c r="E13" s="114">
        <v>596</v>
      </c>
      <c r="F13" s="114">
        <v>604</v>
      </c>
      <c r="G13" s="114">
        <v>602</v>
      </c>
      <c r="H13" s="140">
        <v>601</v>
      </c>
      <c r="I13" s="115">
        <v>-5</v>
      </c>
      <c r="J13" s="116">
        <v>-0.83194675540765395</v>
      </c>
    </row>
    <row r="14" spans="1:15" s="287" customFormat="1" ht="24" customHeight="1" x14ac:dyDescent="0.2">
      <c r="A14" s="193" t="s">
        <v>215</v>
      </c>
      <c r="B14" s="199" t="s">
        <v>137</v>
      </c>
      <c r="C14" s="113">
        <v>40.784095131921219</v>
      </c>
      <c r="D14" s="115">
        <v>19755</v>
      </c>
      <c r="E14" s="114">
        <v>19794</v>
      </c>
      <c r="F14" s="114">
        <v>20085</v>
      </c>
      <c r="G14" s="114">
        <v>19811</v>
      </c>
      <c r="H14" s="140">
        <v>19811</v>
      </c>
      <c r="I14" s="115">
        <v>-56</v>
      </c>
      <c r="J14" s="116">
        <v>-0.28267124324870024</v>
      </c>
      <c r="K14" s="110"/>
      <c r="L14" s="110"/>
      <c r="M14" s="110"/>
      <c r="N14" s="110"/>
      <c r="O14" s="110"/>
    </row>
    <row r="15" spans="1:15" s="110" customFormat="1" ht="24.75" customHeight="1" x14ac:dyDescent="0.2">
      <c r="A15" s="193" t="s">
        <v>216</v>
      </c>
      <c r="B15" s="199" t="s">
        <v>217</v>
      </c>
      <c r="C15" s="113">
        <v>1.8456583673974978</v>
      </c>
      <c r="D15" s="115">
        <v>894</v>
      </c>
      <c r="E15" s="114">
        <v>800</v>
      </c>
      <c r="F15" s="114">
        <v>910</v>
      </c>
      <c r="G15" s="114">
        <v>919</v>
      </c>
      <c r="H15" s="140">
        <v>907</v>
      </c>
      <c r="I15" s="115">
        <v>-13</v>
      </c>
      <c r="J15" s="116">
        <v>-1.4332965821389194</v>
      </c>
    </row>
    <row r="16" spans="1:15" s="287" customFormat="1" ht="24.95" customHeight="1" x14ac:dyDescent="0.2">
      <c r="A16" s="193" t="s">
        <v>218</v>
      </c>
      <c r="B16" s="199" t="s">
        <v>141</v>
      </c>
      <c r="C16" s="113">
        <v>6.0365828481770514</v>
      </c>
      <c r="D16" s="115">
        <v>2924</v>
      </c>
      <c r="E16" s="114">
        <v>3005</v>
      </c>
      <c r="F16" s="114">
        <v>3022</v>
      </c>
      <c r="G16" s="114">
        <v>2969</v>
      </c>
      <c r="H16" s="140">
        <v>2970</v>
      </c>
      <c r="I16" s="115">
        <v>-46</v>
      </c>
      <c r="J16" s="116">
        <v>-1.5488215488215489</v>
      </c>
      <c r="K16" s="110"/>
      <c r="L16" s="110"/>
      <c r="M16" s="110"/>
      <c r="N16" s="110"/>
      <c r="O16" s="110"/>
    </row>
    <row r="17" spans="1:15" s="110" customFormat="1" ht="24.95" customHeight="1" x14ac:dyDescent="0.2">
      <c r="A17" s="193" t="s">
        <v>219</v>
      </c>
      <c r="B17" s="199" t="s">
        <v>220</v>
      </c>
      <c r="C17" s="113">
        <v>32.901853916346667</v>
      </c>
      <c r="D17" s="115">
        <v>15937</v>
      </c>
      <c r="E17" s="114">
        <v>15989</v>
      </c>
      <c r="F17" s="114">
        <v>16153</v>
      </c>
      <c r="G17" s="114">
        <v>15923</v>
      </c>
      <c r="H17" s="140">
        <v>15934</v>
      </c>
      <c r="I17" s="115">
        <v>3</v>
      </c>
      <c r="J17" s="116">
        <v>1.8827664114472197E-2</v>
      </c>
    </row>
    <row r="18" spans="1:15" s="287" customFormat="1" ht="24.95" customHeight="1" x14ac:dyDescent="0.2">
      <c r="A18" s="201" t="s">
        <v>144</v>
      </c>
      <c r="B18" s="202" t="s">
        <v>145</v>
      </c>
      <c r="C18" s="113">
        <v>9.4863536892522404</v>
      </c>
      <c r="D18" s="115">
        <v>4595</v>
      </c>
      <c r="E18" s="114">
        <v>4516</v>
      </c>
      <c r="F18" s="114">
        <v>4639</v>
      </c>
      <c r="G18" s="114">
        <v>4495</v>
      </c>
      <c r="H18" s="140">
        <v>4387</v>
      </c>
      <c r="I18" s="115">
        <v>208</v>
      </c>
      <c r="J18" s="116">
        <v>4.7412810576703901</v>
      </c>
      <c r="K18" s="110"/>
      <c r="L18" s="110"/>
      <c r="M18" s="110"/>
      <c r="N18" s="110"/>
      <c r="O18" s="110"/>
    </row>
    <row r="19" spans="1:15" s="110" customFormat="1" ht="24.95" customHeight="1" x14ac:dyDescent="0.2">
      <c r="A19" s="193" t="s">
        <v>146</v>
      </c>
      <c r="B19" s="199" t="s">
        <v>147</v>
      </c>
      <c r="C19" s="113">
        <v>10.140798546595647</v>
      </c>
      <c r="D19" s="115">
        <v>4912</v>
      </c>
      <c r="E19" s="114">
        <v>4934</v>
      </c>
      <c r="F19" s="114">
        <v>4946</v>
      </c>
      <c r="G19" s="114">
        <v>4898</v>
      </c>
      <c r="H19" s="140">
        <v>4891</v>
      </c>
      <c r="I19" s="115">
        <v>21</v>
      </c>
      <c r="J19" s="116">
        <v>0.42936004906971992</v>
      </c>
    </row>
    <row r="20" spans="1:15" s="287" customFormat="1" ht="24.95" customHeight="1" x14ac:dyDescent="0.2">
      <c r="A20" s="193" t="s">
        <v>148</v>
      </c>
      <c r="B20" s="199" t="s">
        <v>149</v>
      </c>
      <c r="C20" s="113">
        <v>2.8448738593666132</v>
      </c>
      <c r="D20" s="115">
        <v>1378</v>
      </c>
      <c r="E20" s="114">
        <v>1366</v>
      </c>
      <c r="F20" s="114">
        <v>1369</v>
      </c>
      <c r="G20" s="114">
        <v>1309</v>
      </c>
      <c r="H20" s="140">
        <v>1302</v>
      </c>
      <c r="I20" s="115">
        <v>76</v>
      </c>
      <c r="J20" s="116">
        <v>5.8371735791090629</v>
      </c>
      <c r="K20" s="110"/>
      <c r="L20" s="110"/>
      <c r="M20" s="110"/>
      <c r="N20" s="110"/>
      <c r="O20" s="110"/>
    </row>
    <row r="21" spans="1:15" s="110" customFormat="1" ht="24.95" customHeight="1" x14ac:dyDescent="0.2">
      <c r="A21" s="201" t="s">
        <v>150</v>
      </c>
      <c r="B21" s="202" t="s">
        <v>151</v>
      </c>
      <c r="C21" s="113">
        <v>2.1718485486601429</v>
      </c>
      <c r="D21" s="115">
        <v>1052</v>
      </c>
      <c r="E21" s="114">
        <v>1093</v>
      </c>
      <c r="F21" s="114">
        <v>1134</v>
      </c>
      <c r="G21" s="114">
        <v>1146</v>
      </c>
      <c r="H21" s="140">
        <v>1096</v>
      </c>
      <c r="I21" s="115">
        <v>-44</v>
      </c>
      <c r="J21" s="116">
        <v>-4.0145985401459852</v>
      </c>
    </row>
    <row r="22" spans="1:15" s="110" customFormat="1" ht="24.95" customHeight="1" x14ac:dyDescent="0.2">
      <c r="A22" s="201" t="s">
        <v>152</v>
      </c>
      <c r="B22" s="199" t="s">
        <v>153</v>
      </c>
      <c r="C22" s="113">
        <v>1.2985672405962261</v>
      </c>
      <c r="D22" s="115">
        <v>629</v>
      </c>
      <c r="E22" s="114">
        <v>642</v>
      </c>
      <c r="F22" s="114">
        <v>638</v>
      </c>
      <c r="G22" s="114">
        <v>625</v>
      </c>
      <c r="H22" s="140">
        <v>605</v>
      </c>
      <c r="I22" s="115">
        <v>24</v>
      </c>
      <c r="J22" s="116">
        <v>3.9669421487603307</v>
      </c>
    </row>
    <row r="23" spans="1:15" s="110" customFormat="1" ht="24.95" customHeight="1" x14ac:dyDescent="0.2">
      <c r="A23" s="193" t="s">
        <v>154</v>
      </c>
      <c r="B23" s="199" t="s">
        <v>155</v>
      </c>
      <c r="C23" s="113">
        <v>1.6412733804038151</v>
      </c>
      <c r="D23" s="115">
        <v>795</v>
      </c>
      <c r="E23" s="114">
        <v>805</v>
      </c>
      <c r="F23" s="114">
        <v>812</v>
      </c>
      <c r="G23" s="114">
        <v>812</v>
      </c>
      <c r="H23" s="140">
        <v>821</v>
      </c>
      <c r="I23" s="115">
        <v>-26</v>
      </c>
      <c r="J23" s="116">
        <v>-3.1668696711327651</v>
      </c>
    </row>
    <row r="24" spans="1:15" s="110" customFormat="1" ht="24.95" customHeight="1" x14ac:dyDescent="0.2">
      <c r="A24" s="193" t="s">
        <v>156</v>
      </c>
      <c r="B24" s="199" t="s">
        <v>221</v>
      </c>
      <c r="C24" s="113">
        <v>3.3403526157149344</v>
      </c>
      <c r="D24" s="115">
        <v>1618</v>
      </c>
      <c r="E24" s="114">
        <v>1558</v>
      </c>
      <c r="F24" s="114">
        <v>1559</v>
      </c>
      <c r="G24" s="114">
        <v>1529</v>
      </c>
      <c r="H24" s="140">
        <v>1512</v>
      </c>
      <c r="I24" s="115">
        <v>106</v>
      </c>
      <c r="J24" s="116">
        <v>7.0105820105820102</v>
      </c>
    </row>
    <row r="25" spans="1:15" s="110" customFormat="1" ht="24.95" customHeight="1" x14ac:dyDescent="0.2">
      <c r="A25" s="193" t="s">
        <v>222</v>
      </c>
      <c r="B25" s="204" t="s">
        <v>159</v>
      </c>
      <c r="C25" s="113">
        <v>2.268879805111689</v>
      </c>
      <c r="D25" s="115">
        <v>1099</v>
      </c>
      <c r="E25" s="114">
        <v>1044</v>
      </c>
      <c r="F25" s="114">
        <v>1124</v>
      </c>
      <c r="G25" s="114">
        <v>1066</v>
      </c>
      <c r="H25" s="140">
        <v>1009</v>
      </c>
      <c r="I25" s="115">
        <v>90</v>
      </c>
      <c r="J25" s="116">
        <v>8.9197224975222991</v>
      </c>
    </row>
    <row r="26" spans="1:15" s="110" customFormat="1" ht="24.95" customHeight="1" x14ac:dyDescent="0.2">
      <c r="A26" s="201">
        <v>782.78300000000002</v>
      </c>
      <c r="B26" s="203" t="s">
        <v>160</v>
      </c>
      <c r="C26" s="113">
        <v>2.0128824476650564</v>
      </c>
      <c r="D26" s="115">
        <v>975</v>
      </c>
      <c r="E26" s="114">
        <v>1048</v>
      </c>
      <c r="F26" s="114">
        <v>1224</v>
      </c>
      <c r="G26" s="114">
        <v>1248</v>
      </c>
      <c r="H26" s="140">
        <v>1228</v>
      </c>
      <c r="I26" s="115">
        <v>-253</v>
      </c>
      <c r="J26" s="116">
        <v>-20.602605863192181</v>
      </c>
    </row>
    <row r="27" spans="1:15" s="110" customFormat="1" ht="24.95" customHeight="1" x14ac:dyDescent="0.2">
      <c r="A27" s="193" t="s">
        <v>161</v>
      </c>
      <c r="B27" s="199" t="s">
        <v>223</v>
      </c>
      <c r="C27" s="113">
        <v>3.0864197530864197</v>
      </c>
      <c r="D27" s="115">
        <v>1495</v>
      </c>
      <c r="E27" s="114">
        <v>1480</v>
      </c>
      <c r="F27" s="114">
        <v>1478</v>
      </c>
      <c r="G27" s="114">
        <v>1449</v>
      </c>
      <c r="H27" s="140">
        <v>1424</v>
      </c>
      <c r="I27" s="115">
        <v>71</v>
      </c>
      <c r="J27" s="116">
        <v>4.9859550561797752</v>
      </c>
    </row>
    <row r="28" spans="1:15" s="110" customFormat="1" ht="24.95" customHeight="1" x14ac:dyDescent="0.2">
      <c r="A28" s="193" t="s">
        <v>163</v>
      </c>
      <c r="B28" s="199" t="s">
        <v>164</v>
      </c>
      <c r="C28" s="113">
        <v>2.5826830174656261</v>
      </c>
      <c r="D28" s="115">
        <v>1251</v>
      </c>
      <c r="E28" s="114">
        <v>1254</v>
      </c>
      <c r="F28" s="114">
        <v>1225</v>
      </c>
      <c r="G28" s="114">
        <v>1179</v>
      </c>
      <c r="H28" s="140">
        <v>1181</v>
      </c>
      <c r="I28" s="115">
        <v>70</v>
      </c>
      <c r="J28" s="116">
        <v>5.9271803556308216</v>
      </c>
    </row>
    <row r="29" spans="1:15" s="110" customFormat="1" ht="24.95" customHeight="1" x14ac:dyDescent="0.2">
      <c r="A29" s="193">
        <v>86</v>
      </c>
      <c r="B29" s="199" t="s">
        <v>165</v>
      </c>
      <c r="C29" s="113">
        <v>6.1047111771749449</v>
      </c>
      <c r="D29" s="115">
        <v>2957</v>
      </c>
      <c r="E29" s="114">
        <v>2919</v>
      </c>
      <c r="F29" s="114">
        <v>2890</v>
      </c>
      <c r="G29" s="114">
        <v>2854</v>
      </c>
      <c r="H29" s="140">
        <v>2858</v>
      </c>
      <c r="I29" s="115">
        <v>99</v>
      </c>
      <c r="J29" s="116">
        <v>3.4639608117564729</v>
      </c>
    </row>
    <row r="30" spans="1:15" s="110" customFormat="1" ht="24.95" customHeight="1" x14ac:dyDescent="0.2">
      <c r="A30" s="193">
        <v>87.88</v>
      </c>
      <c r="B30" s="204" t="s">
        <v>166</v>
      </c>
      <c r="C30" s="113">
        <v>6.9697345059663904</v>
      </c>
      <c r="D30" s="115">
        <v>3376</v>
      </c>
      <c r="E30" s="114">
        <v>3410</v>
      </c>
      <c r="F30" s="114">
        <v>3393</v>
      </c>
      <c r="G30" s="114">
        <v>3323</v>
      </c>
      <c r="H30" s="140">
        <v>3327</v>
      </c>
      <c r="I30" s="115">
        <v>49</v>
      </c>
      <c r="J30" s="116">
        <v>1.4727983168019236</v>
      </c>
    </row>
    <row r="31" spans="1:15" s="110" customFormat="1" ht="24.95" customHeight="1" x14ac:dyDescent="0.2">
      <c r="A31" s="193" t="s">
        <v>167</v>
      </c>
      <c r="B31" s="199" t="s">
        <v>168</v>
      </c>
      <c r="C31" s="113">
        <v>2.6095214501011603</v>
      </c>
      <c r="D31" s="115">
        <v>1264</v>
      </c>
      <c r="E31" s="114">
        <v>1270</v>
      </c>
      <c r="F31" s="114">
        <v>1271</v>
      </c>
      <c r="G31" s="114">
        <v>1238</v>
      </c>
      <c r="H31" s="140">
        <v>1230</v>
      </c>
      <c r="I31" s="115">
        <v>34</v>
      </c>
      <c r="J31" s="116">
        <v>2.7642276422764227</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1.4265659193195426</v>
      </c>
      <c r="D34" s="115">
        <v>691</v>
      </c>
      <c r="E34" s="114">
        <v>625</v>
      </c>
      <c r="F34" s="114">
        <v>748</v>
      </c>
      <c r="G34" s="114">
        <v>789</v>
      </c>
      <c r="H34" s="140">
        <v>715</v>
      </c>
      <c r="I34" s="115">
        <v>-24</v>
      </c>
      <c r="J34" s="116">
        <v>-3.3566433566433567</v>
      </c>
    </row>
    <row r="35" spans="1:10" s="110" customFormat="1" ht="24.95" customHeight="1" x14ac:dyDescent="0.2">
      <c r="A35" s="292" t="s">
        <v>171</v>
      </c>
      <c r="B35" s="293" t="s">
        <v>172</v>
      </c>
      <c r="C35" s="113">
        <v>51.500887732771794</v>
      </c>
      <c r="D35" s="115">
        <v>24946</v>
      </c>
      <c r="E35" s="114">
        <v>24906</v>
      </c>
      <c r="F35" s="114">
        <v>25328</v>
      </c>
      <c r="G35" s="114">
        <v>24908</v>
      </c>
      <c r="H35" s="140">
        <v>24799</v>
      </c>
      <c r="I35" s="115">
        <v>147</v>
      </c>
      <c r="J35" s="116">
        <v>0.59276583733215049</v>
      </c>
    </row>
    <row r="36" spans="1:10" s="110" customFormat="1" ht="24.95" customHeight="1" x14ac:dyDescent="0.2">
      <c r="A36" s="294" t="s">
        <v>173</v>
      </c>
      <c r="B36" s="295" t="s">
        <v>174</v>
      </c>
      <c r="C36" s="125">
        <v>47.07254634790867</v>
      </c>
      <c r="D36" s="143">
        <v>22801</v>
      </c>
      <c r="E36" s="144">
        <v>22823</v>
      </c>
      <c r="F36" s="144">
        <v>23063</v>
      </c>
      <c r="G36" s="144">
        <v>22676</v>
      </c>
      <c r="H36" s="145">
        <v>22484</v>
      </c>
      <c r="I36" s="143">
        <v>317</v>
      </c>
      <c r="J36" s="146">
        <v>1.409891478384629</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48438</v>
      </c>
      <c r="F11" s="238">
        <v>48354</v>
      </c>
      <c r="G11" s="238">
        <v>49139</v>
      </c>
      <c r="H11" s="238">
        <v>48373</v>
      </c>
      <c r="I11" s="265">
        <v>47998</v>
      </c>
      <c r="J11" s="263">
        <v>440</v>
      </c>
      <c r="K11" s="266">
        <v>0.91670486270261264</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12.742062017424336</v>
      </c>
      <c r="E13" s="115">
        <v>6172</v>
      </c>
      <c r="F13" s="114">
        <v>6065</v>
      </c>
      <c r="G13" s="114">
        <v>6385</v>
      </c>
      <c r="H13" s="114">
        <v>6352</v>
      </c>
      <c r="I13" s="140">
        <v>6218</v>
      </c>
      <c r="J13" s="115">
        <v>-46</v>
      </c>
      <c r="K13" s="116">
        <v>-0.73978771309102609</v>
      </c>
    </row>
    <row r="14" spans="1:255" ht="14.1" customHeight="1" x14ac:dyDescent="0.2">
      <c r="A14" s="306" t="s">
        <v>230</v>
      </c>
      <c r="B14" s="307"/>
      <c r="C14" s="308"/>
      <c r="D14" s="113">
        <v>65.3061645815269</v>
      </c>
      <c r="E14" s="115">
        <v>31633</v>
      </c>
      <c r="F14" s="114">
        <v>31702</v>
      </c>
      <c r="G14" s="114">
        <v>32146</v>
      </c>
      <c r="H14" s="114">
        <v>31542</v>
      </c>
      <c r="I14" s="140">
        <v>31373</v>
      </c>
      <c r="J14" s="115">
        <v>260</v>
      </c>
      <c r="K14" s="116">
        <v>0.82873808689000095</v>
      </c>
    </row>
    <row r="15" spans="1:255" ht="14.1" customHeight="1" x14ac:dyDescent="0.2">
      <c r="A15" s="306" t="s">
        <v>231</v>
      </c>
      <c r="B15" s="307"/>
      <c r="C15" s="308"/>
      <c r="D15" s="113">
        <v>11.627234815640612</v>
      </c>
      <c r="E15" s="115">
        <v>5632</v>
      </c>
      <c r="F15" s="114">
        <v>5599</v>
      </c>
      <c r="G15" s="114">
        <v>5605</v>
      </c>
      <c r="H15" s="114">
        <v>5527</v>
      </c>
      <c r="I15" s="140">
        <v>5480</v>
      </c>
      <c r="J15" s="115">
        <v>152</v>
      </c>
      <c r="K15" s="116">
        <v>2.7737226277372264</v>
      </c>
    </row>
    <row r="16" spans="1:255" ht="14.1" customHeight="1" x14ac:dyDescent="0.2">
      <c r="A16" s="306" t="s">
        <v>232</v>
      </c>
      <c r="B16" s="307"/>
      <c r="C16" s="308"/>
      <c r="D16" s="113">
        <v>9.7072546347908659</v>
      </c>
      <c r="E16" s="115">
        <v>4702</v>
      </c>
      <c r="F16" s="114">
        <v>4689</v>
      </c>
      <c r="G16" s="114">
        <v>4699</v>
      </c>
      <c r="H16" s="114">
        <v>4655</v>
      </c>
      <c r="I16" s="140">
        <v>4627</v>
      </c>
      <c r="J16" s="115">
        <v>75</v>
      </c>
      <c r="K16" s="116">
        <v>1.6209206829479144</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1.2490193649613939</v>
      </c>
      <c r="E18" s="115">
        <v>605</v>
      </c>
      <c r="F18" s="114">
        <v>545</v>
      </c>
      <c r="G18" s="114">
        <v>653</v>
      </c>
      <c r="H18" s="114">
        <v>674</v>
      </c>
      <c r="I18" s="140">
        <v>619</v>
      </c>
      <c r="J18" s="115">
        <v>-14</v>
      </c>
      <c r="K18" s="116">
        <v>-2.2617124394184169</v>
      </c>
    </row>
    <row r="19" spans="1:255" ht="14.1" customHeight="1" x14ac:dyDescent="0.2">
      <c r="A19" s="306" t="s">
        <v>235</v>
      </c>
      <c r="B19" s="307" t="s">
        <v>236</v>
      </c>
      <c r="C19" s="308"/>
      <c r="D19" s="113">
        <v>0.91870019406251291</v>
      </c>
      <c r="E19" s="115">
        <v>445</v>
      </c>
      <c r="F19" s="114">
        <v>382</v>
      </c>
      <c r="G19" s="114">
        <v>485</v>
      </c>
      <c r="H19" s="114">
        <v>510</v>
      </c>
      <c r="I19" s="140">
        <v>477</v>
      </c>
      <c r="J19" s="115">
        <v>-32</v>
      </c>
      <c r="K19" s="116">
        <v>-6.7085953878406706</v>
      </c>
    </row>
    <row r="20" spans="1:255" ht="14.1" customHeight="1" x14ac:dyDescent="0.2">
      <c r="A20" s="306">
        <v>12</v>
      </c>
      <c r="B20" s="307" t="s">
        <v>237</v>
      </c>
      <c r="C20" s="308"/>
      <c r="D20" s="113">
        <v>0.4356084066228994</v>
      </c>
      <c r="E20" s="115">
        <v>211</v>
      </c>
      <c r="F20" s="114">
        <v>183</v>
      </c>
      <c r="G20" s="114">
        <v>224</v>
      </c>
      <c r="H20" s="114">
        <v>214</v>
      </c>
      <c r="I20" s="140">
        <v>213</v>
      </c>
      <c r="J20" s="115">
        <v>-2</v>
      </c>
      <c r="K20" s="116">
        <v>-0.93896713615023475</v>
      </c>
    </row>
    <row r="21" spans="1:255" ht="14.1" customHeight="1" x14ac:dyDescent="0.2">
      <c r="A21" s="306">
        <v>21</v>
      </c>
      <c r="B21" s="307" t="s">
        <v>238</v>
      </c>
      <c r="C21" s="308"/>
      <c r="D21" s="113">
        <v>0.42322143771419135</v>
      </c>
      <c r="E21" s="115">
        <v>205</v>
      </c>
      <c r="F21" s="114">
        <v>195</v>
      </c>
      <c r="G21" s="114">
        <v>210</v>
      </c>
      <c r="H21" s="114">
        <v>199</v>
      </c>
      <c r="I21" s="140">
        <v>200</v>
      </c>
      <c r="J21" s="115">
        <v>5</v>
      </c>
      <c r="K21" s="116">
        <v>2.5</v>
      </c>
    </row>
    <row r="22" spans="1:255" ht="14.1" customHeight="1" x14ac:dyDescent="0.2">
      <c r="A22" s="306">
        <v>22</v>
      </c>
      <c r="B22" s="307" t="s">
        <v>239</v>
      </c>
      <c r="C22" s="308"/>
      <c r="D22" s="113">
        <v>1.552500103224741</v>
      </c>
      <c r="E22" s="115">
        <v>752</v>
      </c>
      <c r="F22" s="114">
        <v>722</v>
      </c>
      <c r="G22" s="114">
        <v>752</v>
      </c>
      <c r="H22" s="114">
        <v>735</v>
      </c>
      <c r="I22" s="140">
        <v>726</v>
      </c>
      <c r="J22" s="115">
        <v>26</v>
      </c>
      <c r="K22" s="116">
        <v>3.5812672176308542</v>
      </c>
    </row>
    <row r="23" spans="1:255" ht="14.1" customHeight="1" x14ac:dyDescent="0.2">
      <c r="A23" s="306">
        <v>23</v>
      </c>
      <c r="B23" s="307" t="s">
        <v>240</v>
      </c>
      <c r="C23" s="308"/>
      <c r="D23" s="113">
        <v>0.26631983153722283</v>
      </c>
      <c r="E23" s="115">
        <v>129</v>
      </c>
      <c r="F23" s="114">
        <v>136</v>
      </c>
      <c r="G23" s="114">
        <v>137</v>
      </c>
      <c r="H23" s="114">
        <v>129</v>
      </c>
      <c r="I23" s="140">
        <v>131</v>
      </c>
      <c r="J23" s="115">
        <v>-2</v>
      </c>
      <c r="K23" s="116">
        <v>-1.5267175572519085</v>
      </c>
    </row>
    <row r="24" spans="1:255" ht="14.1" customHeight="1" x14ac:dyDescent="0.2">
      <c r="A24" s="306">
        <v>24</v>
      </c>
      <c r="B24" s="307" t="s">
        <v>241</v>
      </c>
      <c r="C24" s="308"/>
      <c r="D24" s="113">
        <v>3.1669350509930219</v>
      </c>
      <c r="E24" s="115">
        <v>1534</v>
      </c>
      <c r="F24" s="114">
        <v>1566</v>
      </c>
      <c r="G24" s="114">
        <v>1677</v>
      </c>
      <c r="H24" s="114">
        <v>1659</v>
      </c>
      <c r="I24" s="140">
        <v>1574</v>
      </c>
      <c r="J24" s="115">
        <v>-40</v>
      </c>
      <c r="K24" s="116">
        <v>-2.5412960609911055</v>
      </c>
    </row>
    <row r="25" spans="1:255" ht="14.1" customHeight="1" x14ac:dyDescent="0.2">
      <c r="A25" s="306">
        <v>25</v>
      </c>
      <c r="B25" s="307" t="s">
        <v>242</v>
      </c>
      <c r="C25" s="308"/>
      <c r="D25" s="113">
        <v>5.3635575374705811</v>
      </c>
      <c r="E25" s="115">
        <v>2598</v>
      </c>
      <c r="F25" s="114">
        <v>2620</v>
      </c>
      <c r="G25" s="114">
        <v>2688</v>
      </c>
      <c r="H25" s="114">
        <v>2611</v>
      </c>
      <c r="I25" s="140">
        <v>2647</v>
      </c>
      <c r="J25" s="115">
        <v>-49</v>
      </c>
      <c r="K25" s="116">
        <v>-1.8511522478277296</v>
      </c>
    </row>
    <row r="26" spans="1:255" ht="14.1" customHeight="1" x14ac:dyDescent="0.2">
      <c r="A26" s="306">
        <v>26</v>
      </c>
      <c r="B26" s="307" t="s">
        <v>243</v>
      </c>
      <c r="C26" s="308"/>
      <c r="D26" s="113">
        <v>5.5947809570997977</v>
      </c>
      <c r="E26" s="115">
        <v>2710</v>
      </c>
      <c r="F26" s="114">
        <v>2728</v>
      </c>
      <c r="G26" s="114">
        <v>2741</v>
      </c>
      <c r="H26" s="114">
        <v>2640</v>
      </c>
      <c r="I26" s="140">
        <v>2616</v>
      </c>
      <c r="J26" s="115">
        <v>94</v>
      </c>
      <c r="K26" s="116">
        <v>3.5932721712538225</v>
      </c>
    </row>
    <row r="27" spans="1:255" ht="14.1" customHeight="1" x14ac:dyDescent="0.2">
      <c r="A27" s="306">
        <v>27</v>
      </c>
      <c r="B27" s="307" t="s">
        <v>244</v>
      </c>
      <c r="C27" s="308"/>
      <c r="D27" s="113">
        <v>2.9687435484536935</v>
      </c>
      <c r="E27" s="115">
        <v>1438</v>
      </c>
      <c r="F27" s="114">
        <v>1441</v>
      </c>
      <c r="G27" s="114">
        <v>1455</v>
      </c>
      <c r="H27" s="114">
        <v>1434</v>
      </c>
      <c r="I27" s="140">
        <v>1436</v>
      </c>
      <c r="J27" s="115">
        <v>2</v>
      </c>
      <c r="K27" s="116">
        <v>0.1392757660167131</v>
      </c>
    </row>
    <row r="28" spans="1:255" ht="14.1" customHeight="1" x14ac:dyDescent="0.2">
      <c r="A28" s="306">
        <v>28</v>
      </c>
      <c r="B28" s="307" t="s">
        <v>245</v>
      </c>
      <c r="C28" s="308"/>
      <c r="D28" s="113">
        <v>0.22502993517486272</v>
      </c>
      <c r="E28" s="115">
        <v>109</v>
      </c>
      <c r="F28" s="114">
        <v>58</v>
      </c>
      <c r="G28" s="114">
        <v>100</v>
      </c>
      <c r="H28" s="114">
        <v>106</v>
      </c>
      <c r="I28" s="140">
        <v>102</v>
      </c>
      <c r="J28" s="115">
        <v>7</v>
      </c>
      <c r="K28" s="116">
        <v>6.8627450980392153</v>
      </c>
    </row>
    <row r="29" spans="1:255" ht="14.1" customHeight="1" x14ac:dyDescent="0.2">
      <c r="A29" s="306">
        <v>29</v>
      </c>
      <c r="B29" s="307" t="s">
        <v>246</v>
      </c>
      <c r="C29" s="308"/>
      <c r="D29" s="113">
        <v>1.6804987819480572</v>
      </c>
      <c r="E29" s="115">
        <v>814</v>
      </c>
      <c r="F29" s="114">
        <v>838</v>
      </c>
      <c r="G29" s="114">
        <v>850</v>
      </c>
      <c r="H29" s="114">
        <v>852</v>
      </c>
      <c r="I29" s="140">
        <v>835</v>
      </c>
      <c r="J29" s="115">
        <v>-21</v>
      </c>
      <c r="K29" s="116">
        <v>-2.5149700598802394</v>
      </c>
    </row>
    <row r="30" spans="1:255" ht="14.1" customHeight="1" x14ac:dyDescent="0.2">
      <c r="A30" s="306" t="s">
        <v>247</v>
      </c>
      <c r="B30" s="307" t="s">
        <v>248</v>
      </c>
      <c r="C30" s="308"/>
      <c r="D30" s="113">
        <v>0.41702795325983733</v>
      </c>
      <c r="E30" s="115">
        <v>202</v>
      </c>
      <c r="F30" s="114">
        <v>201</v>
      </c>
      <c r="G30" s="114">
        <v>198</v>
      </c>
      <c r="H30" s="114">
        <v>201</v>
      </c>
      <c r="I30" s="140">
        <v>205</v>
      </c>
      <c r="J30" s="115">
        <v>-3</v>
      </c>
      <c r="K30" s="116">
        <v>-1.4634146341463414</v>
      </c>
    </row>
    <row r="31" spans="1:255" ht="14.1" customHeight="1" x14ac:dyDescent="0.2">
      <c r="A31" s="306" t="s">
        <v>249</v>
      </c>
      <c r="B31" s="307" t="s">
        <v>250</v>
      </c>
      <c r="C31" s="308"/>
      <c r="D31" s="113">
        <v>1.23250340641645</v>
      </c>
      <c r="E31" s="115">
        <v>597</v>
      </c>
      <c r="F31" s="114">
        <v>622</v>
      </c>
      <c r="G31" s="114">
        <v>637</v>
      </c>
      <c r="H31" s="114">
        <v>635</v>
      </c>
      <c r="I31" s="140">
        <v>614</v>
      </c>
      <c r="J31" s="115">
        <v>-17</v>
      </c>
      <c r="K31" s="116">
        <v>-2.768729641693811</v>
      </c>
    </row>
    <row r="32" spans="1:255" ht="14.1" customHeight="1" x14ac:dyDescent="0.2">
      <c r="A32" s="306">
        <v>31</v>
      </c>
      <c r="B32" s="307" t="s">
        <v>251</v>
      </c>
      <c r="C32" s="308"/>
      <c r="D32" s="113">
        <v>0.69160576406953223</v>
      </c>
      <c r="E32" s="115">
        <v>335</v>
      </c>
      <c r="F32" s="114">
        <v>327</v>
      </c>
      <c r="G32" s="114">
        <v>330</v>
      </c>
      <c r="H32" s="114">
        <v>308</v>
      </c>
      <c r="I32" s="140">
        <v>305</v>
      </c>
      <c r="J32" s="115">
        <v>30</v>
      </c>
      <c r="K32" s="116">
        <v>9.8360655737704921</v>
      </c>
    </row>
    <row r="33" spans="1:11" ht="14.1" customHeight="1" x14ac:dyDescent="0.2">
      <c r="A33" s="306">
        <v>32</v>
      </c>
      <c r="B33" s="307" t="s">
        <v>252</v>
      </c>
      <c r="C33" s="308"/>
      <c r="D33" s="113">
        <v>1.7052727197654733</v>
      </c>
      <c r="E33" s="115">
        <v>826</v>
      </c>
      <c r="F33" s="114">
        <v>778</v>
      </c>
      <c r="G33" s="114">
        <v>826</v>
      </c>
      <c r="H33" s="114">
        <v>805</v>
      </c>
      <c r="I33" s="140">
        <v>762</v>
      </c>
      <c r="J33" s="115">
        <v>64</v>
      </c>
      <c r="K33" s="116">
        <v>8.3989501312335957</v>
      </c>
    </row>
    <row r="34" spans="1:11" ht="14.1" customHeight="1" x14ac:dyDescent="0.2">
      <c r="A34" s="306">
        <v>33</v>
      </c>
      <c r="B34" s="307" t="s">
        <v>253</v>
      </c>
      <c r="C34" s="308"/>
      <c r="D34" s="113">
        <v>1.6103059581320451</v>
      </c>
      <c r="E34" s="115">
        <v>780</v>
      </c>
      <c r="F34" s="114">
        <v>774</v>
      </c>
      <c r="G34" s="114">
        <v>846</v>
      </c>
      <c r="H34" s="114">
        <v>811</v>
      </c>
      <c r="I34" s="140">
        <v>787</v>
      </c>
      <c r="J34" s="115">
        <v>-7</v>
      </c>
      <c r="K34" s="116">
        <v>-0.88945362134688688</v>
      </c>
    </row>
    <row r="35" spans="1:11" ht="14.1" customHeight="1" x14ac:dyDescent="0.2">
      <c r="A35" s="306">
        <v>34</v>
      </c>
      <c r="B35" s="307" t="s">
        <v>254</v>
      </c>
      <c r="C35" s="308"/>
      <c r="D35" s="113">
        <v>2.4381683801973657</v>
      </c>
      <c r="E35" s="115">
        <v>1181</v>
      </c>
      <c r="F35" s="114">
        <v>1196</v>
      </c>
      <c r="G35" s="114">
        <v>1211</v>
      </c>
      <c r="H35" s="114">
        <v>1179</v>
      </c>
      <c r="I35" s="140">
        <v>1122</v>
      </c>
      <c r="J35" s="115">
        <v>59</v>
      </c>
      <c r="K35" s="116">
        <v>5.2584670231729058</v>
      </c>
    </row>
    <row r="36" spans="1:11" ht="14.1" customHeight="1" x14ac:dyDescent="0.2">
      <c r="A36" s="306">
        <v>41</v>
      </c>
      <c r="B36" s="307" t="s">
        <v>255</v>
      </c>
      <c r="C36" s="308"/>
      <c r="D36" s="113">
        <v>17.085759114744622</v>
      </c>
      <c r="E36" s="115">
        <v>8276</v>
      </c>
      <c r="F36" s="114">
        <v>8349</v>
      </c>
      <c r="G36" s="114">
        <v>8453</v>
      </c>
      <c r="H36" s="114">
        <v>8364</v>
      </c>
      <c r="I36" s="140">
        <v>8402</v>
      </c>
      <c r="J36" s="115">
        <v>-126</v>
      </c>
      <c r="K36" s="116">
        <v>-1.4996429421566293</v>
      </c>
    </row>
    <row r="37" spans="1:11" ht="14.1" customHeight="1" x14ac:dyDescent="0.2">
      <c r="A37" s="306">
        <v>42</v>
      </c>
      <c r="B37" s="307" t="s">
        <v>256</v>
      </c>
      <c r="C37" s="308"/>
      <c r="D37" s="113">
        <v>0.16309509063132252</v>
      </c>
      <c r="E37" s="115">
        <v>79</v>
      </c>
      <c r="F37" s="114">
        <v>81</v>
      </c>
      <c r="G37" s="114">
        <v>75</v>
      </c>
      <c r="H37" s="114">
        <v>75</v>
      </c>
      <c r="I37" s="140">
        <v>72</v>
      </c>
      <c r="J37" s="115">
        <v>7</v>
      </c>
      <c r="K37" s="116">
        <v>9.7222222222222214</v>
      </c>
    </row>
    <row r="38" spans="1:11" ht="14.1" customHeight="1" x14ac:dyDescent="0.2">
      <c r="A38" s="306">
        <v>43</v>
      </c>
      <c r="B38" s="307" t="s">
        <v>257</v>
      </c>
      <c r="C38" s="308"/>
      <c r="D38" s="113">
        <v>1.909657706759156</v>
      </c>
      <c r="E38" s="115">
        <v>925</v>
      </c>
      <c r="F38" s="114">
        <v>923</v>
      </c>
      <c r="G38" s="114">
        <v>915</v>
      </c>
      <c r="H38" s="114">
        <v>890</v>
      </c>
      <c r="I38" s="140">
        <v>873</v>
      </c>
      <c r="J38" s="115">
        <v>52</v>
      </c>
      <c r="K38" s="116">
        <v>5.9564719358533793</v>
      </c>
    </row>
    <row r="39" spans="1:11" ht="14.1" customHeight="1" x14ac:dyDescent="0.2">
      <c r="A39" s="306">
        <v>51</v>
      </c>
      <c r="B39" s="307" t="s">
        <v>258</v>
      </c>
      <c r="C39" s="308"/>
      <c r="D39" s="113">
        <v>4.4345348693174778</v>
      </c>
      <c r="E39" s="115">
        <v>2148</v>
      </c>
      <c r="F39" s="114">
        <v>2176</v>
      </c>
      <c r="G39" s="114">
        <v>2212</v>
      </c>
      <c r="H39" s="114">
        <v>2245</v>
      </c>
      <c r="I39" s="140">
        <v>2255</v>
      </c>
      <c r="J39" s="115">
        <v>-107</v>
      </c>
      <c r="K39" s="116">
        <v>-4.7450110864745012</v>
      </c>
    </row>
    <row r="40" spans="1:11" ht="14.1" customHeight="1" x14ac:dyDescent="0.2">
      <c r="A40" s="306" t="s">
        <v>259</v>
      </c>
      <c r="B40" s="307" t="s">
        <v>260</v>
      </c>
      <c r="C40" s="308"/>
      <c r="D40" s="113">
        <v>3.4146744291671829</v>
      </c>
      <c r="E40" s="115">
        <v>1654</v>
      </c>
      <c r="F40" s="114">
        <v>1687</v>
      </c>
      <c r="G40" s="114">
        <v>1716</v>
      </c>
      <c r="H40" s="114">
        <v>1765</v>
      </c>
      <c r="I40" s="140">
        <v>1779</v>
      </c>
      <c r="J40" s="115">
        <v>-125</v>
      </c>
      <c r="K40" s="116">
        <v>-7.0264193367060148</v>
      </c>
    </row>
    <row r="41" spans="1:11" ht="14.1" customHeight="1" x14ac:dyDescent="0.2">
      <c r="A41" s="306"/>
      <c r="B41" s="307" t="s">
        <v>261</v>
      </c>
      <c r="C41" s="308"/>
      <c r="D41" s="113">
        <v>3.0182914240885257</v>
      </c>
      <c r="E41" s="115">
        <v>1462</v>
      </c>
      <c r="F41" s="114">
        <v>1482</v>
      </c>
      <c r="G41" s="114">
        <v>1525</v>
      </c>
      <c r="H41" s="114">
        <v>1577</v>
      </c>
      <c r="I41" s="140">
        <v>1591</v>
      </c>
      <c r="J41" s="115">
        <v>-129</v>
      </c>
      <c r="K41" s="116">
        <v>-8.1081081081081088</v>
      </c>
    </row>
    <row r="42" spans="1:11" ht="14.1" customHeight="1" x14ac:dyDescent="0.2">
      <c r="A42" s="306">
        <v>52</v>
      </c>
      <c r="B42" s="307" t="s">
        <v>262</v>
      </c>
      <c r="C42" s="308"/>
      <c r="D42" s="113">
        <v>2.9171311780007434</v>
      </c>
      <c r="E42" s="115">
        <v>1413</v>
      </c>
      <c r="F42" s="114">
        <v>1373</v>
      </c>
      <c r="G42" s="114">
        <v>1410</v>
      </c>
      <c r="H42" s="114">
        <v>1391</v>
      </c>
      <c r="I42" s="140">
        <v>1385</v>
      </c>
      <c r="J42" s="115">
        <v>28</v>
      </c>
      <c r="K42" s="116">
        <v>2.0216606498194944</v>
      </c>
    </row>
    <row r="43" spans="1:11" ht="14.1" customHeight="1" x14ac:dyDescent="0.2">
      <c r="A43" s="306" t="s">
        <v>263</v>
      </c>
      <c r="B43" s="307" t="s">
        <v>264</v>
      </c>
      <c r="C43" s="308"/>
      <c r="D43" s="113">
        <v>2.2998472273834594</v>
      </c>
      <c r="E43" s="115">
        <v>1114</v>
      </c>
      <c r="F43" s="114">
        <v>1089</v>
      </c>
      <c r="G43" s="114">
        <v>1112</v>
      </c>
      <c r="H43" s="114">
        <v>1101</v>
      </c>
      <c r="I43" s="140">
        <v>1100</v>
      </c>
      <c r="J43" s="115">
        <v>14</v>
      </c>
      <c r="K43" s="116">
        <v>1.2727272727272727</v>
      </c>
    </row>
    <row r="44" spans="1:11" ht="14.1" customHeight="1" x14ac:dyDescent="0.2">
      <c r="A44" s="306">
        <v>53</v>
      </c>
      <c r="B44" s="307" t="s">
        <v>265</v>
      </c>
      <c r="C44" s="308"/>
      <c r="D44" s="113">
        <v>1.265535323506338</v>
      </c>
      <c r="E44" s="115">
        <v>613</v>
      </c>
      <c r="F44" s="114">
        <v>587</v>
      </c>
      <c r="G44" s="114">
        <v>590</v>
      </c>
      <c r="H44" s="114">
        <v>572</v>
      </c>
      <c r="I44" s="140">
        <v>571</v>
      </c>
      <c r="J44" s="115">
        <v>42</v>
      </c>
      <c r="K44" s="116">
        <v>7.3555166374781082</v>
      </c>
    </row>
    <row r="45" spans="1:11" ht="14.1" customHeight="1" x14ac:dyDescent="0.2">
      <c r="A45" s="306" t="s">
        <v>266</v>
      </c>
      <c r="B45" s="307" t="s">
        <v>267</v>
      </c>
      <c r="C45" s="308"/>
      <c r="D45" s="113">
        <v>1.2407613856889219</v>
      </c>
      <c r="E45" s="115">
        <v>601</v>
      </c>
      <c r="F45" s="114">
        <v>574</v>
      </c>
      <c r="G45" s="114">
        <v>577</v>
      </c>
      <c r="H45" s="114">
        <v>559</v>
      </c>
      <c r="I45" s="140">
        <v>558</v>
      </c>
      <c r="J45" s="115">
        <v>43</v>
      </c>
      <c r="K45" s="116">
        <v>7.7060931899641574</v>
      </c>
    </row>
    <row r="46" spans="1:11" ht="14.1" customHeight="1" x14ac:dyDescent="0.2">
      <c r="A46" s="306">
        <v>54</v>
      </c>
      <c r="B46" s="307" t="s">
        <v>268</v>
      </c>
      <c r="C46" s="308"/>
      <c r="D46" s="113">
        <v>2.2771377843841614</v>
      </c>
      <c r="E46" s="115">
        <v>1103</v>
      </c>
      <c r="F46" s="114">
        <v>1105</v>
      </c>
      <c r="G46" s="114">
        <v>1125</v>
      </c>
      <c r="H46" s="114">
        <v>1098</v>
      </c>
      <c r="I46" s="140">
        <v>1085</v>
      </c>
      <c r="J46" s="115">
        <v>18</v>
      </c>
      <c r="K46" s="116">
        <v>1.6589861751152073</v>
      </c>
    </row>
    <row r="47" spans="1:11" ht="14.1" customHeight="1" x14ac:dyDescent="0.2">
      <c r="A47" s="306">
        <v>61</v>
      </c>
      <c r="B47" s="307" t="s">
        <v>269</v>
      </c>
      <c r="C47" s="308"/>
      <c r="D47" s="113">
        <v>1.5008877327717907</v>
      </c>
      <c r="E47" s="115">
        <v>727</v>
      </c>
      <c r="F47" s="114">
        <v>724</v>
      </c>
      <c r="G47" s="114">
        <v>740</v>
      </c>
      <c r="H47" s="114">
        <v>728</v>
      </c>
      <c r="I47" s="140">
        <v>716</v>
      </c>
      <c r="J47" s="115">
        <v>11</v>
      </c>
      <c r="K47" s="116">
        <v>1.5363128491620113</v>
      </c>
    </row>
    <row r="48" spans="1:11" ht="14.1" customHeight="1" x14ac:dyDescent="0.2">
      <c r="A48" s="306">
        <v>62</v>
      </c>
      <c r="B48" s="307" t="s">
        <v>270</v>
      </c>
      <c r="C48" s="308"/>
      <c r="D48" s="113">
        <v>5.9808414880878651</v>
      </c>
      <c r="E48" s="115">
        <v>2897</v>
      </c>
      <c r="F48" s="114">
        <v>2916</v>
      </c>
      <c r="G48" s="114">
        <v>2914</v>
      </c>
      <c r="H48" s="114">
        <v>2920</v>
      </c>
      <c r="I48" s="140">
        <v>2913</v>
      </c>
      <c r="J48" s="115">
        <v>-16</v>
      </c>
      <c r="K48" s="116">
        <v>-0.5492619292825266</v>
      </c>
    </row>
    <row r="49" spans="1:11" ht="14.1" customHeight="1" x14ac:dyDescent="0.2">
      <c r="A49" s="306">
        <v>63</v>
      </c>
      <c r="B49" s="307" t="s">
        <v>271</v>
      </c>
      <c r="C49" s="308"/>
      <c r="D49" s="113">
        <v>1.6226929270407531</v>
      </c>
      <c r="E49" s="115">
        <v>786</v>
      </c>
      <c r="F49" s="114">
        <v>803</v>
      </c>
      <c r="G49" s="114">
        <v>824</v>
      </c>
      <c r="H49" s="114">
        <v>833</v>
      </c>
      <c r="I49" s="140">
        <v>791</v>
      </c>
      <c r="J49" s="115">
        <v>-5</v>
      </c>
      <c r="K49" s="116">
        <v>-0.63211125158027814</v>
      </c>
    </row>
    <row r="50" spans="1:11" ht="14.1" customHeight="1" x14ac:dyDescent="0.2">
      <c r="A50" s="306" t="s">
        <v>272</v>
      </c>
      <c r="B50" s="307" t="s">
        <v>273</v>
      </c>
      <c r="C50" s="308"/>
      <c r="D50" s="113">
        <v>0.311738717535819</v>
      </c>
      <c r="E50" s="115">
        <v>151</v>
      </c>
      <c r="F50" s="114">
        <v>148</v>
      </c>
      <c r="G50" s="114">
        <v>153</v>
      </c>
      <c r="H50" s="114">
        <v>149</v>
      </c>
      <c r="I50" s="140">
        <v>142</v>
      </c>
      <c r="J50" s="115">
        <v>9</v>
      </c>
      <c r="K50" s="116">
        <v>6.3380281690140849</v>
      </c>
    </row>
    <row r="51" spans="1:11" ht="14.1" customHeight="1" x14ac:dyDescent="0.2">
      <c r="A51" s="306" t="s">
        <v>274</v>
      </c>
      <c r="B51" s="307" t="s">
        <v>275</v>
      </c>
      <c r="C51" s="308"/>
      <c r="D51" s="113">
        <v>1.0838597795119533</v>
      </c>
      <c r="E51" s="115">
        <v>525</v>
      </c>
      <c r="F51" s="114">
        <v>539</v>
      </c>
      <c r="G51" s="114">
        <v>555</v>
      </c>
      <c r="H51" s="114">
        <v>571</v>
      </c>
      <c r="I51" s="140">
        <v>540</v>
      </c>
      <c r="J51" s="115">
        <v>-15</v>
      </c>
      <c r="K51" s="116">
        <v>-2.7777777777777777</v>
      </c>
    </row>
    <row r="52" spans="1:11" ht="14.1" customHeight="1" x14ac:dyDescent="0.2">
      <c r="A52" s="306">
        <v>71</v>
      </c>
      <c r="B52" s="307" t="s">
        <v>276</v>
      </c>
      <c r="C52" s="308"/>
      <c r="D52" s="113">
        <v>10.900532639663075</v>
      </c>
      <c r="E52" s="115">
        <v>5280</v>
      </c>
      <c r="F52" s="114">
        <v>5285</v>
      </c>
      <c r="G52" s="114">
        <v>5323</v>
      </c>
      <c r="H52" s="114">
        <v>5248</v>
      </c>
      <c r="I52" s="140">
        <v>5206</v>
      </c>
      <c r="J52" s="115">
        <v>74</v>
      </c>
      <c r="K52" s="116">
        <v>1.4214368036880523</v>
      </c>
    </row>
    <row r="53" spans="1:11" ht="14.1" customHeight="1" x14ac:dyDescent="0.2">
      <c r="A53" s="306" t="s">
        <v>277</v>
      </c>
      <c r="B53" s="307" t="s">
        <v>278</v>
      </c>
      <c r="C53" s="308"/>
      <c r="D53" s="113">
        <v>4.700854700854701</v>
      </c>
      <c r="E53" s="115">
        <v>2277</v>
      </c>
      <c r="F53" s="114">
        <v>2269</v>
      </c>
      <c r="G53" s="114">
        <v>2291</v>
      </c>
      <c r="H53" s="114">
        <v>2235</v>
      </c>
      <c r="I53" s="140">
        <v>2219</v>
      </c>
      <c r="J53" s="115">
        <v>58</v>
      </c>
      <c r="K53" s="116">
        <v>2.6137899954934656</v>
      </c>
    </row>
    <row r="54" spans="1:11" ht="14.1" customHeight="1" x14ac:dyDescent="0.2">
      <c r="A54" s="306" t="s">
        <v>279</v>
      </c>
      <c r="B54" s="307" t="s">
        <v>280</v>
      </c>
      <c r="C54" s="308"/>
      <c r="D54" s="113">
        <v>5.0889797266608863</v>
      </c>
      <c r="E54" s="115">
        <v>2465</v>
      </c>
      <c r="F54" s="114">
        <v>2469</v>
      </c>
      <c r="G54" s="114">
        <v>2471</v>
      </c>
      <c r="H54" s="114">
        <v>2470</v>
      </c>
      <c r="I54" s="140">
        <v>2453</v>
      </c>
      <c r="J54" s="115">
        <v>12</v>
      </c>
      <c r="K54" s="116">
        <v>0.48919690175295555</v>
      </c>
    </row>
    <row r="55" spans="1:11" ht="14.1" customHeight="1" x14ac:dyDescent="0.2">
      <c r="A55" s="306">
        <v>72</v>
      </c>
      <c r="B55" s="307" t="s">
        <v>281</v>
      </c>
      <c r="C55" s="308"/>
      <c r="D55" s="113">
        <v>2.4237169164705397</v>
      </c>
      <c r="E55" s="115">
        <v>1174</v>
      </c>
      <c r="F55" s="114">
        <v>1167</v>
      </c>
      <c r="G55" s="114">
        <v>1162</v>
      </c>
      <c r="H55" s="114">
        <v>1153</v>
      </c>
      <c r="I55" s="140">
        <v>1160</v>
      </c>
      <c r="J55" s="115">
        <v>14</v>
      </c>
      <c r="K55" s="116">
        <v>1.2068965517241379</v>
      </c>
    </row>
    <row r="56" spans="1:11" ht="14.1" customHeight="1" x14ac:dyDescent="0.2">
      <c r="A56" s="306" t="s">
        <v>282</v>
      </c>
      <c r="B56" s="307" t="s">
        <v>283</v>
      </c>
      <c r="C56" s="308"/>
      <c r="D56" s="113">
        <v>1.2139229530533879</v>
      </c>
      <c r="E56" s="115">
        <v>588</v>
      </c>
      <c r="F56" s="114">
        <v>597</v>
      </c>
      <c r="G56" s="114">
        <v>596</v>
      </c>
      <c r="H56" s="114">
        <v>598</v>
      </c>
      <c r="I56" s="140">
        <v>606</v>
      </c>
      <c r="J56" s="115">
        <v>-18</v>
      </c>
      <c r="K56" s="116">
        <v>-2.9702970297029703</v>
      </c>
    </row>
    <row r="57" spans="1:11" ht="14.1" customHeight="1" x14ac:dyDescent="0.2">
      <c r="A57" s="306" t="s">
        <v>284</v>
      </c>
      <c r="B57" s="307" t="s">
        <v>285</v>
      </c>
      <c r="C57" s="308"/>
      <c r="D57" s="113">
        <v>0.78450803088484244</v>
      </c>
      <c r="E57" s="115">
        <v>380</v>
      </c>
      <c r="F57" s="114">
        <v>365</v>
      </c>
      <c r="G57" s="114">
        <v>364</v>
      </c>
      <c r="H57" s="114">
        <v>368</v>
      </c>
      <c r="I57" s="140">
        <v>366</v>
      </c>
      <c r="J57" s="115">
        <v>14</v>
      </c>
      <c r="K57" s="116">
        <v>3.8251366120218577</v>
      </c>
    </row>
    <row r="58" spans="1:11" ht="14.1" customHeight="1" x14ac:dyDescent="0.2">
      <c r="A58" s="306">
        <v>73</v>
      </c>
      <c r="B58" s="307" t="s">
        <v>286</v>
      </c>
      <c r="C58" s="308"/>
      <c r="D58" s="113">
        <v>2.1656550642057888</v>
      </c>
      <c r="E58" s="115">
        <v>1049</v>
      </c>
      <c r="F58" s="114">
        <v>1048</v>
      </c>
      <c r="G58" s="114">
        <v>1047</v>
      </c>
      <c r="H58" s="114">
        <v>1018</v>
      </c>
      <c r="I58" s="140">
        <v>1015</v>
      </c>
      <c r="J58" s="115">
        <v>34</v>
      </c>
      <c r="K58" s="116">
        <v>3.3497536945812807</v>
      </c>
    </row>
    <row r="59" spans="1:11" ht="14.1" customHeight="1" x14ac:dyDescent="0.2">
      <c r="A59" s="306" t="s">
        <v>287</v>
      </c>
      <c r="B59" s="307" t="s">
        <v>288</v>
      </c>
      <c r="C59" s="308"/>
      <c r="D59" s="113">
        <v>1.9117222015772741</v>
      </c>
      <c r="E59" s="115">
        <v>926</v>
      </c>
      <c r="F59" s="114">
        <v>928</v>
      </c>
      <c r="G59" s="114">
        <v>927</v>
      </c>
      <c r="H59" s="114">
        <v>897</v>
      </c>
      <c r="I59" s="140">
        <v>892</v>
      </c>
      <c r="J59" s="115">
        <v>34</v>
      </c>
      <c r="K59" s="116">
        <v>3.811659192825112</v>
      </c>
    </row>
    <row r="60" spans="1:11" ht="14.1" customHeight="1" x14ac:dyDescent="0.2">
      <c r="A60" s="306">
        <v>81</v>
      </c>
      <c r="B60" s="307" t="s">
        <v>289</v>
      </c>
      <c r="C60" s="308"/>
      <c r="D60" s="113">
        <v>7.1658615136876005</v>
      </c>
      <c r="E60" s="115">
        <v>3471</v>
      </c>
      <c r="F60" s="114">
        <v>3435</v>
      </c>
      <c r="G60" s="114">
        <v>3401</v>
      </c>
      <c r="H60" s="114">
        <v>3345</v>
      </c>
      <c r="I60" s="140">
        <v>3349</v>
      </c>
      <c r="J60" s="115">
        <v>122</v>
      </c>
      <c r="K60" s="116">
        <v>3.6428784711854285</v>
      </c>
    </row>
    <row r="61" spans="1:11" ht="14.1" customHeight="1" x14ac:dyDescent="0.2">
      <c r="A61" s="306" t="s">
        <v>290</v>
      </c>
      <c r="B61" s="307" t="s">
        <v>291</v>
      </c>
      <c r="C61" s="308"/>
      <c r="D61" s="113">
        <v>1.8394648829431439</v>
      </c>
      <c r="E61" s="115">
        <v>891</v>
      </c>
      <c r="F61" s="114">
        <v>885</v>
      </c>
      <c r="G61" s="114">
        <v>867</v>
      </c>
      <c r="H61" s="114">
        <v>836</v>
      </c>
      <c r="I61" s="140">
        <v>845</v>
      </c>
      <c r="J61" s="115">
        <v>46</v>
      </c>
      <c r="K61" s="116">
        <v>5.443786982248521</v>
      </c>
    </row>
    <row r="62" spans="1:11" ht="14.1" customHeight="1" x14ac:dyDescent="0.2">
      <c r="A62" s="306" t="s">
        <v>292</v>
      </c>
      <c r="B62" s="307" t="s">
        <v>293</v>
      </c>
      <c r="C62" s="308"/>
      <c r="D62" s="113">
        <v>3.4683512944382509</v>
      </c>
      <c r="E62" s="115">
        <v>1680</v>
      </c>
      <c r="F62" s="114">
        <v>1651</v>
      </c>
      <c r="G62" s="114">
        <v>1634</v>
      </c>
      <c r="H62" s="114">
        <v>1613</v>
      </c>
      <c r="I62" s="140">
        <v>1618</v>
      </c>
      <c r="J62" s="115">
        <v>62</v>
      </c>
      <c r="K62" s="116">
        <v>3.8318912237330038</v>
      </c>
    </row>
    <row r="63" spans="1:11" ht="14.1" customHeight="1" x14ac:dyDescent="0.2">
      <c r="A63" s="306"/>
      <c r="B63" s="307" t="s">
        <v>294</v>
      </c>
      <c r="C63" s="308"/>
      <c r="D63" s="113">
        <v>3.2226764110822081</v>
      </c>
      <c r="E63" s="115">
        <v>1561</v>
      </c>
      <c r="F63" s="114">
        <v>1532</v>
      </c>
      <c r="G63" s="114">
        <v>1513</v>
      </c>
      <c r="H63" s="114">
        <v>1487</v>
      </c>
      <c r="I63" s="140">
        <v>1492</v>
      </c>
      <c r="J63" s="115">
        <v>69</v>
      </c>
      <c r="K63" s="116">
        <v>4.6246648793565681</v>
      </c>
    </row>
    <row r="64" spans="1:11" ht="14.1" customHeight="1" x14ac:dyDescent="0.2">
      <c r="A64" s="306" t="s">
        <v>295</v>
      </c>
      <c r="B64" s="307" t="s">
        <v>296</v>
      </c>
      <c r="C64" s="308"/>
      <c r="D64" s="113">
        <v>0.6482513728890541</v>
      </c>
      <c r="E64" s="115">
        <v>314</v>
      </c>
      <c r="F64" s="114">
        <v>309</v>
      </c>
      <c r="G64" s="114">
        <v>308</v>
      </c>
      <c r="H64" s="114">
        <v>312</v>
      </c>
      <c r="I64" s="140">
        <v>315</v>
      </c>
      <c r="J64" s="115">
        <v>-1</v>
      </c>
      <c r="K64" s="116">
        <v>-0.31746031746031744</v>
      </c>
    </row>
    <row r="65" spans="1:11" ht="14.1" customHeight="1" x14ac:dyDescent="0.2">
      <c r="A65" s="306" t="s">
        <v>297</v>
      </c>
      <c r="B65" s="307" t="s">
        <v>298</v>
      </c>
      <c r="C65" s="308"/>
      <c r="D65" s="113">
        <v>0.58838102316363183</v>
      </c>
      <c r="E65" s="115">
        <v>285</v>
      </c>
      <c r="F65" s="114">
        <v>283</v>
      </c>
      <c r="G65" s="114">
        <v>282</v>
      </c>
      <c r="H65" s="114">
        <v>277</v>
      </c>
      <c r="I65" s="140">
        <v>266</v>
      </c>
      <c r="J65" s="115">
        <v>19</v>
      </c>
      <c r="K65" s="116">
        <v>7.1428571428571432</v>
      </c>
    </row>
    <row r="66" spans="1:11" ht="14.1" customHeight="1" x14ac:dyDescent="0.2">
      <c r="A66" s="306">
        <v>82</v>
      </c>
      <c r="B66" s="307" t="s">
        <v>299</v>
      </c>
      <c r="C66" s="308"/>
      <c r="D66" s="113">
        <v>2.1450101160246087</v>
      </c>
      <c r="E66" s="115">
        <v>1039</v>
      </c>
      <c r="F66" s="114">
        <v>1042</v>
      </c>
      <c r="G66" s="114">
        <v>1039</v>
      </c>
      <c r="H66" s="114">
        <v>1012</v>
      </c>
      <c r="I66" s="140">
        <v>1014</v>
      </c>
      <c r="J66" s="115">
        <v>25</v>
      </c>
      <c r="K66" s="116">
        <v>2.4654832347140041</v>
      </c>
    </row>
    <row r="67" spans="1:11" ht="14.1" customHeight="1" x14ac:dyDescent="0.2">
      <c r="A67" s="306" t="s">
        <v>300</v>
      </c>
      <c r="B67" s="307" t="s">
        <v>301</v>
      </c>
      <c r="C67" s="308"/>
      <c r="D67" s="113">
        <v>1.3088897146868161</v>
      </c>
      <c r="E67" s="115">
        <v>634</v>
      </c>
      <c r="F67" s="114">
        <v>635</v>
      </c>
      <c r="G67" s="114">
        <v>629</v>
      </c>
      <c r="H67" s="114">
        <v>622</v>
      </c>
      <c r="I67" s="140">
        <v>624</v>
      </c>
      <c r="J67" s="115">
        <v>10</v>
      </c>
      <c r="K67" s="116">
        <v>1.6025641025641026</v>
      </c>
    </row>
    <row r="68" spans="1:11" ht="14.1" customHeight="1" x14ac:dyDescent="0.2">
      <c r="A68" s="306" t="s">
        <v>302</v>
      </c>
      <c r="B68" s="307" t="s">
        <v>303</v>
      </c>
      <c r="C68" s="308"/>
      <c r="D68" s="113">
        <v>0.50580123043891156</v>
      </c>
      <c r="E68" s="115">
        <v>245</v>
      </c>
      <c r="F68" s="114">
        <v>247</v>
      </c>
      <c r="G68" s="114">
        <v>244</v>
      </c>
      <c r="H68" s="114">
        <v>231</v>
      </c>
      <c r="I68" s="140">
        <v>230</v>
      </c>
      <c r="J68" s="115">
        <v>15</v>
      </c>
      <c r="K68" s="116">
        <v>6.5217391304347823</v>
      </c>
    </row>
    <row r="69" spans="1:11" ht="14.1" customHeight="1" x14ac:dyDescent="0.2">
      <c r="A69" s="306">
        <v>83</v>
      </c>
      <c r="B69" s="307" t="s">
        <v>304</v>
      </c>
      <c r="C69" s="308"/>
      <c r="D69" s="113">
        <v>4.5914364754944463</v>
      </c>
      <c r="E69" s="115">
        <v>2224</v>
      </c>
      <c r="F69" s="114">
        <v>2221</v>
      </c>
      <c r="G69" s="114">
        <v>2186</v>
      </c>
      <c r="H69" s="114">
        <v>2102</v>
      </c>
      <c r="I69" s="140">
        <v>2086</v>
      </c>
      <c r="J69" s="115">
        <v>138</v>
      </c>
      <c r="K69" s="116">
        <v>6.615532118887824</v>
      </c>
    </row>
    <row r="70" spans="1:11" ht="14.1" customHeight="1" x14ac:dyDescent="0.2">
      <c r="A70" s="306" t="s">
        <v>305</v>
      </c>
      <c r="B70" s="307" t="s">
        <v>306</v>
      </c>
      <c r="C70" s="308"/>
      <c r="D70" s="113">
        <v>3.744993600066064</v>
      </c>
      <c r="E70" s="115">
        <v>1814</v>
      </c>
      <c r="F70" s="114">
        <v>1813</v>
      </c>
      <c r="G70" s="114">
        <v>1786</v>
      </c>
      <c r="H70" s="114">
        <v>1702</v>
      </c>
      <c r="I70" s="140">
        <v>1690</v>
      </c>
      <c r="J70" s="115">
        <v>124</v>
      </c>
      <c r="K70" s="116">
        <v>7.3372781065088759</v>
      </c>
    </row>
    <row r="71" spans="1:11" ht="14.1" customHeight="1" x14ac:dyDescent="0.2">
      <c r="A71" s="306"/>
      <c r="B71" s="307" t="s">
        <v>307</v>
      </c>
      <c r="C71" s="308"/>
      <c r="D71" s="113">
        <v>2.4422973698336019</v>
      </c>
      <c r="E71" s="115">
        <v>1183</v>
      </c>
      <c r="F71" s="114">
        <v>1178</v>
      </c>
      <c r="G71" s="114">
        <v>1159</v>
      </c>
      <c r="H71" s="114">
        <v>1086</v>
      </c>
      <c r="I71" s="140">
        <v>1076</v>
      </c>
      <c r="J71" s="115">
        <v>107</v>
      </c>
      <c r="K71" s="116">
        <v>9.9442379182156131</v>
      </c>
    </row>
    <row r="72" spans="1:11" ht="14.1" customHeight="1" x14ac:dyDescent="0.2">
      <c r="A72" s="306">
        <v>84</v>
      </c>
      <c r="B72" s="307" t="s">
        <v>308</v>
      </c>
      <c r="C72" s="308"/>
      <c r="D72" s="113">
        <v>0.84437838061026471</v>
      </c>
      <c r="E72" s="115">
        <v>409</v>
      </c>
      <c r="F72" s="114">
        <v>403</v>
      </c>
      <c r="G72" s="114">
        <v>398</v>
      </c>
      <c r="H72" s="114">
        <v>408</v>
      </c>
      <c r="I72" s="140">
        <v>410</v>
      </c>
      <c r="J72" s="115">
        <v>-1</v>
      </c>
      <c r="K72" s="116">
        <v>-0.24390243902439024</v>
      </c>
    </row>
    <row r="73" spans="1:11" ht="14.1" customHeight="1" x14ac:dyDescent="0.2">
      <c r="A73" s="306" t="s">
        <v>309</v>
      </c>
      <c r="B73" s="307" t="s">
        <v>310</v>
      </c>
      <c r="C73" s="308"/>
      <c r="D73" s="113">
        <v>0.3488996242619431</v>
      </c>
      <c r="E73" s="115">
        <v>169</v>
      </c>
      <c r="F73" s="114">
        <v>163</v>
      </c>
      <c r="G73" s="114">
        <v>158</v>
      </c>
      <c r="H73" s="114">
        <v>159</v>
      </c>
      <c r="I73" s="140">
        <v>157</v>
      </c>
      <c r="J73" s="115">
        <v>12</v>
      </c>
      <c r="K73" s="116">
        <v>7.6433121019108281</v>
      </c>
    </row>
    <row r="74" spans="1:11" ht="14.1" customHeight="1" x14ac:dyDescent="0.2">
      <c r="A74" s="306" t="s">
        <v>311</v>
      </c>
      <c r="B74" s="307" t="s">
        <v>312</v>
      </c>
      <c r="C74" s="308"/>
      <c r="D74" s="113">
        <v>0.24567488335604279</v>
      </c>
      <c r="E74" s="115">
        <v>119</v>
      </c>
      <c r="F74" s="114">
        <v>120</v>
      </c>
      <c r="G74" s="114">
        <v>118</v>
      </c>
      <c r="H74" s="114">
        <v>125</v>
      </c>
      <c r="I74" s="140">
        <v>128</v>
      </c>
      <c r="J74" s="115">
        <v>-9</v>
      </c>
      <c r="K74" s="116">
        <v>-7.03125</v>
      </c>
    </row>
    <row r="75" spans="1:11" ht="14.1" customHeight="1" x14ac:dyDescent="0.2">
      <c r="A75" s="306" t="s">
        <v>313</v>
      </c>
      <c r="B75" s="307" t="s">
        <v>314</v>
      </c>
      <c r="C75" s="308"/>
      <c r="D75" s="113">
        <v>2.4773937817416079E-2</v>
      </c>
      <c r="E75" s="115">
        <v>12</v>
      </c>
      <c r="F75" s="114">
        <v>11</v>
      </c>
      <c r="G75" s="114">
        <v>11</v>
      </c>
      <c r="H75" s="114">
        <v>11</v>
      </c>
      <c r="I75" s="140">
        <v>11</v>
      </c>
      <c r="J75" s="115">
        <v>1</v>
      </c>
      <c r="K75" s="116">
        <v>9.0909090909090917</v>
      </c>
    </row>
    <row r="76" spans="1:11" ht="14.1" customHeight="1" x14ac:dyDescent="0.2">
      <c r="A76" s="306">
        <v>91</v>
      </c>
      <c r="B76" s="307" t="s">
        <v>315</v>
      </c>
      <c r="C76" s="308"/>
      <c r="D76" s="113" t="s">
        <v>513</v>
      </c>
      <c r="E76" s="115" t="s">
        <v>513</v>
      </c>
      <c r="F76" s="114">
        <v>28</v>
      </c>
      <c r="G76" s="114">
        <v>30</v>
      </c>
      <c r="H76" s="114">
        <v>30</v>
      </c>
      <c r="I76" s="140">
        <v>33</v>
      </c>
      <c r="J76" s="115" t="s">
        <v>513</v>
      </c>
      <c r="K76" s="116" t="s">
        <v>513</v>
      </c>
    </row>
    <row r="77" spans="1:11" ht="14.1" customHeight="1" x14ac:dyDescent="0.2">
      <c r="A77" s="306">
        <v>92</v>
      </c>
      <c r="B77" s="307" t="s">
        <v>316</v>
      </c>
      <c r="C77" s="308"/>
      <c r="D77" s="113">
        <v>0.34270613980758907</v>
      </c>
      <c r="E77" s="115">
        <v>166</v>
      </c>
      <c r="F77" s="114">
        <v>171</v>
      </c>
      <c r="G77" s="114">
        <v>174</v>
      </c>
      <c r="H77" s="114">
        <v>181</v>
      </c>
      <c r="I77" s="140">
        <v>181</v>
      </c>
      <c r="J77" s="115">
        <v>-15</v>
      </c>
      <c r="K77" s="116">
        <v>-8.2872928176795586</v>
      </c>
    </row>
    <row r="78" spans="1:11" ht="14.1" customHeight="1" x14ac:dyDescent="0.2">
      <c r="A78" s="306">
        <v>93</v>
      </c>
      <c r="B78" s="307" t="s">
        <v>317</v>
      </c>
      <c r="C78" s="308"/>
      <c r="D78" s="113">
        <v>0.13625665799578843</v>
      </c>
      <c r="E78" s="115">
        <v>66</v>
      </c>
      <c r="F78" s="114">
        <v>70</v>
      </c>
      <c r="G78" s="114">
        <v>75</v>
      </c>
      <c r="H78" s="114">
        <v>72</v>
      </c>
      <c r="I78" s="140">
        <v>72</v>
      </c>
      <c r="J78" s="115">
        <v>-6</v>
      </c>
      <c r="K78" s="116">
        <v>-8.3333333333333339</v>
      </c>
    </row>
    <row r="79" spans="1:11" ht="14.1" customHeight="1" x14ac:dyDescent="0.2">
      <c r="A79" s="306">
        <v>94</v>
      </c>
      <c r="B79" s="307" t="s">
        <v>318</v>
      </c>
      <c r="C79" s="308"/>
      <c r="D79" s="113">
        <v>7.8450803088484247E-2</v>
      </c>
      <c r="E79" s="115">
        <v>38</v>
      </c>
      <c r="F79" s="114">
        <v>38</v>
      </c>
      <c r="G79" s="114">
        <v>39</v>
      </c>
      <c r="H79" s="114">
        <v>32</v>
      </c>
      <c r="I79" s="140">
        <v>31</v>
      </c>
      <c r="J79" s="115">
        <v>7</v>
      </c>
      <c r="K79" s="116">
        <v>22.580645161290324</v>
      </c>
    </row>
    <row r="80" spans="1:11" ht="14.1" customHeight="1" x14ac:dyDescent="0.2">
      <c r="A80" s="306" t="s">
        <v>319</v>
      </c>
      <c r="B80" s="307" t="s">
        <v>320</v>
      </c>
      <c r="C80" s="308"/>
      <c r="D80" s="113" t="s">
        <v>513</v>
      </c>
      <c r="E80" s="115" t="s">
        <v>513</v>
      </c>
      <c r="F80" s="114">
        <v>3</v>
      </c>
      <c r="G80" s="114">
        <v>3</v>
      </c>
      <c r="H80" s="114">
        <v>3</v>
      </c>
      <c r="I80" s="140">
        <v>3</v>
      </c>
      <c r="J80" s="115" t="s">
        <v>513</v>
      </c>
      <c r="K80" s="116" t="s">
        <v>513</v>
      </c>
    </row>
    <row r="81" spans="1:11" ht="14.1" customHeight="1" x14ac:dyDescent="0.2">
      <c r="A81" s="310" t="s">
        <v>321</v>
      </c>
      <c r="B81" s="311" t="s">
        <v>224</v>
      </c>
      <c r="C81" s="312"/>
      <c r="D81" s="125">
        <v>0.61728395061728392</v>
      </c>
      <c r="E81" s="143">
        <v>299</v>
      </c>
      <c r="F81" s="144">
        <v>299</v>
      </c>
      <c r="G81" s="144">
        <v>304</v>
      </c>
      <c r="H81" s="144">
        <v>297</v>
      </c>
      <c r="I81" s="145">
        <v>300</v>
      </c>
      <c r="J81" s="143">
        <v>-1</v>
      </c>
      <c r="K81" s="146">
        <v>-0.33333333333333331</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10967</v>
      </c>
      <c r="E12" s="114">
        <v>11396</v>
      </c>
      <c r="F12" s="114">
        <v>11363</v>
      </c>
      <c r="G12" s="114">
        <v>11431</v>
      </c>
      <c r="H12" s="140">
        <v>11230</v>
      </c>
      <c r="I12" s="115">
        <v>-263</v>
      </c>
      <c r="J12" s="116">
        <v>-2.3419412288512911</v>
      </c>
      <c r="K12"/>
      <c r="L12"/>
      <c r="M12"/>
      <c r="N12"/>
      <c r="O12"/>
      <c r="P12"/>
    </row>
    <row r="13" spans="1:16" s="110" customFormat="1" ht="14.45" customHeight="1" x14ac:dyDescent="0.2">
      <c r="A13" s="120" t="s">
        <v>105</v>
      </c>
      <c r="B13" s="119" t="s">
        <v>106</v>
      </c>
      <c r="C13" s="113">
        <v>36.728366918938633</v>
      </c>
      <c r="D13" s="115">
        <v>4028</v>
      </c>
      <c r="E13" s="114">
        <v>4192</v>
      </c>
      <c r="F13" s="114">
        <v>4164</v>
      </c>
      <c r="G13" s="114">
        <v>4165</v>
      </c>
      <c r="H13" s="140">
        <v>4030</v>
      </c>
      <c r="I13" s="115">
        <v>-2</v>
      </c>
      <c r="J13" s="116">
        <v>-4.9627791563275438E-2</v>
      </c>
      <c r="K13"/>
      <c r="L13"/>
      <c r="M13"/>
      <c r="N13"/>
      <c r="O13"/>
      <c r="P13"/>
    </row>
    <row r="14" spans="1:16" s="110" customFormat="1" ht="14.45" customHeight="1" x14ac:dyDescent="0.2">
      <c r="A14" s="120"/>
      <c r="B14" s="119" t="s">
        <v>107</v>
      </c>
      <c r="C14" s="113">
        <v>63.271633081061367</v>
      </c>
      <c r="D14" s="115">
        <v>6939</v>
      </c>
      <c r="E14" s="114">
        <v>7204</v>
      </c>
      <c r="F14" s="114">
        <v>7199</v>
      </c>
      <c r="G14" s="114">
        <v>7266</v>
      </c>
      <c r="H14" s="140">
        <v>7200</v>
      </c>
      <c r="I14" s="115">
        <v>-261</v>
      </c>
      <c r="J14" s="116">
        <v>-3.625</v>
      </c>
      <c r="K14"/>
      <c r="L14"/>
      <c r="M14"/>
      <c r="N14"/>
      <c r="O14"/>
      <c r="P14"/>
    </row>
    <row r="15" spans="1:16" s="110" customFormat="1" ht="14.45" customHeight="1" x14ac:dyDescent="0.2">
      <c r="A15" s="118" t="s">
        <v>105</v>
      </c>
      <c r="B15" s="121" t="s">
        <v>108</v>
      </c>
      <c r="C15" s="113">
        <v>10.659250478708854</v>
      </c>
      <c r="D15" s="115">
        <v>1169</v>
      </c>
      <c r="E15" s="114">
        <v>1248</v>
      </c>
      <c r="F15" s="114">
        <v>1259</v>
      </c>
      <c r="G15" s="114">
        <v>1282</v>
      </c>
      <c r="H15" s="140">
        <v>1222</v>
      </c>
      <c r="I15" s="115">
        <v>-53</v>
      </c>
      <c r="J15" s="116">
        <v>-4.3371522094926354</v>
      </c>
      <c r="K15"/>
      <c r="L15"/>
      <c r="M15"/>
      <c r="N15"/>
      <c r="O15"/>
      <c r="P15"/>
    </row>
    <row r="16" spans="1:16" s="110" customFormat="1" ht="14.45" customHeight="1" x14ac:dyDescent="0.2">
      <c r="A16" s="118"/>
      <c r="B16" s="121" t="s">
        <v>109</v>
      </c>
      <c r="C16" s="113">
        <v>53.287134129661709</v>
      </c>
      <c r="D16" s="115">
        <v>5844</v>
      </c>
      <c r="E16" s="114">
        <v>6126</v>
      </c>
      <c r="F16" s="114">
        <v>6091</v>
      </c>
      <c r="G16" s="114">
        <v>6154</v>
      </c>
      <c r="H16" s="140">
        <v>6098</v>
      </c>
      <c r="I16" s="115">
        <v>-254</v>
      </c>
      <c r="J16" s="116">
        <v>-4.1653000983929154</v>
      </c>
      <c r="K16"/>
      <c r="L16"/>
      <c r="M16"/>
      <c r="N16"/>
      <c r="O16"/>
      <c r="P16"/>
    </row>
    <row r="17" spans="1:16" s="110" customFormat="1" ht="14.45" customHeight="1" x14ac:dyDescent="0.2">
      <c r="A17" s="118"/>
      <c r="B17" s="121" t="s">
        <v>110</v>
      </c>
      <c r="C17" s="113">
        <v>19.932524847269079</v>
      </c>
      <c r="D17" s="115">
        <v>2186</v>
      </c>
      <c r="E17" s="114">
        <v>2191</v>
      </c>
      <c r="F17" s="114">
        <v>2215</v>
      </c>
      <c r="G17" s="114">
        <v>2233</v>
      </c>
      <c r="H17" s="140">
        <v>2193</v>
      </c>
      <c r="I17" s="115">
        <v>-7</v>
      </c>
      <c r="J17" s="116">
        <v>-0.31919744642042863</v>
      </c>
      <c r="K17"/>
      <c r="L17"/>
      <c r="M17"/>
      <c r="N17"/>
      <c r="O17"/>
      <c r="P17"/>
    </row>
    <row r="18" spans="1:16" s="110" customFormat="1" ht="14.45" customHeight="1" x14ac:dyDescent="0.2">
      <c r="A18" s="120"/>
      <c r="B18" s="121" t="s">
        <v>111</v>
      </c>
      <c r="C18" s="113">
        <v>16.121090544360353</v>
      </c>
      <c r="D18" s="115">
        <v>1768</v>
      </c>
      <c r="E18" s="114">
        <v>1831</v>
      </c>
      <c r="F18" s="114">
        <v>1798</v>
      </c>
      <c r="G18" s="114">
        <v>1762</v>
      </c>
      <c r="H18" s="140">
        <v>1717</v>
      </c>
      <c r="I18" s="115">
        <v>51</v>
      </c>
      <c r="J18" s="116">
        <v>2.9702970297029703</v>
      </c>
      <c r="K18"/>
      <c r="L18"/>
      <c r="M18"/>
      <c r="N18"/>
      <c r="O18"/>
      <c r="P18"/>
    </row>
    <row r="19" spans="1:16" s="110" customFormat="1" ht="14.45" customHeight="1" x14ac:dyDescent="0.2">
      <c r="A19" s="120"/>
      <c r="B19" s="121" t="s">
        <v>112</v>
      </c>
      <c r="C19" s="113">
        <v>1.4862770128567522</v>
      </c>
      <c r="D19" s="115">
        <v>163</v>
      </c>
      <c r="E19" s="114">
        <v>181</v>
      </c>
      <c r="F19" s="114">
        <v>186</v>
      </c>
      <c r="G19" s="114">
        <v>153</v>
      </c>
      <c r="H19" s="140">
        <v>138</v>
      </c>
      <c r="I19" s="115">
        <v>25</v>
      </c>
      <c r="J19" s="116">
        <v>18.115942028985508</v>
      </c>
      <c r="K19"/>
      <c r="L19"/>
      <c r="M19"/>
      <c r="N19"/>
      <c r="O19"/>
      <c r="P19"/>
    </row>
    <row r="20" spans="1:16" s="110" customFormat="1" ht="14.45" customHeight="1" x14ac:dyDescent="0.2">
      <c r="A20" s="120" t="s">
        <v>113</v>
      </c>
      <c r="B20" s="119" t="s">
        <v>116</v>
      </c>
      <c r="C20" s="113">
        <v>88.948664174341204</v>
      </c>
      <c r="D20" s="115">
        <v>9755</v>
      </c>
      <c r="E20" s="114">
        <v>10084</v>
      </c>
      <c r="F20" s="114">
        <v>10115</v>
      </c>
      <c r="G20" s="114">
        <v>10169</v>
      </c>
      <c r="H20" s="140">
        <v>9987</v>
      </c>
      <c r="I20" s="115">
        <v>-232</v>
      </c>
      <c r="J20" s="116">
        <v>-2.3230199259036746</v>
      </c>
      <c r="K20"/>
      <c r="L20"/>
      <c r="M20"/>
      <c r="N20"/>
      <c r="O20"/>
      <c r="P20"/>
    </row>
    <row r="21" spans="1:16" s="110" customFormat="1" ht="14.45" customHeight="1" x14ac:dyDescent="0.2">
      <c r="A21" s="123"/>
      <c r="B21" s="124" t="s">
        <v>117</v>
      </c>
      <c r="C21" s="125">
        <v>10.95103492295067</v>
      </c>
      <c r="D21" s="143">
        <v>1201</v>
      </c>
      <c r="E21" s="144">
        <v>1298</v>
      </c>
      <c r="F21" s="144">
        <v>1233</v>
      </c>
      <c r="G21" s="144">
        <v>1245</v>
      </c>
      <c r="H21" s="145">
        <v>1231</v>
      </c>
      <c r="I21" s="143">
        <v>-30</v>
      </c>
      <c r="J21" s="146">
        <v>-2.4370430544272947</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1307123</v>
      </c>
      <c r="E23" s="114">
        <v>1351076</v>
      </c>
      <c r="F23" s="114">
        <v>1348337</v>
      </c>
      <c r="G23" s="114">
        <v>1355641</v>
      </c>
      <c r="H23" s="140">
        <v>1332324</v>
      </c>
      <c r="I23" s="115">
        <v>-25201</v>
      </c>
      <c r="J23" s="116">
        <v>-1.8915068707011207</v>
      </c>
      <c r="K23"/>
      <c r="L23"/>
      <c r="M23"/>
      <c r="N23"/>
      <c r="O23"/>
      <c r="P23"/>
    </row>
    <row r="24" spans="1:16" s="110" customFormat="1" ht="14.45" customHeight="1" x14ac:dyDescent="0.2">
      <c r="A24" s="120" t="s">
        <v>105</v>
      </c>
      <c r="B24" s="119" t="s">
        <v>106</v>
      </c>
      <c r="C24" s="113">
        <v>39.641640457707503</v>
      </c>
      <c r="D24" s="115">
        <v>518165</v>
      </c>
      <c r="E24" s="114">
        <v>532672</v>
      </c>
      <c r="F24" s="114">
        <v>531729</v>
      </c>
      <c r="G24" s="114">
        <v>531965</v>
      </c>
      <c r="H24" s="140">
        <v>520703</v>
      </c>
      <c r="I24" s="115">
        <v>-2538</v>
      </c>
      <c r="J24" s="116">
        <v>-0.48741797147318144</v>
      </c>
      <c r="K24"/>
      <c r="L24"/>
      <c r="M24"/>
      <c r="N24"/>
      <c r="O24"/>
      <c r="P24"/>
    </row>
    <row r="25" spans="1:16" s="110" customFormat="1" ht="14.45" customHeight="1" x14ac:dyDescent="0.2">
      <c r="A25" s="120"/>
      <c r="B25" s="119" t="s">
        <v>107</v>
      </c>
      <c r="C25" s="113">
        <v>60.358359542292497</v>
      </c>
      <c r="D25" s="115">
        <v>788958</v>
      </c>
      <c r="E25" s="114">
        <v>818404</v>
      </c>
      <c r="F25" s="114">
        <v>816608</v>
      </c>
      <c r="G25" s="114">
        <v>823676</v>
      </c>
      <c r="H25" s="140">
        <v>811621</v>
      </c>
      <c r="I25" s="115">
        <v>-22663</v>
      </c>
      <c r="J25" s="116">
        <v>-2.7923131609458109</v>
      </c>
      <c r="K25"/>
      <c r="L25"/>
      <c r="M25"/>
      <c r="N25"/>
      <c r="O25"/>
      <c r="P25"/>
    </row>
    <row r="26" spans="1:16" s="110" customFormat="1" ht="14.45" customHeight="1" x14ac:dyDescent="0.2">
      <c r="A26" s="118" t="s">
        <v>105</v>
      </c>
      <c r="B26" s="121" t="s">
        <v>108</v>
      </c>
      <c r="C26" s="113">
        <v>15.566859430979335</v>
      </c>
      <c r="D26" s="115">
        <v>203478</v>
      </c>
      <c r="E26" s="114">
        <v>216619</v>
      </c>
      <c r="F26" s="114">
        <v>213818</v>
      </c>
      <c r="G26" s="114">
        <v>221131</v>
      </c>
      <c r="H26" s="140">
        <v>210719</v>
      </c>
      <c r="I26" s="115">
        <v>-7241</v>
      </c>
      <c r="J26" s="116">
        <v>-3.4363298990598854</v>
      </c>
      <c r="K26"/>
      <c r="L26"/>
      <c r="M26"/>
      <c r="N26"/>
      <c r="O26"/>
      <c r="P26"/>
    </row>
    <row r="27" spans="1:16" s="110" customFormat="1" ht="14.45" customHeight="1" x14ac:dyDescent="0.2">
      <c r="A27" s="118"/>
      <c r="B27" s="121" t="s">
        <v>109</v>
      </c>
      <c r="C27" s="113">
        <v>51.629877218899829</v>
      </c>
      <c r="D27" s="115">
        <v>674866</v>
      </c>
      <c r="E27" s="114">
        <v>698716</v>
      </c>
      <c r="F27" s="114">
        <v>699552</v>
      </c>
      <c r="G27" s="114">
        <v>702088</v>
      </c>
      <c r="H27" s="140">
        <v>696479</v>
      </c>
      <c r="I27" s="115">
        <v>-21613</v>
      </c>
      <c r="J27" s="116">
        <v>-3.1031804261147857</v>
      </c>
      <c r="K27"/>
      <c r="L27"/>
      <c r="M27"/>
      <c r="N27"/>
      <c r="O27"/>
      <c r="P27"/>
    </row>
    <row r="28" spans="1:16" s="110" customFormat="1" ht="14.45" customHeight="1" x14ac:dyDescent="0.2">
      <c r="A28" s="118"/>
      <c r="B28" s="121" t="s">
        <v>110</v>
      </c>
      <c r="C28" s="113">
        <v>17.802838753506748</v>
      </c>
      <c r="D28" s="115">
        <v>232705</v>
      </c>
      <c r="E28" s="114">
        <v>236265</v>
      </c>
      <c r="F28" s="114">
        <v>236511</v>
      </c>
      <c r="G28" s="114">
        <v>236006</v>
      </c>
      <c r="H28" s="140">
        <v>232821</v>
      </c>
      <c r="I28" s="115">
        <v>-116</v>
      </c>
      <c r="J28" s="116">
        <v>-4.982368428964741E-2</v>
      </c>
      <c r="K28"/>
      <c r="L28"/>
      <c r="M28"/>
      <c r="N28"/>
      <c r="O28"/>
      <c r="P28"/>
    </row>
    <row r="29" spans="1:16" s="110" customFormat="1" ht="14.45" customHeight="1" x14ac:dyDescent="0.2">
      <c r="A29" s="118"/>
      <c r="B29" s="121" t="s">
        <v>111</v>
      </c>
      <c r="C29" s="113">
        <v>15.000271588825228</v>
      </c>
      <c r="D29" s="115">
        <v>196072</v>
      </c>
      <c r="E29" s="114">
        <v>199476</v>
      </c>
      <c r="F29" s="114">
        <v>198456</v>
      </c>
      <c r="G29" s="114">
        <v>196416</v>
      </c>
      <c r="H29" s="140">
        <v>192304</v>
      </c>
      <c r="I29" s="115">
        <v>3768</v>
      </c>
      <c r="J29" s="116">
        <v>1.9593976204343124</v>
      </c>
      <c r="K29"/>
      <c r="L29"/>
      <c r="M29"/>
      <c r="N29"/>
      <c r="O29"/>
      <c r="P29"/>
    </row>
    <row r="30" spans="1:16" s="110" customFormat="1" ht="14.45" customHeight="1" x14ac:dyDescent="0.2">
      <c r="A30" s="120"/>
      <c r="B30" s="121" t="s">
        <v>112</v>
      </c>
      <c r="C30" s="113">
        <v>1.362610863706017</v>
      </c>
      <c r="D30" s="115">
        <v>17811</v>
      </c>
      <c r="E30" s="114">
        <v>18162</v>
      </c>
      <c r="F30" s="114">
        <v>18880</v>
      </c>
      <c r="G30" s="114">
        <v>16353</v>
      </c>
      <c r="H30" s="140">
        <v>15584</v>
      </c>
      <c r="I30" s="115">
        <v>2227</v>
      </c>
      <c r="J30" s="116">
        <v>14.2902977412731</v>
      </c>
      <c r="K30"/>
      <c r="L30"/>
      <c r="M30"/>
      <c r="N30"/>
      <c r="O30"/>
      <c r="P30"/>
    </row>
    <row r="31" spans="1:16" s="110" customFormat="1" ht="14.45" customHeight="1" x14ac:dyDescent="0.2">
      <c r="A31" s="120" t="s">
        <v>113</v>
      </c>
      <c r="B31" s="119" t="s">
        <v>116</v>
      </c>
      <c r="C31" s="113">
        <v>84.437960314369803</v>
      </c>
      <c r="D31" s="115">
        <v>1103708</v>
      </c>
      <c r="E31" s="114">
        <v>1142384</v>
      </c>
      <c r="F31" s="114">
        <v>1142913</v>
      </c>
      <c r="G31" s="114">
        <v>1150109</v>
      </c>
      <c r="H31" s="140">
        <v>1132388</v>
      </c>
      <c r="I31" s="115">
        <v>-28680</v>
      </c>
      <c r="J31" s="116">
        <v>-2.5327008057308977</v>
      </c>
      <c r="K31"/>
      <c r="L31"/>
      <c r="M31"/>
      <c r="N31"/>
      <c r="O31"/>
      <c r="P31"/>
    </row>
    <row r="32" spans="1:16" s="110" customFormat="1" ht="14.45" customHeight="1" x14ac:dyDescent="0.2">
      <c r="A32" s="123"/>
      <c r="B32" s="124" t="s">
        <v>117</v>
      </c>
      <c r="C32" s="125">
        <v>15.394572660721295</v>
      </c>
      <c r="D32" s="143">
        <v>201226</v>
      </c>
      <c r="E32" s="144">
        <v>206470</v>
      </c>
      <c r="F32" s="144">
        <v>203231</v>
      </c>
      <c r="G32" s="144">
        <v>203299</v>
      </c>
      <c r="H32" s="145">
        <v>197828</v>
      </c>
      <c r="I32" s="143">
        <v>3398</v>
      </c>
      <c r="J32" s="146">
        <v>1.7176537193926036</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11636</v>
      </c>
      <c r="E56" s="114">
        <v>12031</v>
      </c>
      <c r="F56" s="114">
        <v>12028</v>
      </c>
      <c r="G56" s="114">
        <v>12032</v>
      </c>
      <c r="H56" s="140">
        <v>11789</v>
      </c>
      <c r="I56" s="115">
        <v>-153</v>
      </c>
      <c r="J56" s="116">
        <v>-1.2978200016964967</v>
      </c>
      <c r="K56"/>
      <c r="L56"/>
      <c r="M56"/>
      <c r="N56"/>
      <c r="O56"/>
      <c r="P56"/>
    </row>
    <row r="57" spans="1:16" s="110" customFormat="1" ht="14.45" customHeight="1" x14ac:dyDescent="0.2">
      <c r="A57" s="120" t="s">
        <v>105</v>
      </c>
      <c r="B57" s="119" t="s">
        <v>106</v>
      </c>
      <c r="C57" s="113">
        <v>36.833963561361294</v>
      </c>
      <c r="D57" s="115">
        <v>4286</v>
      </c>
      <c r="E57" s="114">
        <v>4421</v>
      </c>
      <c r="F57" s="114">
        <v>4423</v>
      </c>
      <c r="G57" s="114">
        <v>4399</v>
      </c>
      <c r="H57" s="140">
        <v>4251</v>
      </c>
      <c r="I57" s="115">
        <v>35</v>
      </c>
      <c r="J57" s="116">
        <v>0.82333568572100679</v>
      </c>
    </row>
    <row r="58" spans="1:16" s="110" customFormat="1" ht="14.45" customHeight="1" x14ac:dyDescent="0.2">
      <c r="A58" s="120"/>
      <c r="B58" s="119" t="s">
        <v>107</v>
      </c>
      <c r="C58" s="113">
        <v>63.166036438638706</v>
      </c>
      <c r="D58" s="115">
        <v>7350</v>
      </c>
      <c r="E58" s="114">
        <v>7610</v>
      </c>
      <c r="F58" s="114">
        <v>7605</v>
      </c>
      <c r="G58" s="114">
        <v>7633</v>
      </c>
      <c r="H58" s="140">
        <v>7538</v>
      </c>
      <c r="I58" s="115">
        <v>-188</v>
      </c>
      <c r="J58" s="116">
        <v>-2.494030246749801</v>
      </c>
    </row>
    <row r="59" spans="1:16" s="110" customFormat="1" ht="14.45" customHeight="1" x14ac:dyDescent="0.2">
      <c r="A59" s="118" t="s">
        <v>105</v>
      </c>
      <c r="B59" s="121" t="s">
        <v>108</v>
      </c>
      <c r="C59" s="113">
        <v>10.76830525953936</v>
      </c>
      <c r="D59" s="115">
        <v>1253</v>
      </c>
      <c r="E59" s="114">
        <v>1369</v>
      </c>
      <c r="F59" s="114">
        <v>1364</v>
      </c>
      <c r="G59" s="114">
        <v>1382</v>
      </c>
      <c r="H59" s="140">
        <v>1317</v>
      </c>
      <c r="I59" s="115">
        <v>-64</v>
      </c>
      <c r="J59" s="116">
        <v>-4.8595292331055431</v>
      </c>
    </row>
    <row r="60" spans="1:16" s="110" customFormat="1" ht="14.45" customHeight="1" x14ac:dyDescent="0.2">
      <c r="A60" s="118"/>
      <c r="B60" s="121" t="s">
        <v>109</v>
      </c>
      <c r="C60" s="113">
        <v>52.96493640426263</v>
      </c>
      <c r="D60" s="115">
        <v>6163</v>
      </c>
      <c r="E60" s="114">
        <v>6387</v>
      </c>
      <c r="F60" s="114">
        <v>6381</v>
      </c>
      <c r="G60" s="114">
        <v>6403</v>
      </c>
      <c r="H60" s="140">
        <v>6325</v>
      </c>
      <c r="I60" s="115">
        <v>-162</v>
      </c>
      <c r="J60" s="116">
        <v>-2.5612648221343872</v>
      </c>
    </row>
    <row r="61" spans="1:16" s="110" customFormat="1" ht="14.45" customHeight="1" x14ac:dyDescent="0.2">
      <c r="A61" s="118"/>
      <c r="B61" s="121" t="s">
        <v>110</v>
      </c>
      <c r="C61" s="113">
        <v>20.204537641801306</v>
      </c>
      <c r="D61" s="115">
        <v>2351</v>
      </c>
      <c r="E61" s="114">
        <v>2346</v>
      </c>
      <c r="F61" s="114">
        <v>2373</v>
      </c>
      <c r="G61" s="114">
        <v>2376</v>
      </c>
      <c r="H61" s="140">
        <v>2318</v>
      </c>
      <c r="I61" s="115">
        <v>33</v>
      </c>
      <c r="J61" s="116">
        <v>1.4236410698878343</v>
      </c>
    </row>
    <row r="62" spans="1:16" s="110" customFormat="1" ht="14.45" customHeight="1" x14ac:dyDescent="0.2">
      <c r="A62" s="120"/>
      <c r="B62" s="121" t="s">
        <v>111</v>
      </c>
      <c r="C62" s="113">
        <v>16.0622206943967</v>
      </c>
      <c r="D62" s="115">
        <v>1869</v>
      </c>
      <c r="E62" s="114">
        <v>1929</v>
      </c>
      <c r="F62" s="114">
        <v>1910</v>
      </c>
      <c r="G62" s="114">
        <v>1871</v>
      </c>
      <c r="H62" s="140">
        <v>1829</v>
      </c>
      <c r="I62" s="115">
        <v>40</v>
      </c>
      <c r="J62" s="116">
        <v>2.1869874248223073</v>
      </c>
    </row>
    <row r="63" spans="1:16" s="110" customFormat="1" ht="14.45" customHeight="1" x14ac:dyDescent="0.2">
      <c r="A63" s="120"/>
      <c r="B63" s="121" t="s">
        <v>112</v>
      </c>
      <c r="C63" s="113">
        <v>1.5641113784805776</v>
      </c>
      <c r="D63" s="115">
        <v>182</v>
      </c>
      <c r="E63" s="114">
        <v>191</v>
      </c>
      <c r="F63" s="114">
        <v>195</v>
      </c>
      <c r="G63" s="114">
        <v>164</v>
      </c>
      <c r="H63" s="140">
        <v>159</v>
      </c>
      <c r="I63" s="115">
        <v>23</v>
      </c>
      <c r="J63" s="116">
        <v>14.465408805031446</v>
      </c>
    </row>
    <row r="64" spans="1:16" s="110" customFormat="1" ht="14.45" customHeight="1" x14ac:dyDescent="0.2">
      <c r="A64" s="120" t="s">
        <v>113</v>
      </c>
      <c r="B64" s="119" t="s">
        <v>116</v>
      </c>
      <c r="C64" s="113">
        <v>89.8504640770024</v>
      </c>
      <c r="D64" s="115">
        <v>10455</v>
      </c>
      <c r="E64" s="114">
        <v>10788</v>
      </c>
      <c r="F64" s="114">
        <v>10844</v>
      </c>
      <c r="G64" s="114">
        <v>10857</v>
      </c>
      <c r="H64" s="140">
        <v>10642</v>
      </c>
      <c r="I64" s="115">
        <v>-187</v>
      </c>
      <c r="J64" s="116">
        <v>-1.7571884984025559</v>
      </c>
    </row>
    <row r="65" spans="1:10" s="110" customFormat="1" ht="14.45" customHeight="1" x14ac:dyDescent="0.2">
      <c r="A65" s="123"/>
      <c r="B65" s="124" t="s">
        <v>117</v>
      </c>
      <c r="C65" s="125">
        <v>10.055001718803712</v>
      </c>
      <c r="D65" s="143">
        <v>1170</v>
      </c>
      <c r="E65" s="144">
        <v>1229</v>
      </c>
      <c r="F65" s="144">
        <v>1169</v>
      </c>
      <c r="G65" s="144">
        <v>1160</v>
      </c>
      <c r="H65" s="145">
        <v>1135</v>
      </c>
      <c r="I65" s="143">
        <v>35</v>
      </c>
      <c r="J65" s="146">
        <v>3.0837004405286343</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10967</v>
      </c>
      <c r="G11" s="114">
        <v>11396</v>
      </c>
      <c r="H11" s="114">
        <v>11363</v>
      </c>
      <c r="I11" s="114">
        <v>11431</v>
      </c>
      <c r="J11" s="140">
        <v>11230</v>
      </c>
      <c r="K11" s="114">
        <v>-263</v>
      </c>
      <c r="L11" s="116">
        <v>-2.3419412288512911</v>
      </c>
    </row>
    <row r="12" spans="1:17" s="110" customFormat="1" ht="24" customHeight="1" x14ac:dyDescent="0.2">
      <c r="A12" s="604" t="s">
        <v>185</v>
      </c>
      <c r="B12" s="605"/>
      <c r="C12" s="605"/>
      <c r="D12" s="606"/>
      <c r="E12" s="113">
        <v>36.728366918938633</v>
      </c>
      <c r="F12" s="115">
        <v>4028</v>
      </c>
      <c r="G12" s="114">
        <v>4192</v>
      </c>
      <c r="H12" s="114">
        <v>4164</v>
      </c>
      <c r="I12" s="114">
        <v>4165</v>
      </c>
      <c r="J12" s="140">
        <v>4030</v>
      </c>
      <c r="K12" s="114">
        <v>-2</v>
      </c>
      <c r="L12" s="116">
        <v>-4.9627791563275438E-2</v>
      </c>
    </row>
    <row r="13" spans="1:17" s="110" customFormat="1" ht="15" customHeight="1" x14ac:dyDescent="0.2">
      <c r="A13" s="120"/>
      <c r="B13" s="612" t="s">
        <v>107</v>
      </c>
      <c r="C13" s="612"/>
      <c r="E13" s="113">
        <v>63.271633081061367</v>
      </c>
      <c r="F13" s="115">
        <v>6939</v>
      </c>
      <c r="G13" s="114">
        <v>7204</v>
      </c>
      <c r="H13" s="114">
        <v>7199</v>
      </c>
      <c r="I13" s="114">
        <v>7266</v>
      </c>
      <c r="J13" s="140">
        <v>7200</v>
      </c>
      <c r="K13" s="114">
        <v>-261</v>
      </c>
      <c r="L13" s="116">
        <v>-3.625</v>
      </c>
    </row>
    <row r="14" spans="1:17" s="110" customFormat="1" ht="22.5" customHeight="1" x14ac:dyDescent="0.2">
      <c r="A14" s="604" t="s">
        <v>186</v>
      </c>
      <c r="B14" s="605"/>
      <c r="C14" s="605"/>
      <c r="D14" s="606"/>
      <c r="E14" s="113">
        <v>10.659250478708854</v>
      </c>
      <c r="F14" s="115">
        <v>1169</v>
      </c>
      <c r="G14" s="114">
        <v>1248</v>
      </c>
      <c r="H14" s="114">
        <v>1259</v>
      </c>
      <c r="I14" s="114">
        <v>1282</v>
      </c>
      <c r="J14" s="140">
        <v>1222</v>
      </c>
      <c r="K14" s="114">
        <v>-53</v>
      </c>
      <c r="L14" s="116">
        <v>-4.3371522094926354</v>
      </c>
    </row>
    <row r="15" spans="1:17" s="110" customFormat="1" ht="15" customHeight="1" x14ac:dyDescent="0.2">
      <c r="A15" s="120"/>
      <c r="B15" s="119"/>
      <c r="C15" s="258" t="s">
        <v>106</v>
      </c>
      <c r="E15" s="113">
        <v>44.311377245508979</v>
      </c>
      <c r="F15" s="115">
        <v>518</v>
      </c>
      <c r="G15" s="114">
        <v>542</v>
      </c>
      <c r="H15" s="114">
        <v>551</v>
      </c>
      <c r="I15" s="114">
        <v>548</v>
      </c>
      <c r="J15" s="140">
        <v>521</v>
      </c>
      <c r="K15" s="114">
        <v>-3</v>
      </c>
      <c r="L15" s="116">
        <v>-0.57581573896353166</v>
      </c>
    </row>
    <row r="16" spans="1:17" s="110" customFormat="1" ht="15" customHeight="1" x14ac:dyDescent="0.2">
      <c r="A16" s="120"/>
      <c r="B16" s="119"/>
      <c r="C16" s="258" t="s">
        <v>107</v>
      </c>
      <c r="E16" s="113">
        <v>55.688622754491021</v>
      </c>
      <c r="F16" s="115">
        <v>651</v>
      </c>
      <c r="G16" s="114">
        <v>706</v>
      </c>
      <c r="H16" s="114">
        <v>708</v>
      </c>
      <c r="I16" s="114">
        <v>734</v>
      </c>
      <c r="J16" s="140">
        <v>701</v>
      </c>
      <c r="K16" s="114">
        <v>-50</v>
      </c>
      <c r="L16" s="116">
        <v>-7.132667617689016</v>
      </c>
    </row>
    <row r="17" spans="1:12" s="110" customFormat="1" ht="15" customHeight="1" x14ac:dyDescent="0.2">
      <c r="A17" s="120"/>
      <c r="B17" s="121" t="s">
        <v>109</v>
      </c>
      <c r="C17" s="258"/>
      <c r="E17" s="113">
        <v>53.287134129661709</v>
      </c>
      <c r="F17" s="115">
        <v>5844</v>
      </c>
      <c r="G17" s="114">
        <v>6126</v>
      </c>
      <c r="H17" s="114">
        <v>6091</v>
      </c>
      <c r="I17" s="114">
        <v>6154</v>
      </c>
      <c r="J17" s="140">
        <v>6098</v>
      </c>
      <c r="K17" s="114">
        <v>-254</v>
      </c>
      <c r="L17" s="116">
        <v>-4.1653000983929154</v>
      </c>
    </row>
    <row r="18" spans="1:12" s="110" customFormat="1" ht="15" customHeight="1" x14ac:dyDescent="0.2">
      <c r="A18" s="120"/>
      <c r="B18" s="119"/>
      <c r="C18" s="258" t="s">
        <v>106</v>
      </c>
      <c r="E18" s="113">
        <v>33.675564681724843</v>
      </c>
      <c r="F18" s="115">
        <v>1968</v>
      </c>
      <c r="G18" s="114">
        <v>2071</v>
      </c>
      <c r="H18" s="114">
        <v>2033</v>
      </c>
      <c r="I18" s="114">
        <v>2038</v>
      </c>
      <c r="J18" s="140">
        <v>1976</v>
      </c>
      <c r="K18" s="114">
        <v>-8</v>
      </c>
      <c r="L18" s="116">
        <v>-0.40485829959514169</v>
      </c>
    </row>
    <row r="19" spans="1:12" s="110" customFormat="1" ht="15" customHeight="1" x14ac:dyDescent="0.2">
      <c r="A19" s="120"/>
      <c r="B19" s="119"/>
      <c r="C19" s="258" t="s">
        <v>107</v>
      </c>
      <c r="E19" s="113">
        <v>66.32443531827515</v>
      </c>
      <c r="F19" s="115">
        <v>3876</v>
      </c>
      <c r="G19" s="114">
        <v>4055</v>
      </c>
      <c r="H19" s="114">
        <v>4058</v>
      </c>
      <c r="I19" s="114">
        <v>4116</v>
      </c>
      <c r="J19" s="140">
        <v>4122</v>
      </c>
      <c r="K19" s="114">
        <v>-246</v>
      </c>
      <c r="L19" s="116">
        <v>-5.9679767103347894</v>
      </c>
    </row>
    <row r="20" spans="1:12" s="110" customFormat="1" ht="15" customHeight="1" x14ac:dyDescent="0.2">
      <c r="A20" s="120"/>
      <c r="B20" s="121" t="s">
        <v>110</v>
      </c>
      <c r="C20" s="258"/>
      <c r="E20" s="113">
        <v>19.932524847269079</v>
      </c>
      <c r="F20" s="115">
        <v>2186</v>
      </c>
      <c r="G20" s="114">
        <v>2191</v>
      </c>
      <c r="H20" s="114">
        <v>2215</v>
      </c>
      <c r="I20" s="114">
        <v>2233</v>
      </c>
      <c r="J20" s="140">
        <v>2193</v>
      </c>
      <c r="K20" s="114">
        <v>-7</v>
      </c>
      <c r="L20" s="116">
        <v>-0.31919744642042863</v>
      </c>
    </row>
    <row r="21" spans="1:12" s="110" customFormat="1" ht="15" customHeight="1" x14ac:dyDescent="0.2">
      <c r="A21" s="120"/>
      <c r="B21" s="119"/>
      <c r="C21" s="258" t="s">
        <v>106</v>
      </c>
      <c r="E21" s="113">
        <v>29.277218664226897</v>
      </c>
      <c r="F21" s="115">
        <v>640</v>
      </c>
      <c r="G21" s="114">
        <v>647</v>
      </c>
      <c r="H21" s="114">
        <v>669</v>
      </c>
      <c r="I21" s="114">
        <v>683</v>
      </c>
      <c r="J21" s="140">
        <v>670</v>
      </c>
      <c r="K21" s="114">
        <v>-30</v>
      </c>
      <c r="L21" s="116">
        <v>-4.4776119402985071</v>
      </c>
    </row>
    <row r="22" spans="1:12" s="110" customFormat="1" ht="15" customHeight="1" x14ac:dyDescent="0.2">
      <c r="A22" s="120"/>
      <c r="B22" s="119"/>
      <c r="C22" s="258" t="s">
        <v>107</v>
      </c>
      <c r="E22" s="113">
        <v>70.722781335773107</v>
      </c>
      <c r="F22" s="115">
        <v>1546</v>
      </c>
      <c r="G22" s="114">
        <v>1544</v>
      </c>
      <c r="H22" s="114">
        <v>1546</v>
      </c>
      <c r="I22" s="114">
        <v>1550</v>
      </c>
      <c r="J22" s="140">
        <v>1523</v>
      </c>
      <c r="K22" s="114">
        <v>23</v>
      </c>
      <c r="L22" s="116">
        <v>1.5101772816808929</v>
      </c>
    </row>
    <row r="23" spans="1:12" s="110" customFormat="1" ht="15" customHeight="1" x14ac:dyDescent="0.2">
      <c r="A23" s="120"/>
      <c r="B23" s="121" t="s">
        <v>111</v>
      </c>
      <c r="C23" s="258"/>
      <c r="E23" s="113">
        <v>16.121090544360353</v>
      </c>
      <c r="F23" s="115">
        <v>1768</v>
      </c>
      <c r="G23" s="114">
        <v>1831</v>
      </c>
      <c r="H23" s="114">
        <v>1798</v>
      </c>
      <c r="I23" s="114">
        <v>1762</v>
      </c>
      <c r="J23" s="140">
        <v>1717</v>
      </c>
      <c r="K23" s="114">
        <v>51</v>
      </c>
      <c r="L23" s="116">
        <v>2.9702970297029703</v>
      </c>
    </row>
    <row r="24" spans="1:12" s="110" customFormat="1" ht="15" customHeight="1" x14ac:dyDescent="0.2">
      <c r="A24" s="120"/>
      <c r="B24" s="119"/>
      <c r="C24" s="258" t="s">
        <v>106</v>
      </c>
      <c r="E24" s="113">
        <v>51.018099547511312</v>
      </c>
      <c r="F24" s="115">
        <v>902</v>
      </c>
      <c r="G24" s="114">
        <v>932</v>
      </c>
      <c r="H24" s="114">
        <v>911</v>
      </c>
      <c r="I24" s="114">
        <v>896</v>
      </c>
      <c r="J24" s="140">
        <v>863</v>
      </c>
      <c r="K24" s="114">
        <v>39</v>
      </c>
      <c r="L24" s="116">
        <v>4.5191193511008114</v>
      </c>
    </row>
    <row r="25" spans="1:12" s="110" customFormat="1" ht="15" customHeight="1" x14ac:dyDescent="0.2">
      <c r="A25" s="120"/>
      <c r="B25" s="119"/>
      <c r="C25" s="258" t="s">
        <v>107</v>
      </c>
      <c r="E25" s="113">
        <v>48.981900452488688</v>
      </c>
      <c r="F25" s="115">
        <v>866</v>
      </c>
      <c r="G25" s="114">
        <v>899</v>
      </c>
      <c r="H25" s="114">
        <v>887</v>
      </c>
      <c r="I25" s="114">
        <v>866</v>
      </c>
      <c r="J25" s="140">
        <v>854</v>
      </c>
      <c r="K25" s="114">
        <v>12</v>
      </c>
      <c r="L25" s="116">
        <v>1.405152224824356</v>
      </c>
    </row>
    <row r="26" spans="1:12" s="110" customFormat="1" ht="15" customHeight="1" x14ac:dyDescent="0.2">
      <c r="A26" s="120"/>
      <c r="C26" s="121" t="s">
        <v>187</v>
      </c>
      <c r="D26" s="110" t="s">
        <v>188</v>
      </c>
      <c r="E26" s="113">
        <v>1.4862770128567522</v>
      </c>
      <c r="F26" s="115">
        <v>163</v>
      </c>
      <c r="G26" s="114">
        <v>181</v>
      </c>
      <c r="H26" s="114">
        <v>186</v>
      </c>
      <c r="I26" s="114">
        <v>153</v>
      </c>
      <c r="J26" s="140">
        <v>138</v>
      </c>
      <c r="K26" s="114">
        <v>25</v>
      </c>
      <c r="L26" s="116">
        <v>18.115942028985508</v>
      </c>
    </row>
    <row r="27" spans="1:12" s="110" customFormat="1" ht="15" customHeight="1" x14ac:dyDescent="0.2">
      <c r="A27" s="120"/>
      <c r="B27" s="119"/>
      <c r="D27" s="259" t="s">
        <v>106</v>
      </c>
      <c r="E27" s="113">
        <v>42.944785276073617</v>
      </c>
      <c r="F27" s="115">
        <v>70</v>
      </c>
      <c r="G27" s="114">
        <v>80</v>
      </c>
      <c r="H27" s="114">
        <v>85</v>
      </c>
      <c r="I27" s="114">
        <v>76</v>
      </c>
      <c r="J27" s="140">
        <v>61</v>
      </c>
      <c r="K27" s="114">
        <v>9</v>
      </c>
      <c r="L27" s="116">
        <v>14.754098360655737</v>
      </c>
    </row>
    <row r="28" spans="1:12" s="110" customFormat="1" ht="15" customHeight="1" x14ac:dyDescent="0.2">
      <c r="A28" s="120"/>
      <c r="B28" s="119"/>
      <c r="D28" s="259" t="s">
        <v>107</v>
      </c>
      <c r="E28" s="113">
        <v>57.055214723926383</v>
      </c>
      <c r="F28" s="115">
        <v>93</v>
      </c>
      <c r="G28" s="114">
        <v>101</v>
      </c>
      <c r="H28" s="114">
        <v>101</v>
      </c>
      <c r="I28" s="114">
        <v>77</v>
      </c>
      <c r="J28" s="140">
        <v>77</v>
      </c>
      <c r="K28" s="114">
        <v>16</v>
      </c>
      <c r="L28" s="116">
        <v>20.779220779220779</v>
      </c>
    </row>
    <row r="29" spans="1:12" s="110" customFormat="1" ht="24" customHeight="1" x14ac:dyDescent="0.2">
      <c r="A29" s="604" t="s">
        <v>189</v>
      </c>
      <c r="B29" s="605"/>
      <c r="C29" s="605"/>
      <c r="D29" s="606"/>
      <c r="E29" s="113">
        <v>88.948664174341204</v>
      </c>
      <c r="F29" s="115">
        <v>9755</v>
      </c>
      <c r="G29" s="114">
        <v>10084</v>
      </c>
      <c r="H29" s="114">
        <v>10115</v>
      </c>
      <c r="I29" s="114">
        <v>10169</v>
      </c>
      <c r="J29" s="140">
        <v>9987</v>
      </c>
      <c r="K29" s="114">
        <v>-232</v>
      </c>
      <c r="L29" s="116">
        <v>-2.3230199259036746</v>
      </c>
    </row>
    <row r="30" spans="1:12" s="110" customFormat="1" ht="15" customHeight="1" x14ac:dyDescent="0.2">
      <c r="A30" s="120"/>
      <c r="B30" s="119"/>
      <c r="C30" s="258" t="s">
        <v>106</v>
      </c>
      <c r="E30" s="113">
        <v>36.606868272680678</v>
      </c>
      <c r="F30" s="115">
        <v>3571</v>
      </c>
      <c r="G30" s="114">
        <v>3674</v>
      </c>
      <c r="H30" s="114">
        <v>3671</v>
      </c>
      <c r="I30" s="114">
        <v>3665</v>
      </c>
      <c r="J30" s="140">
        <v>3553</v>
      </c>
      <c r="K30" s="114">
        <v>18</v>
      </c>
      <c r="L30" s="116">
        <v>0.50661412890515056</v>
      </c>
    </row>
    <row r="31" spans="1:12" s="110" customFormat="1" ht="15" customHeight="1" x14ac:dyDescent="0.2">
      <c r="A31" s="120"/>
      <c r="B31" s="119"/>
      <c r="C31" s="258" t="s">
        <v>107</v>
      </c>
      <c r="E31" s="113">
        <v>63.393131727319322</v>
      </c>
      <c r="F31" s="115">
        <v>6184</v>
      </c>
      <c r="G31" s="114">
        <v>6410</v>
      </c>
      <c r="H31" s="114">
        <v>6444</v>
      </c>
      <c r="I31" s="114">
        <v>6504</v>
      </c>
      <c r="J31" s="140">
        <v>6434</v>
      </c>
      <c r="K31" s="114">
        <v>-250</v>
      </c>
      <c r="L31" s="116">
        <v>-3.8856077090456949</v>
      </c>
    </row>
    <row r="32" spans="1:12" s="110" customFormat="1" ht="15" customHeight="1" x14ac:dyDescent="0.2">
      <c r="A32" s="120"/>
      <c r="B32" s="119" t="s">
        <v>117</v>
      </c>
      <c r="C32" s="258"/>
      <c r="E32" s="113">
        <v>10.95103492295067</v>
      </c>
      <c r="F32" s="114">
        <v>1201</v>
      </c>
      <c r="G32" s="114">
        <v>1298</v>
      </c>
      <c r="H32" s="114">
        <v>1233</v>
      </c>
      <c r="I32" s="114">
        <v>1245</v>
      </c>
      <c r="J32" s="140">
        <v>1231</v>
      </c>
      <c r="K32" s="114">
        <v>-30</v>
      </c>
      <c r="L32" s="116">
        <v>-2.4370430544272947</v>
      </c>
    </row>
    <row r="33" spans="1:12" s="110" customFormat="1" ht="15" customHeight="1" x14ac:dyDescent="0.2">
      <c r="A33" s="120"/>
      <c r="B33" s="119"/>
      <c r="C33" s="258" t="s">
        <v>106</v>
      </c>
      <c r="E33" s="113">
        <v>37.718567860116572</v>
      </c>
      <c r="F33" s="114">
        <v>453</v>
      </c>
      <c r="G33" s="114">
        <v>512</v>
      </c>
      <c r="H33" s="114">
        <v>488</v>
      </c>
      <c r="I33" s="114">
        <v>494</v>
      </c>
      <c r="J33" s="140">
        <v>474</v>
      </c>
      <c r="K33" s="114">
        <v>-21</v>
      </c>
      <c r="L33" s="116">
        <v>-4.4303797468354427</v>
      </c>
    </row>
    <row r="34" spans="1:12" s="110" customFormat="1" ht="15" customHeight="1" x14ac:dyDescent="0.2">
      <c r="A34" s="120"/>
      <c r="B34" s="119"/>
      <c r="C34" s="258" t="s">
        <v>107</v>
      </c>
      <c r="E34" s="113">
        <v>62.281432139883428</v>
      </c>
      <c r="F34" s="114">
        <v>748</v>
      </c>
      <c r="G34" s="114">
        <v>786</v>
      </c>
      <c r="H34" s="114">
        <v>745</v>
      </c>
      <c r="I34" s="114">
        <v>751</v>
      </c>
      <c r="J34" s="140">
        <v>757</v>
      </c>
      <c r="K34" s="114">
        <v>-9</v>
      </c>
      <c r="L34" s="116">
        <v>-1.1889035667107002</v>
      </c>
    </row>
    <row r="35" spans="1:12" s="110" customFormat="1" ht="24" customHeight="1" x14ac:dyDescent="0.2">
      <c r="A35" s="604" t="s">
        <v>192</v>
      </c>
      <c r="B35" s="605"/>
      <c r="C35" s="605"/>
      <c r="D35" s="606"/>
      <c r="E35" s="113">
        <v>12.701741588401568</v>
      </c>
      <c r="F35" s="114">
        <v>1393</v>
      </c>
      <c r="G35" s="114">
        <v>1470</v>
      </c>
      <c r="H35" s="114">
        <v>1462</v>
      </c>
      <c r="I35" s="114">
        <v>1469</v>
      </c>
      <c r="J35" s="114">
        <v>1441</v>
      </c>
      <c r="K35" s="318">
        <v>-48</v>
      </c>
      <c r="L35" s="319">
        <v>-3.3310201249132545</v>
      </c>
    </row>
    <row r="36" spans="1:12" s="110" customFormat="1" ht="15" customHeight="1" x14ac:dyDescent="0.2">
      <c r="A36" s="120"/>
      <c r="B36" s="119"/>
      <c r="C36" s="258" t="s">
        <v>106</v>
      </c>
      <c r="E36" s="113">
        <v>35.678391959798994</v>
      </c>
      <c r="F36" s="114">
        <v>497</v>
      </c>
      <c r="G36" s="114">
        <v>528</v>
      </c>
      <c r="H36" s="114">
        <v>523</v>
      </c>
      <c r="I36" s="114">
        <v>502</v>
      </c>
      <c r="J36" s="114">
        <v>486</v>
      </c>
      <c r="K36" s="318">
        <v>11</v>
      </c>
      <c r="L36" s="116">
        <v>2.263374485596708</v>
      </c>
    </row>
    <row r="37" spans="1:12" s="110" customFormat="1" ht="15" customHeight="1" x14ac:dyDescent="0.2">
      <c r="A37" s="120"/>
      <c r="B37" s="119"/>
      <c r="C37" s="258" t="s">
        <v>107</v>
      </c>
      <c r="E37" s="113">
        <v>64.321608040200999</v>
      </c>
      <c r="F37" s="114">
        <v>896</v>
      </c>
      <c r="G37" s="114">
        <v>942</v>
      </c>
      <c r="H37" s="114">
        <v>939</v>
      </c>
      <c r="I37" s="114">
        <v>967</v>
      </c>
      <c r="J37" s="140">
        <v>955</v>
      </c>
      <c r="K37" s="114">
        <v>-59</v>
      </c>
      <c r="L37" s="116">
        <v>-6.1780104712041881</v>
      </c>
    </row>
    <row r="38" spans="1:12" s="110" customFormat="1" ht="15" customHeight="1" x14ac:dyDescent="0.2">
      <c r="A38" s="120"/>
      <c r="B38" s="119" t="s">
        <v>328</v>
      </c>
      <c r="C38" s="258"/>
      <c r="E38" s="113">
        <v>68.040485091638558</v>
      </c>
      <c r="F38" s="114">
        <v>7462</v>
      </c>
      <c r="G38" s="114">
        <v>7682</v>
      </c>
      <c r="H38" s="114">
        <v>7677</v>
      </c>
      <c r="I38" s="114">
        <v>7724</v>
      </c>
      <c r="J38" s="140">
        <v>7587</v>
      </c>
      <c r="K38" s="114">
        <v>-125</v>
      </c>
      <c r="L38" s="116">
        <v>-1.6475550283379465</v>
      </c>
    </row>
    <row r="39" spans="1:12" s="110" customFormat="1" ht="15" customHeight="1" x14ac:dyDescent="0.2">
      <c r="A39" s="120"/>
      <c r="B39" s="119"/>
      <c r="C39" s="258" t="s">
        <v>106</v>
      </c>
      <c r="E39" s="113">
        <v>38.340927365317611</v>
      </c>
      <c r="F39" s="115">
        <v>2861</v>
      </c>
      <c r="G39" s="114">
        <v>2944</v>
      </c>
      <c r="H39" s="114">
        <v>2933</v>
      </c>
      <c r="I39" s="114">
        <v>2948</v>
      </c>
      <c r="J39" s="140">
        <v>2842</v>
      </c>
      <c r="K39" s="114">
        <v>19</v>
      </c>
      <c r="L39" s="116">
        <v>0.66854327938071778</v>
      </c>
    </row>
    <row r="40" spans="1:12" s="110" customFormat="1" ht="15" customHeight="1" x14ac:dyDescent="0.2">
      <c r="A40" s="120"/>
      <c r="B40" s="119"/>
      <c r="C40" s="258" t="s">
        <v>107</v>
      </c>
      <c r="E40" s="113">
        <v>61.659072634682389</v>
      </c>
      <c r="F40" s="115">
        <v>4601</v>
      </c>
      <c r="G40" s="114">
        <v>4738</v>
      </c>
      <c r="H40" s="114">
        <v>4744</v>
      </c>
      <c r="I40" s="114">
        <v>4776</v>
      </c>
      <c r="J40" s="140">
        <v>4745</v>
      </c>
      <c r="K40" s="114">
        <v>-144</v>
      </c>
      <c r="L40" s="116">
        <v>-3.0347734457323496</v>
      </c>
    </row>
    <row r="41" spans="1:12" s="110" customFormat="1" ht="15" customHeight="1" x14ac:dyDescent="0.2">
      <c r="A41" s="120"/>
      <c r="B41" s="320" t="s">
        <v>516</v>
      </c>
      <c r="C41" s="258"/>
      <c r="E41" s="113">
        <v>5.3341843712957049</v>
      </c>
      <c r="F41" s="115">
        <v>585</v>
      </c>
      <c r="G41" s="114">
        <v>614</v>
      </c>
      <c r="H41" s="114">
        <v>587</v>
      </c>
      <c r="I41" s="114">
        <v>582</v>
      </c>
      <c r="J41" s="140">
        <v>540</v>
      </c>
      <c r="K41" s="114">
        <v>45</v>
      </c>
      <c r="L41" s="116">
        <v>8.3333333333333339</v>
      </c>
    </row>
    <row r="42" spans="1:12" s="110" customFormat="1" ht="15" customHeight="1" x14ac:dyDescent="0.2">
      <c r="A42" s="120"/>
      <c r="B42" s="119"/>
      <c r="C42" s="268" t="s">
        <v>106</v>
      </c>
      <c r="D42" s="182"/>
      <c r="E42" s="113">
        <v>40</v>
      </c>
      <c r="F42" s="115">
        <v>234</v>
      </c>
      <c r="G42" s="114">
        <v>243</v>
      </c>
      <c r="H42" s="114">
        <v>233</v>
      </c>
      <c r="I42" s="114">
        <v>229</v>
      </c>
      <c r="J42" s="140">
        <v>220</v>
      </c>
      <c r="K42" s="114">
        <v>14</v>
      </c>
      <c r="L42" s="116">
        <v>6.3636363636363633</v>
      </c>
    </row>
    <row r="43" spans="1:12" s="110" customFormat="1" ht="15" customHeight="1" x14ac:dyDescent="0.2">
      <c r="A43" s="120"/>
      <c r="B43" s="119"/>
      <c r="C43" s="268" t="s">
        <v>107</v>
      </c>
      <c r="D43" s="182"/>
      <c r="E43" s="113">
        <v>60</v>
      </c>
      <c r="F43" s="115">
        <v>351</v>
      </c>
      <c r="G43" s="114">
        <v>371</v>
      </c>
      <c r="H43" s="114">
        <v>354</v>
      </c>
      <c r="I43" s="114">
        <v>353</v>
      </c>
      <c r="J43" s="140">
        <v>320</v>
      </c>
      <c r="K43" s="114">
        <v>31</v>
      </c>
      <c r="L43" s="116">
        <v>9.6875</v>
      </c>
    </row>
    <row r="44" spans="1:12" s="110" customFormat="1" ht="15" customHeight="1" x14ac:dyDescent="0.2">
      <c r="A44" s="120"/>
      <c r="B44" s="119" t="s">
        <v>205</v>
      </c>
      <c r="C44" s="268"/>
      <c r="D44" s="182"/>
      <c r="E44" s="113">
        <v>13.923588948664174</v>
      </c>
      <c r="F44" s="115">
        <v>1527</v>
      </c>
      <c r="G44" s="114">
        <v>1630</v>
      </c>
      <c r="H44" s="114">
        <v>1637</v>
      </c>
      <c r="I44" s="114">
        <v>1656</v>
      </c>
      <c r="J44" s="140">
        <v>1662</v>
      </c>
      <c r="K44" s="114">
        <v>-135</v>
      </c>
      <c r="L44" s="116">
        <v>-8.1227436823104693</v>
      </c>
    </row>
    <row r="45" spans="1:12" s="110" customFormat="1" ht="15" customHeight="1" x14ac:dyDescent="0.2">
      <c r="A45" s="120"/>
      <c r="B45" s="119"/>
      <c r="C45" s="268" t="s">
        <v>106</v>
      </c>
      <c r="D45" s="182"/>
      <c r="E45" s="113">
        <v>28.552717747216764</v>
      </c>
      <c r="F45" s="115">
        <v>436</v>
      </c>
      <c r="G45" s="114">
        <v>477</v>
      </c>
      <c r="H45" s="114">
        <v>475</v>
      </c>
      <c r="I45" s="114">
        <v>486</v>
      </c>
      <c r="J45" s="140">
        <v>482</v>
      </c>
      <c r="K45" s="114">
        <v>-46</v>
      </c>
      <c r="L45" s="116">
        <v>-9.5435684647302903</v>
      </c>
    </row>
    <row r="46" spans="1:12" s="110" customFormat="1" ht="15" customHeight="1" x14ac:dyDescent="0.2">
      <c r="A46" s="123"/>
      <c r="B46" s="124"/>
      <c r="C46" s="260" t="s">
        <v>107</v>
      </c>
      <c r="D46" s="261"/>
      <c r="E46" s="125">
        <v>71.447282252783239</v>
      </c>
      <c r="F46" s="143">
        <v>1091</v>
      </c>
      <c r="G46" s="144">
        <v>1153</v>
      </c>
      <c r="H46" s="144">
        <v>1162</v>
      </c>
      <c r="I46" s="144">
        <v>1170</v>
      </c>
      <c r="J46" s="145">
        <v>1180</v>
      </c>
      <c r="K46" s="144">
        <v>-89</v>
      </c>
      <c r="L46" s="146">
        <v>-7.5423728813559325</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10967</v>
      </c>
      <c r="E11" s="114">
        <v>11396</v>
      </c>
      <c r="F11" s="114">
        <v>11363</v>
      </c>
      <c r="G11" s="114">
        <v>11431</v>
      </c>
      <c r="H11" s="140">
        <v>11230</v>
      </c>
      <c r="I11" s="115">
        <v>-263</v>
      </c>
      <c r="J11" s="116">
        <v>-2.3419412288512911</v>
      </c>
    </row>
    <row r="12" spans="1:15" s="110" customFormat="1" ht="24.95" customHeight="1" x14ac:dyDescent="0.2">
      <c r="A12" s="193" t="s">
        <v>132</v>
      </c>
      <c r="B12" s="194" t="s">
        <v>133</v>
      </c>
      <c r="C12" s="113">
        <v>3.173155831129753</v>
      </c>
      <c r="D12" s="115">
        <v>348</v>
      </c>
      <c r="E12" s="114">
        <v>342</v>
      </c>
      <c r="F12" s="114">
        <v>327</v>
      </c>
      <c r="G12" s="114">
        <v>327</v>
      </c>
      <c r="H12" s="140">
        <v>315</v>
      </c>
      <c r="I12" s="115">
        <v>33</v>
      </c>
      <c r="J12" s="116">
        <v>10.476190476190476</v>
      </c>
    </row>
    <row r="13" spans="1:15" s="110" customFormat="1" ht="24.95" customHeight="1" x14ac:dyDescent="0.2">
      <c r="A13" s="193" t="s">
        <v>134</v>
      </c>
      <c r="B13" s="199" t="s">
        <v>214</v>
      </c>
      <c r="C13" s="113">
        <v>1.0121272909638004</v>
      </c>
      <c r="D13" s="115">
        <v>111</v>
      </c>
      <c r="E13" s="114">
        <v>114</v>
      </c>
      <c r="F13" s="114">
        <v>117</v>
      </c>
      <c r="G13" s="114">
        <v>116</v>
      </c>
      <c r="H13" s="140">
        <v>115</v>
      </c>
      <c r="I13" s="115">
        <v>-4</v>
      </c>
      <c r="J13" s="116">
        <v>-3.4782608695652173</v>
      </c>
    </row>
    <row r="14" spans="1:15" s="287" customFormat="1" ht="24.95" customHeight="1" x14ac:dyDescent="0.2">
      <c r="A14" s="193" t="s">
        <v>215</v>
      </c>
      <c r="B14" s="199" t="s">
        <v>137</v>
      </c>
      <c r="C14" s="113">
        <v>10.340111242819367</v>
      </c>
      <c r="D14" s="115">
        <v>1134</v>
      </c>
      <c r="E14" s="114">
        <v>1211</v>
      </c>
      <c r="F14" s="114">
        <v>1226</v>
      </c>
      <c r="G14" s="114">
        <v>1222</v>
      </c>
      <c r="H14" s="140">
        <v>1191</v>
      </c>
      <c r="I14" s="115">
        <v>-57</v>
      </c>
      <c r="J14" s="116">
        <v>-4.7858942065491181</v>
      </c>
      <c r="K14" s="110"/>
      <c r="L14" s="110"/>
      <c r="M14" s="110"/>
      <c r="N14" s="110"/>
      <c r="O14" s="110"/>
    </row>
    <row r="15" spans="1:15" s="110" customFormat="1" ht="24.95" customHeight="1" x14ac:dyDescent="0.2">
      <c r="A15" s="193" t="s">
        <v>216</v>
      </c>
      <c r="B15" s="199" t="s">
        <v>217</v>
      </c>
      <c r="C15" s="113">
        <v>4.695905899516732</v>
      </c>
      <c r="D15" s="115">
        <v>515</v>
      </c>
      <c r="E15" s="114">
        <v>573</v>
      </c>
      <c r="F15" s="114">
        <v>575</v>
      </c>
      <c r="G15" s="114">
        <v>574</v>
      </c>
      <c r="H15" s="140">
        <v>552</v>
      </c>
      <c r="I15" s="115">
        <v>-37</v>
      </c>
      <c r="J15" s="116">
        <v>-6.7028985507246377</v>
      </c>
    </row>
    <row r="16" spans="1:15" s="287" customFormat="1" ht="24.95" customHeight="1" x14ac:dyDescent="0.2">
      <c r="A16" s="193" t="s">
        <v>218</v>
      </c>
      <c r="B16" s="199" t="s">
        <v>141</v>
      </c>
      <c r="C16" s="113">
        <v>3.2552202060727637</v>
      </c>
      <c r="D16" s="115">
        <v>357</v>
      </c>
      <c r="E16" s="114">
        <v>369</v>
      </c>
      <c r="F16" s="114">
        <v>381</v>
      </c>
      <c r="G16" s="114">
        <v>376</v>
      </c>
      <c r="H16" s="140">
        <v>371</v>
      </c>
      <c r="I16" s="115">
        <v>-14</v>
      </c>
      <c r="J16" s="116">
        <v>-3.7735849056603774</v>
      </c>
      <c r="K16" s="110"/>
      <c r="L16" s="110"/>
      <c r="M16" s="110"/>
      <c r="N16" s="110"/>
      <c r="O16" s="110"/>
    </row>
    <row r="17" spans="1:15" s="110" customFormat="1" ht="24.95" customHeight="1" x14ac:dyDescent="0.2">
      <c r="A17" s="193" t="s">
        <v>142</v>
      </c>
      <c r="B17" s="199" t="s">
        <v>220</v>
      </c>
      <c r="C17" s="113">
        <v>2.3889851372298714</v>
      </c>
      <c r="D17" s="115">
        <v>262</v>
      </c>
      <c r="E17" s="114">
        <v>269</v>
      </c>
      <c r="F17" s="114">
        <v>270</v>
      </c>
      <c r="G17" s="114">
        <v>272</v>
      </c>
      <c r="H17" s="140">
        <v>268</v>
      </c>
      <c r="I17" s="115">
        <v>-6</v>
      </c>
      <c r="J17" s="116">
        <v>-2.2388059701492535</v>
      </c>
    </row>
    <row r="18" spans="1:15" s="287" customFormat="1" ht="24.95" customHeight="1" x14ac:dyDescent="0.2">
      <c r="A18" s="201" t="s">
        <v>144</v>
      </c>
      <c r="B18" s="202" t="s">
        <v>145</v>
      </c>
      <c r="C18" s="113">
        <v>6.8751709674477981</v>
      </c>
      <c r="D18" s="115">
        <v>754</v>
      </c>
      <c r="E18" s="114">
        <v>767</v>
      </c>
      <c r="F18" s="114">
        <v>760</v>
      </c>
      <c r="G18" s="114">
        <v>769</v>
      </c>
      <c r="H18" s="140">
        <v>761</v>
      </c>
      <c r="I18" s="115">
        <v>-7</v>
      </c>
      <c r="J18" s="116">
        <v>-0.91984231274638628</v>
      </c>
      <c r="K18" s="110"/>
      <c r="L18" s="110"/>
      <c r="M18" s="110"/>
      <c r="N18" s="110"/>
      <c r="O18" s="110"/>
    </row>
    <row r="19" spans="1:15" s="110" customFormat="1" ht="24.95" customHeight="1" x14ac:dyDescent="0.2">
      <c r="A19" s="193" t="s">
        <v>146</v>
      </c>
      <c r="B19" s="199" t="s">
        <v>147</v>
      </c>
      <c r="C19" s="113">
        <v>15.318683322695358</v>
      </c>
      <c r="D19" s="115">
        <v>1680</v>
      </c>
      <c r="E19" s="114">
        <v>1741</v>
      </c>
      <c r="F19" s="114">
        <v>1698</v>
      </c>
      <c r="G19" s="114">
        <v>1744</v>
      </c>
      <c r="H19" s="140">
        <v>1731</v>
      </c>
      <c r="I19" s="115">
        <v>-51</v>
      </c>
      <c r="J19" s="116">
        <v>-2.9462738301559792</v>
      </c>
    </row>
    <row r="20" spans="1:15" s="287" customFormat="1" ht="24.95" customHeight="1" x14ac:dyDescent="0.2">
      <c r="A20" s="193" t="s">
        <v>148</v>
      </c>
      <c r="B20" s="199" t="s">
        <v>149</v>
      </c>
      <c r="C20" s="113">
        <v>3.5378863864320231</v>
      </c>
      <c r="D20" s="115">
        <v>388</v>
      </c>
      <c r="E20" s="114">
        <v>431</v>
      </c>
      <c r="F20" s="114">
        <v>433</v>
      </c>
      <c r="G20" s="114">
        <v>428</v>
      </c>
      <c r="H20" s="140">
        <v>407</v>
      </c>
      <c r="I20" s="115">
        <v>-19</v>
      </c>
      <c r="J20" s="116">
        <v>-4.6683046683046685</v>
      </c>
      <c r="K20" s="110"/>
      <c r="L20" s="110"/>
      <c r="M20" s="110"/>
      <c r="N20" s="110"/>
      <c r="O20" s="110"/>
    </row>
    <row r="21" spans="1:15" s="110" customFormat="1" ht="24.95" customHeight="1" x14ac:dyDescent="0.2">
      <c r="A21" s="201" t="s">
        <v>150</v>
      </c>
      <c r="B21" s="202" t="s">
        <v>151</v>
      </c>
      <c r="C21" s="113">
        <v>12.026990061092368</v>
      </c>
      <c r="D21" s="115">
        <v>1319</v>
      </c>
      <c r="E21" s="114">
        <v>1464</v>
      </c>
      <c r="F21" s="114">
        <v>1506</v>
      </c>
      <c r="G21" s="114">
        <v>1558</v>
      </c>
      <c r="H21" s="140">
        <v>1489</v>
      </c>
      <c r="I21" s="115">
        <v>-170</v>
      </c>
      <c r="J21" s="116">
        <v>-11.417058428475487</v>
      </c>
    </row>
    <row r="22" spans="1:15" s="110" customFormat="1" ht="24.95" customHeight="1" x14ac:dyDescent="0.2">
      <c r="A22" s="201" t="s">
        <v>152</v>
      </c>
      <c r="B22" s="199" t="s">
        <v>153</v>
      </c>
      <c r="C22" s="113">
        <v>1.0030090270812437</v>
      </c>
      <c r="D22" s="115">
        <v>110</v>
      </c>
      <c r="E22" s="114">
        <v>115</v>
      </c>
      <c r="F22" s="114">
        <v>106</v>
      </c>
      <c r="G22" s="114">
        <v>110</v>
      </c>
      <c r="H22" s="140">
        <v>113</v>
      </c>
      <c r="I22" s="115">
        <v>-3</v>
      </c>
      <c r="J22" s="116">
        <v>-2.6548672566371683</v>
      </c>
    </row>
    <row r="23" spans="1:15" s="110" customFormat="1" ht="24.95" customHeight="1" x14ac:dyDescent="0.2">
      <c r="A23" s="193" t="s">
        <v>154</v>
      </c>
      <c r="B23" s="199" t="s">
        <v>155</v>
      </c>
      <c r="C23" s="113">
        <v>0.91182638825567608</v>
      </c>
      <c r="D23" s="115">
        <v>100</v>
      </c>
      <c r="E23" s="114">
        <v>107</v>
      </c>
      <c r="F23" s="114">
        <v>106</v>
      </c>
      <c r="G23" s="114">
        <v>112</v>
      </c>
      <c r="H23" s="140">
        <v>111</v>
      </c>
      <c r="I23" s="115">
        <v>-11</v>
      </c>
      <c r="J23" s="116">
        <v>-9.9099099099099099</v>
      </c>
    </row>
    <row r="24" spans="1:15" s="110" customFormat="1" ht="24.95" customHeight="1" x14ac:dyDescent="0.2">
      <c r="A24" s="193" t="s">
        <v>156</v>
      </c>
      <c r="B24" s="199" t="s">
        <v>221</v>
      </c>
      <c r="C24" s="113">
        <v>10.221573812346129</v>
      </c>
      <c r="D24" s="115">
        <v>1121</v>
      </c>
      <c r="E24" s="114">
        <v>1135</v>
      </c>
      <c r="F24" s="114">
        <v>1134</v>
      </c>
      <c r="G24" s="114">
        <v>1118</v>
      </c>
      <c r="H24" s="140">
        <v>1101</v>
      </c>
      <c r="I24" s="115">
        <v>20</v>
      </c>
      <c r="J24" s="116">
        <v>1.8165304268846503</v>
      </c>
    </row>
    <row r="25" spans="1:15" s="110" customFormat="1" ht="24.95" customHeight="1" x14ac:dyDescent="0.2">
      <c r="A25" s="193" t="s">
        <v>222</v>
      </c>
      <c r="B25" s="204" t="s">
        <v>159</v>
      </c>
      <c r="C25" s="113">
        <v>7.9055347861767116</v>
      </c>
      <c r="D25" s="115">
        <v>867</v>
      </c>
      <c r="E25" s="114">
        <v>874</v>
      </c>
      <c r="F25" s="114">
        <v>883</v>
      </c>
      <c r="G25" s="114">
        <v>881</v>
      </c>
      <c r="H25" s="140">
        <v>873</v>
      </c>
      <c r="I25" s="115">
        <v>-6</v>
      </c>
      <c r="J25" s="116">
        <v>-0.6872852233676976</v>
      </c>
    </row>
    <row r="26" spans="1:15" s="110" customFormat="1" ht="24.95" customHeight="1" x14ac:dyDescent="0.2">
      <c r="A26" s="201">
        <v>782.78300000000002</v>
      </c>
      <c r="B26" s="203" t="s">
        <v>160</v>
      </c>
      <c r="C26" s="113">
        <v>8.2064374943010845E-2</v>
      </c>
      <c r="D26" s="115">
        <v>9</v>
      </c>
      <c r="E26" s="114">
        <v>10</v>
      </c>
      <c r="F26" s="114">
        <v>10</v>
      </c>
      <c r="G26" s="114">
        <v>10</v>
      </c>
      <c r="H26" s="140">
        <v>8</v>
      </c>
      <c r="I26" s="115">
        <v>1</v>
      </c>
      <c r="J26" s="116">
        <v>12.5</v>
      </c>
    </row>
    <row r="27" spans="1:15" s="110" customFormat="1" ht="24.95" customHeight="1" x14ac:dyDescent="0.2">
      <c r="A27" s="193" t="s">
        <v>161</v>
      </c>
      <c r="B27" s="199" t="s">
        <v>162</v>
      </c>
      <c r="C27" s="113">
        <v>2.9725540257135044</v>
      </c>
      <c r="D27" s="115">
        <v>326</v>
      </c>
      <c r="E27" s="114">
        <v>324</v>
      </c>
      <c r="F27" s="114">
        <v>322</v>
      </c>
      <c r="G27" s="114">
        <v>319</v>
      </c>
      <c r="H27" s="140">
        <v>314</v>
      </c>
      <c r="I27" s="115">
        <v>12</v>
      </c>
      <c r="J27" s="116">
        <v>3.8216560509554141</v>
      </c>
    </row>
    <row r="28" spans="1:15" s="110" customFormat="1" ht="24.95" customHeight="1" x14ac:dyDescent="0.2">
      <c r="A28" s="193" t="s">
        <v>163</v>
      </c>
      <c r="B28" s="199" t="s">
        <v>164</v>
      </c>
      <c r="C28" s="113">
        <v>1.9513084708671469</v>
      </c>
      <c r="D28" s="115">
        <v>214</v>
      </c>
      <c r="E28" s="114">
        <v>217</v>
      </c>
      <c r="F28" s="114">
        <v>208</v>
      </c>
      <c r="G28" s="114">
        <v>207</v>
      </c>
      <c r="H28" s="140">
        <v>206</v>
      </c>
      <c r="I28" s="115">
        <v>8</v>
      </c>
      <c r="J28" s="116">
        <v>3.883495145631068</v>
      </c>
    </row>
    <row r="29" spans="1:15" s="110" customFormat="1" ht="24.95" customHeight="1" x14ac:dyDescent="0.2">
      <c r="A29" s="193">
        <v>86</v>
      </c>
      <c r="B29" s="199" t="s">
        <v>165</v>
      </c>
      <c r="C29" s="113">
        <v>6.2095377040211543</v>
      </c>
      <c r="D29" s="115">
        <v>681</v>
      </c>
      <c r="E29" s="114">
        <v>681</v>
      </c>
      <c r="F29" s="114">
        <v>678</v>
      </c>
      <c r="G29" s="114">
        <v>675</v>
      </c>
      <c r="H29" s="140">
        <v>676</v>
      </c>
      <c r="I29" s="115">
        <v>5</v>
      </c>
      <c r="J29" s="116">
        <v>0.73964497041420119</v>
      </c>
    </row>
    <row r="30" spans="1:15" s="110" customFormat="1" ht="24.95" customHeight="1" x14ac:dyDescent="0.2">
      <c r="A30" s="193">
        <v>87.88</v>
      </c>
      <c r="B30" s="204" t="s">
        <v>166</v>
      </c>
      <c r="C30" s="113">
        <v>4.568250205160937</v>
      </c>
      <c r="D30" s="115">
        <v>501</v>
      </c>
      <c r="E30" s="114">
        <v>515</v>
      </c>
      <c r="F30" s="114">
        <v>516</v>
      </c>
      <c r="G30" s="114">
        <v>518</v>
      </c>
      <c r="H30" s="140">
        <v>515</v>
      </c>
      <c r="I30" s="115">
        <v>-14</v>
      </c>
      <c r="J30" s="116">
        <v>-2.7184466019417477</v>
      </c>
    </row>
    <row r="31" spans="1:15" s="110" customFormat="1" ht="24.95" customHeight="1" x14ac:dyDescent="0.2">
      <c r="A31" s="193" t="s">
        <v>167</v>
      </c>
      <c r="B31" s="199" t="s">
        <v>168</v>
      </c>
      <c r="C31" s="113">
        <v>11.871979575088902</v>
      </c>
      <c r="D31" s="115">
        <v>1302</v>
      </c>
      <c r="E31" s="114">
        <v>1346</v>
      </c>
      <c r="F31" s="114">
        <v>1331</v>
      </c>
      <c r="G31" s="114">
        <v>1316</v>
      </c>
      <c r="H31" s="140">
        <v>1304</v>
      </c>
      <c r="I31" s="115">
        <v>-2</v>
      </c>
      <c r="J31" s="116">
        <v>-0.15337423312883436</v>
      </c>
    </row>
    <row r="32" spans="1:15" s="110" customFormat="1" ht="24.95" customHeight="1" x14ac:dyDescent="0.2">
      <c r="A32" s="193"/>
      <c r="B32" s="204" t="s">
        <v>169</v>
      </c>
      <c r="C32" s="113" t="s">
        <v>513</v>
      </c>
      <c r="D32" s="115" t="s">
        <v>513</v>
      </c>
      <c r="E32" s="114" t="s">
        <v>513</v>
      </c>
      <c r="F32" s="114" t="s">
        <v>513</v>
      </c>
      <c r="G32" s="114" t="s">
        <v>513</v>
      </c>
      <c r="H32" s="140">
        <v>0</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3.173155831129753</v>
      </c>
      <c r="D34" s="115">
        <v>348</v>
      </c>
      <c r="E34" s="114">
        <v>342</v>
      </c>
      <c r="F34" s="114">
        <v>327</v>
      </c>
      <c r="G34" s="114">
        <v>327</v>
      </c>
      <c r="H34" s="140">
        <v>315</v>
      </c>
      <c r="I34" s="115">
        <v>33</v>
      </c>
      <c r="J34" s="116">
        <v>10.476190476190476</v>
      </c>
    </row>
    <row r="35" spans="1:10" s="110" customFormat="1" ht="24.95" customHeight="1" x14ac:dyDescent="0.2">
      <c r="A35" s="292" t="s">
        <v>171</v>
      </c>
      <c r="B35" s="293" t="s">
        <v>172</v>
      </c>
      <c r="C35" s="113">
        <v>18.227409501230966</v>
      </c>
      <c r="D35" s="115">
        <v>1999</v>
      </c>
      <c r="E35" s="114">
        <v>2092</v>
      </c>
      <c r="F35" s="114">
        <v>2103</v>
      </c>
      <c r="G35" s="114">
        <v>2107</v>
      </c>
      <c r="H35" s="140">
        <v>2067</v>
      </c>
      <c r="I35" s="115">
        <v>-68</v>
      </c>
      <c r="J35" s="116">
        <v>-3.2897919690372519</v>
      </c>
    </row>
    <row r="36" spans="1:10" s="110" customFormat="1" ht="24.95" customHeight="1" x14ac:dyDescent="0.2">
      <c r="A36" s="294" t="s">
        <v>173</v>
      </c>
      <c r="B36" s="295" t="s">
        <v>174</v>
      </c>
      <c r="C36" s="125">
        <v>78.581198139874175</v>
      </c>
      <c r="D36" s="143">
        <v>8618</v>
      </c>
      <c r="E36" s="144">
        <v>8960</v>
      </c>
      <c r="F36" s="144">
        <v>8931</v>
      </c>
      <c r="G36" s="144">
        <v>8996</v>
      </c>
      <c r="H36" s="145">
        <v>8848</v>
      </c>
      <c r="I36" s="143">
        <v>-230</v>
      </c>
      <c r="J36" s="146">
        <v>-2.5994575045207955</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10967</v>
      </c>
      <c r="F11" s="264">
        <v>11396</v>
      </c>
      <c r="G11" s="264">
        <v>11363</v>
      </c>
      <c r="H11" s="264">
        <v>11431</v>
      </c>
      <c r="I11" s="265">
        <v>11230</v>
      </c>
      <c r="J11" s="263">
        <v>-263</v>
      </c>
      <c r="K11" s="266">
        <v>-2.3419412288512911</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39.673566153004465</v>
      </c>
      <c r="E13" s="115">
        <v>4351</v>
      </c>
      <c r="F13" s="114">
        <v>4480</v>
      </c>
      <c r="G13" s="114">
        <v>4516</v>
      </c>
      <c r="H13" s="114">
        <v>4548</v>
      </c>
      <c r="I13" s="140">
        <v>4460</v>
      </c>
      <c r="J13" s="115">
        <v>-109</v>
      </c>
      <c r="K13" s="116">
        <v>-2.4439461883408073</v>
      </c>
    </row>
    <row r="14" spans="1:15" ht="15.95" customHeight="1" x14ac:dyDescent="0.2">
      <c r="A14" s="306" t="s">
        <v>230</v>
      </c>
      <c r="B14" s="307"/>
      <c r="C14" s="308"/>
      <c r="D14" s="113">
        <v>48.162669827664814</v>
      </c>
      <c r="E14" s="115">
        <v>5282</v>
      </c>
      <c r="F14" s="114">
        <v>5532</v>
      </c>
      <c r="G14" s="114">
        <v>5491</v>
      </c>
      <c r="H14" s="114">
        <v>5537</v>
      </c>
      <c r="I14" s="140">
        <v>5434</v>
      </c>
      <c r="J14" s="115">
        <v>-152</v>
      </c>
      <c r="K14" s="116">
        <v>-2.7972027972027971</v>
      </c>
    </row>
    <row r="15" spans="1:15" ht="15.95" customHeight="1" x14ac:dyDescent="0.2">
      <c r="A15" s="306" t="s">
        <v>231</v>
      </c>
      <c r="B15" s="307"/>
      <c r="C15" s="308"/>
      <c r="D15" s="113">
        <v>5.0788729825841159</v>
      </c>
      <c r="E15" s="115">
        <v>557</v>
      </c>
      <c r="F15" s="114">
        <v>584</v>
      </c>
      <c r="G15" s="114">
        <v>576</v>
      </c>
      <c r="H15" s="114">
        <v>571</v>
      </c>
      <c r="I15" s="140">
        <v>571</v>
      </c>
      <c r="J15" s="115">
        <v>-14</v>
      </c>
      <c r="K15" s="116">
        <v>-2.4518388791593697</v>
      </c>
    </row>
    <row r="16" spans="1:15" ht="15.95" customHeight="1" x14ac:dyDescent="0.2">
      <c r="A16" s="306" t="s">
        <v>232</v>
      </c>
      <c r="B16" s="307"/>
      <c r="C16" s="308"/>
      <c r="D16" s="113">
        <v>2.9543174979483906</v>
      </c>
      <c r="E16" s="115">
        <v>324</v>
      </c>
      <c r="F16" s="114">
        <v>321</v>
      </c>
      <c r="G16" s="114">
        <v>316</v>
      </c>
      <c r="H16" s="114">
        <v>297</v>
      </c>
      <c r="I16" s="140">
        <v>288</v>
      </c>
      <c r="J16" s="115">
        <v>36</v>
      </c>
      <c r="K16" s="116">
        <v>12.5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2.2886842345217469</v>
      </c>
      <c r="E18" s="115">
        <v>251</v>
      </c>
      <c r="F18" s="114">
        <v>251</v>
      </c>
      <c r="G18" s="114">
        <v>234</v>
      </c>
      <c r="H18" s="114">
        <v>230</v>
      </c>
      <c r="I18" s="140">
        <v>224</v>
      </c>
      <c r="J18" s="115">
        <v>27</v>
      </c>
      <c r="K18" s="116">
        <v>12.053571428571429</v>
      </c>
    </row>
    <row r="19" spans="1:11" ht="14.1" customHeight="1" x14ac:dyDescent="0.2">
      <c r="A19" s="306" t="s">
        <v>235</v>
      </c>
      <c r="B19" s="307" t="s">
        <v>236</v>
      </c>
      <c r="C19" s="308"/>
      <c r="D19" s="113">
        <v>1.8692440959241361</v>
      </c>
      <c r="E19" s="115">
        <v>205</v>
      </c>
      <c r="F19" s="114">
        <v>205</v>
      </c>
      <c r="G19" s="114">
        <v>193</v>
      </c>
      <c r="H19" s="114">
        <v>189</v>
      </c>
      <c r="I19" s="140">
        <v>181</v>
      </c>
      <c r="J19" s="115">
        <v>24</v>
      </c>
      <c r="K19" s="116">
        <v>13.259668508287293</v>
      </c>
    </row>
    <row r="20" spans="1:11" ht="14.1" customHeight="1" x14ac:dyDescent="0.2">
      <c r="A20" s="306">
        <v>12</v>
      </c>
      <c r="B20" s="307" t="s">
        <v>237</v>
      </c>
      <c r="C20" s="308"/>
      <c r="D20" s="113">
        <v>1.2674386796753898</v>
      </c>
      <c r="E20" s="115">
        <v>139</v>
      </c>
      <c r="F20" s="114">
        <v>150</v>
      </c>
      <c r="G20" s="114">
        <v>154</v>
      </c>
      <c r="H20" s="114">
        <v>153</v>
      </c>
      <c r="I20" s="140">
        <v>146</v>
      </c>
      <c r="J20" s="115">
        <v>-7</v>
      </c>
      <c r="K20" s="116">
        <v>-4.7945205479452051</v>
      </c>
    </row>
    <row r="21" spans="1:11" ht="14.1" customHeight="1" x14ac:dyDescent="0.2">
      <c r="A21" s="306">
        <v>21</v>
      </c>
      <c r="B21" s="307" t="s">
        <v>238</v>
      </c>
      <c r="C21" s="308"/>
      <c r="D21" s="113">
        <v>0.43767666636272456</v>
      </c>
      <c r="E21" s="115">
        <v>48</v>
      </c>
      <c r="F21" s="114">
        <v>46</v>
      </c>
      <c r="G21" s="114">
        <v>43</v>
      </c>
      <c r="H21" s="114">
        <v>42</v>
      </c>
      <c r="I21" s="140">
        <v>40</v>
      </c>
      <c r="J21" s="115">
        <v>8</v>
      </c>
      <c r="K21" s="116">
        <v>20</v>
      </c>
    </row>
    <row r="22" spans="1:11" ht="14.1" customHeight="1" x14ac:dyDescent="0.2">
      <c r="A22" s="306">
        <v>22</v>
      </c>
      <c r="B22" s="307" t="s">
        <v>239</v>
      </c>
      <c r="C22" s="308"/>
      <c r="D22" s="113">
        <v>1.066836874259141</v>
      </c>
      <c r="E22" s="115">
        <v>117</v>
      </c>
      <c r="F22" s="114">
        <v>121</v>
      </c>
      <c r="G22" s="114">
        <v>123</v>
      </c>
      <c r="H22" s="114">
        <v>128</v>
      </c>
      <c r="I22" s="140">
        <v>123</v>
      </c>
      <c r="J22" s="115">
        <v>-6</v>
      </c>
      <c r="K22" s="116">
        <v>-4.8780487804878048</v>
      </c>
    </row>
    <row r="23" spans="1:11" ht="14.1" customHeight="1" x14ac:dyDescent="0.2">
      <c r="A23" s="306">
        <v>23</v>
      </c>
      <c r="B23" s="307" t="s">
        <v>240</v>
      </c>
      <c r="C23" s="308"/>
      <c r="D23" s="113">
        <v>0.88447159660800578</v>
      </c>
      <c r="E23" s="115">
        <v>97</v>
      </c>
      <c r="F23" s="114">
        <v>105</v>
      </c>
      <c r="G23" s="114">
        <v>106</v>
      </c>
      <c r="H23" s="114">
        <v>112</v>
      </c>
      <c r="I23" s="140">
        <v>95</v>
      </c>
      <c r="J23" s="115">
        <v>2</v>
      </c>
      <c r="K23" s="116">
        <v>2.1052631578947367</v>
      </c>
    </row>
    <row r="24" spans="1:11" ht="14.1" customHeight="1" x14ac:dyDescent="0.2">
      <c r="A24" s="306">
        <v>24</v>
      </c>
      <c r="B24" s="307" t="s">
        <v>241</v>
      </c>
      <c r="C24" s="308"/>
      <c r="D24" s="113">
        <v>1.3039117352056169</v>
      </c>
      <c r="E24" s="115">
        <v>143</v>
      </c>
      <c r="F24" s="114">
        <v>143</v>
      </c>
      <c r="G24" s="114">
        <v>149</v>
      </c>
      <c r="H24" s="114">
        <v>142</v>
      </c>
      <c r="I24" s="140">
        <v>130</v>
      </c>
      <c r="J24" s="115">
        <v>13</v>
      </c>
      <c r="K24" s="116">
        <v>10</v>
      </c>
    </row>
    <row r="25" spans="1:11" ht="14.1" customHeight="1" x14ac:dyDescent="0.2">
      <c r="A25" s="306">
        <v>25</v>
      </c>
      <c r="B25" s="307" t="s">
        <v>242</v>
      </c>
      <c r="C25" s="308"/>
      <c r="D25" s="113">
        <v>1.6595240266253306</v>
      </c>
      <c r="E25" s="115">
        <v>182</v>
      </c>
      <c r="F25" s="114">
        <v>189</v>
      </c>
      <c r="G25" s="114">
        <v>178</v>
      </c>
      <c r="H25" s="114">
        <v>182</v>
      </c>
      <c r="I25" s="140">
        <v>169</v>
      </c>
      <c r="J25" s="115">
        <v>13</v>
      </c>
      <c r="K25" s="116">
        <v>7.6923076923076925</v>
      </c>
    </row>
    <row r="26" spans="1:11" ht="14.1" customHeight="1" x14ac:dyDescent="0.2">
      <c r="A26" s="306">
        <v>26</v>
      </c>
      <c r="B26" s="307" t="s">
        <v>243</v>
      </c>
      <c r="C26" s="308"/>
      <c r="D26" s="113">
        <v>1.0577186103765843</v>
      </c>
      <c r="E26" s="115">
        <v>116</v>
      </c>
      <c r="F26" s="114">
        <v>114</v>
      </c>
      <c r="G26" s="114">
        <v>113</v>
      </c>
      <c r="H26" s="114">
        <v>118</v>
      </c>
      <c r="I26" s="140">
        <v>117</v>
      </c>
      <c r="J26" s="115">
        <v>-1</v>
      </c>
      <c r="K26" s="116">
        <v>-0.85470085470085466</v>
      </c>
    </row>
    <row r="27" spans="1:11" ht="14.1" customHeight="1" x14ac:dyDescent="0.2">
      <c r="A27" s="306">
        <v>27</v>
      </c>
      <c r="B27" s="307" t="s">
        <v>244</v>
      </c>
      <c r="C27" s="308"/>
      <c r="D27" s="113">
        <v>0.28266618035925961</v>
      </c>
      <c r="E27" s="115">
        <v>31</v>
      </c>
      <c r="F27" s="114">
        <v>33</v>
      </c>
      <c r="G27" s="114">
        <v>28</v>
      </c>
      <c r="H27" s="114">
        <v>31</v>
      </c>
      <c r="I27" s="140">
        <v>31</v>
      </c>
      <c r="J27" s="115">
        <v>0</v>
      </c>
      <c r="K27" s="116">
        <v>0</v>
      </c>
    </row>
    <row r="28" spans="1:11" ht="14.1" customHeight="1" x14ac:dyDescent="0.2">
      <c r="A28" s="306">
        <v>28</v>
      </c>
      <c r="B28" s="307" t="s">
        <v>245</v>
      </c>
      <c r="C28" s="308"/>
      <c r="D28" s="113">
        <v>0.62004194401385981</v>
      </c>
      <c r="E28" s="115">
        <v>68</v>
      </c>
      <c r="F28" s="114">
        <v>69</v>
      </c>
      <c r="G28" s="114">
        <v>66</v>
      </c>
      <c r="H28" s="114">
        <v>67</v>
      </c>
      <c r="I28" s="140">
        <v>63</v>
      </c>
      <c r="J28" s="115">
        <v>5</v>
      </c>
      <c r="K28" s="116">
        <v>7.9365079365079367</v>
      </c>
    </row>
    <row r="29" spans="1:11" ht="14.1" customHeight="1" x14ac:dyDescent="0.2">
      <c r="A29" s="306">
        <v>29</v>
      </c>
      <c r="B29" s="307" t="s">
        <v>246</v>
      </c>
      <c r="C29" s="308"/>
      <c r="D29" s="113">
        <v>3.9026169417342937</v>
      </c>
      <c r="E29" s="115">
        <v>428</v>
      </c>
      <c r="F29" s="114">
        <v>451</v>
      </c>
      <c r="G29" s="114">
        <v>458</v>
      </c>
      <c r="H29" s="114">
        <v>482</v>
      </c>
      <c r="I29" s="140">
        <v>465</v>
      </c>
      <c r="J29" s="115">
        <v>-37</v>
      </c>
      <c r="K29" s="116">
        <v>-7.956989247311828</v>
      </c>
    </row>
    <row r="30" spans="1:11" ht="14.1" customHeight="1" x14ac:dyDescent="0.2">
      <c r="A30" s="306" t="s">
        <v>247</v>
      </c>
      <c r="B30" s="307" t="s">
        <v>248</v>
      </c>
      <c r="C30" s="308"/>
      <c r="D30" s="113" t="s">
        <v>513</v>
      </c>
      <c r="E30" s="115" t="s">
        <v>513</v>
      </c>
      <c r="F30" s="114" t="s">
        <v>513</v>
      </c>
      <c r="G30" s="114">
        <v>65</v>
      </c>
      <c r="H30" s="114">
        <v>63</v>
      </c>
      <c r="I30" s="140">
        <v>71</v>
      </c>
      <c r="J30" s="115" t="s">
        <v>513</v>
      </c>
      <c r="K30" s="116" t="s">
        <v>513</v>
      </c>
    </row>
    <row r="31" spans="1:11" ht="14.1" customHeight="1" x14ac:dyDescent="0.2">
      <c r="A31" s="306" t="s">
        <v>249</v>
      </c>
      <c r="B31" s="307" t="s">
        <v>250</v>
      </c>
      <c r="C31" s="308"/>
      <c r="D31" s="113">
        <v>3.3464028448983312</v>
      </c>
      <c r="E31" s="115">
        <v>367</v>
      </c>
      <c r="F31" s="114">
        <v>387</v>
      </c>
      <c r="G31" s="114">
        <v>393</v>
      </c>
      <c r="H31" s="114">
        <v>419</v>
      </c>
      <c r="I31" s="140">
        <v>394</v>
      </c>
      <c r="J31" s="115">
        <v>-27</v>
      </c>
      <c r="K31" s="116">
        <v>-6.8527918781725887</v>
      </c>
    </row>
    <row r="32" spans="1:11" ht="14.1" customHeight="1" x14ac:dyDescent="0.2">
      <c r="A32" s="306">
        <v>31</v>
      </c>
      <c r="B32" s="307" t="s">
        <v>251</v>
      </c>
      <c r="C32" s="308"/>
      <c r="D32" s="113">
        <v>5.4709583295340571E-2</v>
      </c>
      <c r="E32" s="115">
        <v>6</v>
      </c>
      <c r="F32" s="114">
        <v>9</v>
      </c>
      <c r="G32" s="114">
        <v>8</v>
      </c>
      <c r="H32" s="114">
        <v>7</v>
      </c>
      <c r="I32" s="140">
        <v>8</v>
      </c>
      <c r="J32" s="115">
        <v>-2</v>
      </c>
      <c r="K32" s="116">
        <v>-25</v>
      </c>
    </row>
    <row r="33" spans="1:11" ht="14.1" customHeight="1" x14ac:dyDescent="0.2">
      <c r="A33" s="306">
        <v>32</v>
      </c>
      <c r="B33" s="307" t="s">
        <v>252</v>
      </c>
      <c r="C33" s="308"/>
      <c r="D33" s="113">
        <v>1.0850734020242545</v>
      </c>
      <c r="E33" s="115">
        <v>119</v>
      </c>
      <c r="F33" s="114">
        <v>123</v>
      </c>
      <c r="G33" s="114">
        <v>128</v>
      </c>
      <c r="H33" s="114">
        <v>121</v>
      </c>
      <c r="I33" s="140">
        <v>119</v>
      </c>
      <c r="J33" s="115">
        <v>0</v>
      </c>
      <c r="K33" s="116">
        <v>0</v>
      </c>
    </row>
    <row r="34" spans="1:11" ht="14.1" customHeight="1" x14ac:dyDescent="0.2">
      <c r="A34" s="306">
        <v>33</v>
      </c>
      <c r="B34" s="307" t="s">
        <v>253</v>
      </c>
      <c r="C34" s="308"/>
      <c r="D34" s="113">
        <v>1.1397829853195951</v>
      </c>
      <c r="E34" s="115">
        <v>125</v>
      </c>
      <c r="F34" s="114">
        <v>129</v>
      </c>
      <c r="G34" s="114">
        <v>121</v>
      </c>
      <c r="H34" s="114">
        <v>131</v>
      </c>
      <c r="I34" s="140">
        <v>122</v>
      </c>
      <c r="J34" s="115">
        <v>3</v>
      </c>
      <c r="K34" s="116">
        <v>2.459016393442623</v>
      </c>
    </row>
    <row r="35" spans="1:11" ht="14.1" customHeight="1" x14ac:dyDescent="0.2">
      <c r="A35" s="306">
        <v>34</v>
      </c>
      <c r="B35" s="307" t="s">
        <v>254</v>
      </c>
      <c r="C35" s="308"/>
      <c r="D35" s="113">
        <v>7.0757727728640463</v>
      </c>
      <c r="E35" s="115">
        <v>776</v>
      </c>
      <c r="F35" s="114">
        <v>779</v>
      </c>
      <c r="G35" s="114">
        <v>771</v>
      </c>
      <c r="H35" s="114">
        <v>752</v>
      </c>
      <c r="I35" s="140">
        <v>746</v>
      </c>
      <c r="J35" s="115">
        <v>30</v>
      </c>
      <c r="K35" s="116">
        <v>4.0214477211796247</v>
      </c>
    </row>
    <row r="36" spans="1:11" ht="14.1" customHeight="1" x14ac:dyDescent="0.2">
      <c r="A36" s="306">
        <v>41</v>
      </c>
      <c r="B36" s="307" t="s">
        <v>255</v>
      </c>
      <c r="C36" s="308"/>
      <c r="D36" s="113">
        <v>0.70210631895687059</v>
      </c>
      <c r="E36" s="115">
        <v>77</v>
      </c>
      <c r="F36" s="114">
        <v>79</v>
      </c>
      <c r="G36" s="114">
        <v>81</v>
      </c>
      <c r="H36" s="114">
        <v>80</v>
      </c>
      <c r="I36" s="140">
        <v>77</v>
      </c>
      <c r="J36" s="115">
        <v>0</v>
      </c>
      <c r="K36" s="116">
        <v>0</v>
      </c>
    </row>
    <row r="37" spans="1:11" ht="14.1" customHeight="1" x14ac:dyDescent="0.2">
      <c r="A37" s="306">
        <v>42</v>
      </c>
      <c r="B37" s="307" t="s">
        <v>256</v>
      </c>
      <c r="C37" s="308"/>
      <c r="D37" s="113">
        <v>5.4709583295340571E-2</v>
      </c>
      <c r="E37" s="115">
        <v>6</v>
      </c>
      <c r="F37" s="114">
        <v>5</v>
      </c>
      <c r="G37" s="114">
        <v>6</v>
      </c>
      <c r="H37" s="114">
        <v>5</v>
      </c>
      <c r="I37" s="140">
        <v>4</v>
      </c>
      <c r="J37" s="115">
        <v>2</v>
      </c>
      <c r="K37" s="116">
        <v>50</v>
      </c>
    </row>
    <row r="38" spans="1:11" ht="14.1" customHeight="1" x14ac:dyDescent="0.2">
      <c r="A38" s="306">
        <v>43</v>
      </c>
      <c r="B38" s="307" t="s">
        <v>257</v>
      </c>
      <c r="C38" s="308"/>
      <c r="D38" s="113">
        <v>0.45591319412783804</v>
      </c>
      <c r="E38" s="115">
        <v>50</v>
      </c>
      <c r="F38" s="114">
        <v>44</v>
      </c>
      <c r="G38" s="114">
        <v>43</v>
      </c>
      <c r="H38" s="114">
        <v>44</v>
      </c>
      <c r="I38" s="140">
        <v>42</v>
      </c>
      <c r="J38" s="115">
        <v>8</v>
      </c>
      <c r="K38" s="116">
        <v>19.047619047619047</v>
      </c>
    </row>
    <row r="39" spans="1:11" ht="14.1" customHeight="1" x14ac:dyDescent="0.2">
      <c r="A39" s="306">
        <v>51</v>
      </c>
      <c r="B39" s="307" t="s">
        <v>258</v>
      </c>
      <c r="C39" s="308"/>
      <c r="D39" s="113">
        <v>2.5166408315856659</v>
      </c>
      <c r="E39" s="115">
        <v>276</v>
      </c>
      <c r="F39" s="114">
        <v>302</v>
      </c>
      <c r="G39" s="114">
        <v>311</v>
      </c>
      <c r="H39" s="114">
        <v>303</v>
      </c>
      <c r="I39" s="140">
        <v>312</v>
      </c>
      <c r="J39" s="115">
        <v>-36</v>
      </c>
      <c r="K39" s="116">
        <v>-11.538461538461538</v>
      </c>
    </row>
    <row r="40" spans="1:11" ht="14.1" customHeight="1" x14ac:dyDescent="0.2">
      <c r="A40" s="306" t="s">
        <v>259</v>
      </c>
      <c r="B40" s="307" t="s">
        <v>260</v>
      </c>
      <c r="C40" s="308"/>
      <c r="D40" s="113">
        <v>2.297802498404304</v>
      </c>
      <c r="E40" s="115">
        <v>252</v>
      </c>
      <c r="F40" s="114">
        <v>278</v>
      </c>
      <c r="G40" s="114">
        <v>285</v>
      </c>
      <c r="H40" s="114">
        <v>277</v>
      </c>
      <c r="I40" s="140">
        <v>288</v>
      </c>
      <c r="J40" s="115">
        <v>-36</v>
      </c>
      <c r="K40" s="116">
        <v>-12.5</v>
      </c>
    </row>
    <row r="41" spans="1:11" ht="14.1" customHeight="1" x14ac:dyDescent="0.2">
      <c r="A41" s="306"/>
      <c r="B41" s="307" t="s">
        <v>261</v>
      </c>
      <c r="C41" s="308"/>
      <c r="D41" s="113">
        <v>2.106318956870612</v>
      </c>
      <c r="E41" s="115">
        <v>231</v>
      </c>
      <c r="F41" s="114">
        <v>253</v>
      </c>
      <c r="G41" s="114">
        <v>259</v>
      </c>
      <c r="H41" s="114">
        <v>252</v>
      </c>
      <c r="I41" s="140">
        <v>267</v>
      </c>
      <c r="J41" s="115">
        <v>-36</v>
      </c>
      <c r="K41" s="116">
        <v>-13.48314606741573</v>
      </c>
    </row>
    <row r="42" spans="1:11" ht="14.1" customHeight="1" x14ac:dyDescent="0.2">
      <c r="A42" s="306">
        <v>52</v>
      </c>
      <c r="B42" s="307" t="s">
        <v>262</v>
      </c>
      <c r="C42" s="308"/>
      <c r="D42" s="113">
        <v>3.9390899972645208</v>
      </c>
      <c r="E42" s="115">
        <v>432</v>
      </c>
      <c r="F42" s="114">
        <v>460</v>
      </c>
      <c r="G42" s="114">
        <v>442</v>
      </c>
      <c r="H42" s="114">
        <v>461</v>
      </c>
      <c r="I42" s="140">
        <v>435</v>
      </c>
      <c r="J42" s="115">
        <v>-3</v>
      </c>
      <c r="K42" s="116">
        <v>-0.68965517241379315</v>
      </c>
    </row>
    <row r="43" spans="1:11" ht="14.1" customHeight="1" x14ac:dyDescent="0.2">
      <c r="A43" s="306" t="s">
        <v>263</v>
      </c>
      <c r="B43" s="307" t="s">
        <v>264</v>
      </c>
      <c r="C43" s="308"/>
      <c r="D43" s="113">
        <v>3.5470046503145802</v>
      </c>
      <c r="E43" s="115">
        <v>389</v>
      </c>
      <c r="F43" s="114">
        <v>422</v>
      </c>
      <c r="G43" s="114">
        <v>407</v>
      </c>
      <c r="H43" s="114">
        <v>424</v>
      </c>
      <c r="I43" s="140">
        <v>399</v>
      </c>
      <c r="J43" s="115">
        <v>-10</v>
      </c>
      <c r="K43" s="116">
        <v>-2.5062656641604009</v>
      </c>
    </row>
    <row r="44" spans="1:11" ht="14.1" customHeight="1" x14ac:dyDescent="0.2">
      <c r="A44" s="306">
        <v>53</v>
      </c>
      <c r="B44" s="307" t="s">
        <v>265</v>
      </c>
      <c r="C44" s="308"/>
      <c r="D44" s="113">
        <v>1.4224491656788547</v>
      </c>
      <c r="E44" s="115">
        <v>156</v>
      </c>
      <c r="F44" s="114">
        <v>152</v>
      </c>
      <c r="G44" s="114">
        <v>156</v>
      </c>
      <c r="H44" s="114">
        <v>152</v>
      </c>
      <c r="I44" s="140">
        <v>161</v>
      </c>
      <c r="J44" s="115">
        <v>-5</v>
      </c>
      <c r="K44" s="116">
        <v>-3.1055900621118013</v>
      </c>
    </row>
    <row r="45" spans="1:11" ht="14.1" customHeight="1" x14ac:dyDescent="0.2">
      <c r="A45" s="306" t="s">
        <v>266</v>
      </c>
      <c r="B45" s="307" t="s">
        <v>267</v>
      </c>
      <c r="C45" s="308"/>
      <c r="D45" s="113">
        <v>1.3950943740311845</v>
      </c>
      <c r="E45" s="115">
        <v>153</v>
      </c>
      <c r="F45" s="114">
        <v>148</v>
      </c>
      <c r="G45" s="114">
        <v>152</v>
      </c>
      <c r="H45" s="114">
        <v>148</v>
      </c>
      <c r="I45" s="140">
        <v>157</v>
      </c>
      <c r="J45" s="115">
        <v>-4</v>
      </c>
      <c r="K45" s="116">
        <v>-2.5477707006369426</v>
      </c>
    </row>
    <row r="46" spans="1:11" ht="14.1" customHeight="1" x14ac:dyDescent="0.2">
      <c r="A46" s="306">
        <v>54</v>
      </c>
      <c r="B46" s="307" t="s">
        <v>268</v>
      </c>
      <c r="C46" s="308"/>
      <c r="D46" s="113">
        <v>16.148445336008024</v>
      </c>
      <c r="E46" s="115">
        <v>1771</v>
      </c>
      <c r="F46" s="114">
        <v>1799</v>
      </c>
      <c r="G46" s="114">
        <v>1831</v>
      </c>
      <c r="H46" s="114">
        <v>1836</v>
      </c>
      <c r="I46" s="140">
        <v>1817</v>
      </c>
      <c r="J46" s="115">
        <v>-46</v>
      </c>
      <c r="K46" s="116">
        <v>-2.5316455696202533</v>
      </c>
    </row>
    <row r="47" spans="1:11" ht="14.1" customHeight="1" x14ac:dyDescent="0.2">
      <c r="A47" s="306">
        <v>61</v>
      </c>
      <c r="B47" s="307" t="s">
        <v>269</v>
      </c>
      <c r="C47" s="308"/>
      <c r="D47" s="113">
        <v>0.70210631895687059</v>
      </c>
      <c r="E47" s="115">
        <v>77</v>
      </c>
      <c r="F47" s="114">
        <v>80</v>
      </c>
      <c r="G47" s="114">
        <v>73</v>
      </c>
      <c r="H47" s="114">
        <v>69</v>
      </c>
      <c r="I47" s="140">
        <v>66</v>
      </c>
      <c r="J47" s="115">
        <v>11</v>
      </c>
      <c r="K47" s="116">
        <v>16.666666666666668</v>
      </c>
    </row>
    <row r="48" spans="1:11" ht="14.1" customHeight="1" x14ac:dyDescent="0.2">
      <c r="A48" s="306">
        <v>62</v>
      </c>
      <c r="B48" s="307" t="s">
        <v>270</v>
      </c>
      <c r="C48" s="308"/>
      <c r="D48" s="113">
        <v>10.011853743047324</v>
      </c>
      <c r="E48" s="115">
        <v>1098</v>
      </c>
      <c r="F48" s="114">
        <v>1142</v>
      </c>
      <c r="G48" s="114">
        <v>1090</v>
      </c>
      <c r="H48" s="114">
        <v>1113</v>
      </c>
      <c r="I48" s="140">
        <v>1118</v>
      </c>
      <c r="J48" s="115">
        <v>-20</v>
      </c>
      <c r="K48" s="116">
        <v>-1.7889087656529516</v>
      </c>
    </row>
    <row r="49" spans="1:11" ht="14.1" customHeight="1" x14ac:dyDescent="0.2">
      <c r="A49" s="306">
        <v>63</v>
      </c>
      <c r="B49" s="307" t="s">
        <v>271</v>
      </c>
      <c r="C49" s="308"/>
      <c r="D49" s="113">
        <v>10.212455548463572</v>
      </c>
      <c r="E49" s="115">
        <v>1120</v>
      </c>
      <c r="F49" s="114">
        <v>1272</v>
      </c>
      <c r="G49" s="114">
        <v>1326</v>
      </c>
      <c r="H49" s="114">
        <v>1334</v>
      </c>
      <c r="I49" s="140">
        <v>1291</v>
      </c>
      <c r="J49" s="115">
        <v>-171</v>
      </c>
      <c r="K49" s="116">
        <v>-13.245546088303641</v>
      </c>
    </row>
    <row r="50" spans="1:11" ht="14.1" customHeight="1" x14ac:dyDescent="0.2">
      <c r="A50" s="306" t="s">
        <v>272</v>
      </c>
      <c r="B50" s="307" t="s">
        <v>273</v>
      </c>
      <c r="C50" s="308"/>
      <c r="D50" s="113">
        <v>0.41032187471505427</v>
      </c>
      <c r="E50" s="115">
        <v>45</v>
      </c>
      <c r="F50" s="114">
        <v>49</v>
      </c>
      <c r="G50" s="114">
        <v>53</v>
      </c>
      <c r="H50" s="114">
        <v>53</v>
      </c>
      <c r="I50" s="140">
        <v>57</v>
      </c>
      <c r="J50" s="115">
        <v>-12</v>
      </c>
      <c r="K50" s="116">
        <v>-21.05263157894737</v>
      </c>
    </row>
    <row r="51" spans="1:11" ht="14.1" customHeight="1" x14ac:dyDescent="0.2">
      <c r="A51" s="306" t="s">
        <v>274</v>
      </c>
      <c r="B51" s="307" t="s">
        <v>275</v>
      </c>
      <c r="C51" s="308"/>
      <c r="D51" s="113">
        <v>9.619768396097383</v>
      </c>
      <c r="E51" s="115">
        <v>1055</v>
      </c>
      <c r="F51" s="114">
        <v>1200</v>
      </c>
      <c r="G51" s="114">
        <v>1239</v>
      </c>
      <c r="H51" s="114">
        <v>1257</v>
      </c>
      <c r="I51" s="140">
        <v>1207</v>
      </c>
      <c r="J51" s="115">
        <v>-152</v>
      </c>
      <c r="K51" s="116">
        <v>-12.593206296603148</v>
      </c>
    </row>
    <row r="52" spans="1:11" ht="14.1" customHeight="1" x14ac:dyDescent="0.2">
      <c r="A52" s="306">
        <v>71</v>
      </c>
      <c r="B52" s="307" t="s">
        <v>276</v>
      </c>
      <c r="C52" s="308"/>
      <c r="D52" s="113">
        <v>10.932798395185557</v>
      </c>
      <c r="E52" s="115">
        <v>1199</v>
      </c>
      <c r="F52" s="114">
        <v>1224</v>
      </c>
      <c r="G52" s="114">
        <v>1213</v>
      </c>
      <c r="H52" s="114">
        <v>1225</v>
      </c>
      <c r="I52" s="140">
        <v>1207</v>
      </c>
      <c r="J52" s="115">
        <v>-8</v>
      </c>
      <c r="K52" s="116">
        <v>-0.6628003314001657</v>
      </c>
    </row>
    <row r="53" spans="1:11" ht="14.1" customHeight="1" x14ac:dyDescent="0.2">
      <c r="A53" s="306" t="s">
        <v>277</v>
      </c>
      <c r="B53" s="307" t="s">
        <v>278</v>
      </c>
      <c r="C53" s="308"/>
      <c r="D53" s="113">
        <v>0.84799854107777883</v>
      </c>
      <c r="E53" s="115">
        <v>93</v>
      </c>
      <c r="F53" s="114">
        <v>104</v>
      </c>
      <c r="G53" s="114">
        <v>98</v>
      </c>
      <c r="H53" s="114">
        <v>102</v>
      </c>
      <c r="I53" s="140">
        <v>95</v>
      </c>
      <c r="J53" s="115">
        <v>-2</v>
      </c>
      <c r="K53" s="116">
        <v>-2.1052631578947367</v>
      </c>
    </row>
    <row r="54" spans="1:11" ht="14.1" customHeight="1" x14ac:dyDescent="0.2">
      <c r="A54" s="306" t="s">
        <v>279</v>
      </c>
      <c r="B54" s="307" t="s">
        <v>280</v>
      </c>
      <c r="C54" s="308"/>
      <c r="D54" s="113">
        <v>9.4556396462113614</v>
      </c>
      <c r="E54" s="115">
        <v>1037</v>
      </c>
      <c r="F54" s="114">
        <v>1053</v>
      </c>
      <c r="G54" s="114">
        <v>1049</v>
      </c>
      <c r="H54" s="114">
        <v>1057</v>
      </c>
      <c r="I54" s="140">
        <v>1047</v>
      </c>
      <c r="J54" s="115">
        <v>-10</v>
      </c>
      <c r="K54" s="116">
        <v>-0.95510983763132762</v>
      </c>
    </row>
    <row r="55" spans="1:11" ht="14.1" customHeight="1" x14ac:dyDescent="0.2">
      <c r="A55" s="306">
        <v>72</v>
      </c>
      <c r="B55" s="307" t="s">
        <v>281</v>
      </c>
      <c r="C55" s="308"/>
      <c r="D55" s="113">
        <v>1.2309656241451628</v>
      </c>
      <c r="E55" s="115">
        <v>135</v>
      </c>
      <c r="F55" s="114">
        <v>135</v>
      </c>
      <c r="G55" s="114">
        <v>140</v>
      </c>
      <c r="H55" s="114">
        <v>141</v>
      </c>
      <c r="I55" s="140">
        <v>134</v>
      </c>
      <c r="J55" s="115">
        <v>1</v>
      </c>
      <c r="K55" s="116">
        <v>0.74626865671641796</v>
      </c>
    </row>
    <row r="56" spans="1:11" ht="14.1" customHeight="1" x14ac:dyDescent="0.2">
      <c r="A56" s="306" t="s">
        <v>282</v>
      </c>
      <c r="B56" s="307" t="s">
        <v>283</v>
      </c>
      <c r="C56" s="308"/>
      <c r="D56" s="113">
        <v>9.1182638825567611E-2</v>
      </c>
      <c r="E56" s="115">
        <v>10</v>
      </c>
      <c r="F56" s="114">
        <v>11</v>
      </c>
      <c r="G56" s="114">
        <v>11</v>
      </c>
      <c r="H56" s="114">
        <v>12</v>
      </c>
      <c r="I56" s="140">
        <v>12</v>
      </c>
      <c r="J56" s="115">
        <v>-2</v>
      </c>
      <c r="K56" s="116">
        <v>-16.666666666666668</v>
      </c>
    </row>
    <row r="57" spans="1:11" ht="14.1" customHeight="1" x14ac:dyDescent="0.2">
      <c r="A57" s="306" t="s">
        <v>284</v>
      </c>
      <c r="B57" s="307" t="s">
        <v>285</v>
      </c>
      <c r="C57" s="308"/>
      <c r="D57" s="113">
        <v>0.77505243001732471</v>
      </c>
      <c r="E57" s="115">
        <v>85</v>
      </c>
      <c r="F57" s="114">
        <v>87</v>
      </c>
      <c r="G57" s="114">
        <v>91</v>
      </c>
      <c r="H57" s="114">
        <v>88</v>
      </c>
      <c r="I57" s="140">
        <v>83</v>
      </c>
      <c r="J57" s="115">
        <v>2</v>
      </c>
      <c r="K57" s="116">
        <v>2.4096385542168677</v>
      </c>
    </row>
    <row r="58" spans="1:11" ht="14.1" customHeight="1" x14ac:dyDescent="0.2">
      <c r="A58" s="306">
        <v>73</v>
      </c>
      <c r="B58" s="307" t="s">
        <v>286</v>
      </c>
      <c r="C58" s="308"/>
      <c r="D58" s="113">
        <v>0.82064374943010854</v>
      </c>
      <c r="E58" s="115">
        <v>90</v>
      </c>
      <c r="F58" s="114">
        <v>99</v>
      </c>
      <c r="G58" s="114">
        <v>97</v>
      </c>
      <c r="H58" s="114">
        <v>95</v>
      </c>
      <c r="I58" s="140">
        <v>93</v>
      </c>
      <c r="J58" s="115">
        <v>-3</v>
      </c>
      <c r="K58" s="116">
        <v>-3.225806451612903</v>
      </c>
    </row>
    <row r="59" spans="1:11" ht="14.1" customHeight="1" x14ac:dyDescent="0.2">
      <c r="A59" s="306" t="s">
        <v>287</v>
      </c>
      <c r="B59" s="307" t="s">
        <v>288</v>
      </c>
      <c r="C59" s="308"/>
      <c r="D59" s="113">
        <v>0.64739673566153</v>
      </c>
      <c r="E59" s="115">
        <v>71</v>
      </c>
      <c r="F59" s="114">
        <v>77</v>
      </c>
      <c r="G59" s="114">
        <v>73</v>
      </c>
      <c r="H59" s="114">
        <v>72</v>
      </c>
      <c r="I59" s="140">
        <v>69</v>
      </c>
      <c r="J59" s="115">
        <v>2</v>
      </c>
      <c r="K59" s="116">
        <v>2.8985507246376812</v>
      </c>
    </row>
    <row r="60" spans="1:11" ht="14.1" customHeight="1" x14ac:dyDescent="0.2">
      <c r="A60" s="306">
        <v>81</v>
      </c>
      <c r="B60" s="307" t="s">
        <v>289</v>
      </c>
      <c r="C60" s="308"/>
      <c r="D60" s="113">
        <v>4.8873894410504244</v>
      </c>
      <c r="E60" s="115">
        <v>536</v>
      </c>
      <c r="F60" s="114">
        <v>537</v>
      </c>
      <c r="G60" s="114">
        <v>533</v>
      </c>
      <c r="H60" s="114">
        <v>533</v>
      </c>
      <c r="I60" s="140">
        <v>536</v>
      </c>
      <c r="J60" s="115">
        <v>0</v>
      </c>
      <c r="K60" s="116">
        <v>0</v>
      </c>
    </row>
    <row r="61" spans="1:11" ht="14.1" customHeight="1" x14ac:dyDescent="0.2">
      <c r="A61" s="306" t="s">
        <v>290</v>
      </c>
      <c r="B61" s="307" t="s">
        <v>291</v>
      </c>
      <c r="C61" s="308"/>
      <c r="D61" s="113">
        <v>2.2704477067566335</v>
      </c>
      <c r="E61" s="115">
        <v>249</v>
      </c>
      <c r="F61" s="114">
        <v>245</v>
      </c>
      <c r="G61" s="114">
        <v>251</v>
      </c>
      <c r="H61" s="114">
        <v>263</v>
      </c>
      <c r="I61" s="140">
        <v>267</v>
      </c>
      <c r="J61" s="115">
        <v>-18</v>
      </c>
      <c r="K61" s="116">
        <v>-6.7415730337078648</v>
      </c>
    </row>
    <row r="62" spans="1:11" ht="14.1" customHeight="1" x14ac:dyDescent="0.2">
      <c r="A62" s="306" t="s">
        <v>292</v>
      </c>
      <c r="B62" s="307" t="s">
        <v>293</v>
      </c>
      <c r="C62" s="308"/>
      <c r="D62" s="113">
        <v>1.3677395823835141</v>
      </c>
      <c r="E62" s="115">
        <v>150</v>
      </c>
      <c r="F62" s="114">
        <v>154</v>
      </c>
      <c r="G62" s="114">
        <v>151</v>
      </c>
      <c r="H62" s="114">
        <v>145</v>
      </c>
      <c r="I62" s="140">
        <v>146</v>
      </c>
      <c r="J62" s="115">
        <v>4</v>
      </c>
      <c r="K62" s="116">
        <v>2.7397260273972601</v>
      </c>
    </row>
    <row r="63" spans="1:11" ht="14.1" customHeight="1" x14ac:dyDescent="0.2">
      <c r="A63" s="306"/>
      <c r="B63" s="307" t="s">
        <v>294</v>
      </c>
      <c r="C63" s="308"/>
      <c r="D63" s="113">
        <v>1.2765569435579465</v>
      </c>
      <c r="E63" s="115">
        <v>140</v>
      </c>
      <c r="F63" s="114">
        <v>144</v>
      </c>
      <c r="G63" s="114">
        <v>142</v>
      </c>
      <c r="H63" s="114">
        <v>139</v>
      </c>
      <c r="I63" s="140">
        <v>136</v>
      </c>
      <c r="J63" s="115">
        <v>4</v>
      </c>
      <c r="K63" s="116">
        <v>2.9411764705882355</v>
      </c>
    </row>
    <row r="64" spans="1:11" ht="14.1" customHeight="1" x14ac:dyDescent="0.2">
      <c r="A64" s="306" t="s">
        <v>295</v>
      </c>
      <c r="B64" s="307" t="s">
        <v>296</v>
      </c>
      <c r="C64" s="308"/>
      <c r="D64" s="113">
        <v>0.19148354153369199</v>
      </c>
      <c r="E64" s="115">
        <v>21</v>
      </c>
      <c r="F64" s="114">
        <v>21</v>
      </c>
      <c r="G64" s="114">
        <v>18</v>
      </c>
      <c r="H64" s="114">
        <v>20</v>
      </c>
      <c r="I64" s="140">
        <v>20</v>
      </c>
      <c r="J64" s="115">
        <v>1</v>
      </c>
      <c r="K64" s="116">
        <v>5</v>
      </c>
    </row>
    <row r="65" spans="1:11" ht="14.1" customHeight="1" x14ac:dyDescent="0.2">
      <c r="A65" s="306" t="s">
        <v>297</v>
      </c>
      <c r="B65" s="307" t="s">
        <v>298</v>
      </c>
      <c r="C65" s="308"/>
      <c r="D65" s="113">
        <v>0.4923862496580651</v>
      </c>
      <c r="E65" s="115">
        <v>54</v>
      </c>
      <c r="F65" s="114">
        <v>56</v>
      </c>
      <c r="G65" s="114">
        <v>57</v>
      </c>
      <c r="H65" s="114">
        <v>56</v>
      </c>
      <c r="I65" s="140">
        <v>53</v>
      </c>
      <c r="J65" s="115">
        <v>1</v>
      </c>
      <c r="K65" s="116">
        <v>1.8867924528301887</v>
      </c>
    </row>
    <row r="66" spans="1:11" ht="14.1" customHeight="1" x14ac:dyDescent="0.2">
      <c r="A66" s="306">
        <v>82</v>
      </c>
      <c r="B66" s="307" t="s">
        <v>299</v>
      </c>
      <c r="C66" s="308"/>
      <c r="D66" s="113">
        <v>1.7689431932160116</v>
      </c>
      <c r="E66" s="115">
        <v>194</v>
      </c>
      <c r="F66" s="114">
        <v>197</v>
      </c>
      <c r="G66" s="114">
        <v>199</v>
      </c>
      <c r="H66" s="114">
        <v>204</v>
      </c>
      <c r="I66" s="140">
        <v>211</v>
      </c>
      <c r="J66" s="115">
        <v>-17</v>
      </c>
      <c r="K66" s="116">
        <v>-8.0568720379146921</v>
      </c>
    </row>
    <row r="67" spans="1:11" ht="14.1" customHeight="1" x14ac:dyDescent="0.2">
      <c r="A67" s="306" t="s">
        <v>300</v>
      </c>
      <c r="B67" s="307" t="s">
        <v>301</v>
      </c>
      <c r="C67" s="308"/>
      <c r="D67" s="113">
        <v>0.59268715236618952</v>
      </c>
      <c r="E67" s="115">
        <v>65</v>
      </c>
      <c r="F67" s="114">
        <v>63</v>
      </c>
      <c r="G67" s="114">
        <v>66</v>
      </c>
      <c r="H67" s="114">
        <v>70</v>
      </c>
      <c r="I67" s="140">
        <v>77</v>
      </c>
      <c r="J67" s="115">
        <v>-12</v>
      </c>
      <c r="K67" s="116">
        <v>-15.584415584415584</v>
      </c>
    </row>
    <row r="68" spans="1:11" ht="14.1" customHeight="1" x14ac:dyDescent="0.2">
      <c r="A68" s="306" t="s">
        <v>302</v>
      </c>
      <c r="B68" s="307" t="s">
        <v>303</v>
      </c>
      <c r="C68" s="308"/>
      <c r="D68" s="113">
        <v>0.72946111060454089</v>
      </c>
      <c r="E68" s="115">
        <v>80</v>
      </c>
      <c r="F68" s="114">
        <v>83</v>
      </c>
      <c r="G68" s="114">
        <v>82</v>
      </c>
      <c r="H68" s="114">
        <v>81</v>
      </c>
      <c r="I68" s="140">
        <v>83</v>
      </c>
      <c r="J68" s="115">
        <v>-3</v>
      </c>
      <c r="K68" s="116">
        <v>-3.6144578313253013</v>
      </c>
    </row>
    <row r="69" spans="1:11" ht="14.1" customHeight="1" x14ac:dyDescent="0.2">
      <c r="A69" s="306">
        <v>83</v>
      </c>
      <c r="B69" s="307" t="s">
        <v>304</v>
      </c>
      <c r="C69" s="308"/>
      <c r="D69" s="113">
        <v>3.0637366645390718</v>
      </c>
      <c r="E69" s="115">
        <v>336</v>
      </c>
      <c r="F69" s="114">
        <v>344</v>
      </c>
      <c r="G69" s="114">
        <v>346</v>
      </c>
      <c r="H69" s="114">
        <v>348</v>
      </c>
      <c r="I69" s="140">
        <v>334</v>
      </c>
      <c r="J69" s="115">
        <v>2</v>
      </c>
      <c r="K69" s="116">
        <v>0.59880239520958078</v>
      </c>
    </row>
    <row r="70" spans="1:11" ht="14.1" customHeight="1" x14ac:dyDescent="0.2">
      <c r="A70" s="306" t="s">
        <v>305</v>
      </c>
      <c r="B70" s="307" t="s">
        <v>306</v>
      </c>
      <c r="C70" s="308"/>
      <c r="D70" s="113">
        <v>1.5592231239172061</v>
      </c>
      <c r="E70" s="115">
        <v>171</v>
      </c>
      <c r="F70" s="114">
        <v>175</v>
      </c>
      <c r="G70" s="114">
        <v>168</v>
      </c>
      <c r="H70" s="114">
        <v>169</v>
      </c>
      <c r="I70" s="140">
        <v>157</v>
      </c>
      <c r="J70" s="115">
        <v>14</v>
      </c>
      <c r="K70" s="116">
        <v>8.9171974522292992</v>
      </c>
    </row>
    <row r="71" spans="1:11" ht="14.1" customHeight="1" x14ac:dyDescent="0.2">
      <c r="A71" s="306"/>
      <c r="B71" s="307" t="s">
        <v>307</v>
      </c>
      <c r="C71" s="308"/>
      <c r="D71" s="113">
        <v>1.103309929789368</v>
      </c>
      <c r="E71" s="115">
        <v>121</v>
      </c>
      <c r="F71" s="114">
        <v>124</v>
      </c>
      <c r="G71" s="114">
        <v>120</v>
      </c>
      <c r="H71" s="114">
        <v>126</v>
      </c>
      <c r="I71" s="140">
        <v>116</v>
      </c>
      <c r="J71" s="115">
        <v>5</v>
      </c>
      <c r="K71" s="116">
        <v>4.3103448275862073</v>
      </c>
    </row>
    <row r="72" spans="1:11" ht="14.1" customHeight="1" x14ac:dyDescent="0.2">
      <c r="A72" s="306">
        <v>84</v>
      </c>
      <c r="B72" s="307" t="s">
        <v>308</v>
      </c>
      <c r="C72" s="308"/>
      <c r="D72" s="113">
        <v>1.1944925686149357</v>
      </c>
      <c r="E72" s="115">
        <v>131</v>
      </c>
      <c r="F72" s="114">
        <v>142</v>
      </c>
      <c r="G72" s="114">
        <v>134</v>
      </c>
      <c r="H72" s="114">
        <v>137</v>
      </c>
      <c r="I72" s="140">
        <v>140</v>
      </c>
      <c r="J72" s="115">
        <v>-9</v>
      </c>
      <c r="K72" s="116">
        <v>-6.4285714285714288</v>
      </c>
    </row>
    <row r="73" spans="1:11" ht="14.1" customHeight="1" x14ac:dyDescent="0.2">
      <c r="A73" s="306" t="s">
        <v>309</v>
      </c>
      <c r="B73" s="307" t="s">
        <v>310</v>
      </c>
      <c r="C73" s="308"/>
      <c r="D73" s="113">
        <v>0.24619312482903255</v>
      </c>
      <c r="E73" s="115">
        <v>27</v>
      </c>
      <c r="F73" s="114">
        <v>26</v>
      </c>
      <c r="G73" s="114">
        <v>24</v>
      </c>
      <c r="H73" s="114">
        <v>28</v>
      </c>
      <c r="I73" s="140">
        <v>28</v>
      </c>
      <c r="J73" s="115">
        <v>-1</v>
      </c>
      <c r="K73" s="116">
        <v>-3.5714285714285716</v>
      </c>
    </row>
    <row r="74" spans="1:11" ht="14.1" customHeight="1" x14ac:dyDescent="0.2">
      <c r="A74" s="306" t="s">
        <v>311</v>
      </c>
      <c r="B74" s="307" t="s">
        <v>312</v>
      </c>
      <c r="C74" s="308"/>
      <c r="D74" s="113">
        <v>6.3827847177897329E-2</v>
      </c>
      <c r="E74" s="115">
        <v>7</v>
      </c>
      <c r="F74" s="114">
        <v>9</v>
      </c>
      <c r="G74" s="114">
        <v>9</v>
      </c>
      <c r="H74" s="114">
        <v>10</v>
      </c>
      <c r="I74" s="140">
        <v>12</v>
      </c>
      <c r="J74" s="115">
        <v>-5</v>
      </c>
      <c r="K74" s="116">
        <v>-41.666666666666664</v>
      </c>
    </row>
    <row r="75" spans="1:11" ht="14.1" customHeight="1" x14ac:dyDescent="0.2">
      <c r="A75" s="306" t="s">
        <v>313</v>
      </c>
      <c r="B75" s="307" t="s">
        <v>314</v>
      </c>
      <c r="C75" s="308"/>
      <c r="D75" s="113" t="s">
        <v>513</v>
      </c>
      <c r="E75" s="115" t="s">
        <v>513</v>
      </c>
      <c r="F75" s="114">
        <v>0</v>
      </c>
      <c r="G75" s="114" t="s">
        <v>513</v>
      </c>
      <c r="H75" s="114" t="s">
        <v>513</v>
      </c>
      <c r="I75" s="140" t="s">
        <v>513</v>
      </c>
      <c r="J75" s="115" t="s">
        <v>513</v>
      </c>
      <c r="K75" s="116" t="s">
        <v>513</v>
      </c>
    </row>
    <row r="76" spans="1:11" ht="14.1" customHeight="1" x14ac:dyDescent="0.2">
      <c r="A76" s="306">
        <v>91</v>
      </c>
      <c r="B76" s="307" t="s">
        <v>315</v>
      </c>
      <c r="C76" s="308"/>
      <c r="D76" s="113">
        <v>2.7354791647670285E-2</v>
      </c>
      <c r="E76" s="115">
        <v>3</v>
      </c>
      <c r="F76" s="114" t="s">
        <v>513</v>
      </c>
      <c r="G76" s="114" t="s">
        <v>513</v>
      </c>
      <c r="H76" s="114">
        <v>4</v>
      </c>
      <c r="I76" s="140">
        <v>4</v>
      </c>
      <c r="J76" s="115">
        <v>-1</v>
      </c>
      <c r="K76" s="116">
        <v>-25</v>
      </c>
    </row>
    <row r="77" spans="1:11" ht="14.1" customHeight="1" x14ac:dyDescent="0.2">
      <c r="A77" s="306">
        <v>92</v>
      </c>
      <c r="B77" s="307" t="s">
        <v>316</v>
      </c>
      <c r="C77" s="308"/>
      <c r="D77" s="113">
        <v>0.11853743047323789</v>
      </c>
      <c r="E77" s="115">
        <v>13</v>
      </c>
      <c r="F77" s="114">
        <v>14</v>
      </c>
      <c r="G77" s="114">
        <v>16</v>
      </c>
      <c r="H77" s="114">
        <v>16</v>
      </c>
      <c r="I77" s="140">
        <v>17</v>
      </c>
      <c r="J77" s="115">
        <v>-4</v>
      </c>
      <c r="K77" s="116">
        <v>-23.529411764705884</v>
      </c>
    </row>
    <row r="78" spans="1:11" ht="14.1" customHeight="1" x14ac:dyDescent="0.2">
      <c r="A78" s="306">
        <v>93</v>
      </c>
      <c r="B78" s="307" t="s">
        <v>317</v>
      </c>
      <c r="C78" s="308"/>
      <c r="D78" s="113">
        <v>0.54709583295340569</v>
      </c>
      <c r="E78" s="115">
        <v>60</v>
      </c>
      <c r="F78" s="114">
        <v>60</v>
      </c>
      <c r="G78" s="114">
        <v>61</v>
      </c>
      <c r="H78" s="114">
        <v>58</v>
      </c>
      <c r="I78" s="140">
        <v>55</v>
      </c>
      <c r="J78" s="115">
        <v>5</v>
      </c>
      <c r="K78" s="116">
        <v>9.0909090909090917</v>
      </c>
    </row>
    <row r="79" spans="1:11" ht="14.1" customHeight="1" x14ac:dyDescent="0.2">
      <c r="A79" s="306">
        <v>94</v>
      </c>
      <c r="B79" s="307" t="s">
        <v>318</v>
      </c>
      <c r="C79" s="308"/>
      <c r="D79" s="113">
        <v>0.9847724993161302</v>
      </c>
      <c r="E79" s="115">
        <v>108</v>
      </c>
      <c r="F79" s="114">
        <v>114</v>
      </c>
      <c r="G79" s="114">
        <v>116</v>
      </c>
      <c r="H79" s="114">
        <v>97</v>
      </c>
      <c r="I79" s="140">
        <v>101</v>
      </c>
      <c r="J79" s="115">
        <v>7</v>
      </c>
      <c r="K79" s="116">
        <v>6.9306930693069306</v>
      </c>
    </row>
    <row r="80" spans="1:11" ht="14.1" customHeight="1" x14ac:dyDescent="0.2">
      <c r="A80" s="306" t="s">
        <v>319</v>
      </c>
      <c r="B80" s="307" t="s">
        <v>320</v>
      </c>
      <c r="C80" s="308"/>
      <c r="D80" s="113">
        <v>0</v>
      </c>
      <c r="E80" s="115">
        <v>0</v>
      </c>
      <c r="F80" s="114" t="s">
        <v>513</v>
      </c>
      <c r="G80" s="114" t="s">
        <v>513</v>
      </c>
      <c r="H80" s="114">
        <v>0</v>
      </c>
      <c r="I80" s="140">
        <v>0</v>
      </c>
      <c r="J80" s="115">
        <v>0</v>
      </c>
      <c r="K80" s="116">
        <v>0</v>
      </c>
    </row>
    <row r="81" spans="1:11" ht="14.1" customHeight="1" x14ac:dyDescent="0.2">
      <c r="A81" s="310" t="s">
        <v>321</v>
      </c>
      <c r="B81" s="311" t="s">
        <v>333</v>
      </c>
      <c r="C81" s="312"/>
      <c r="D81" s="125">
        <v>4.1305735387982132</v>
      </c>
      <c r="E81" s="143">
        <v>453</v>
      </c>
      <c r="F81" s="144">
        <v>479</v>
      </c>
      <c r="G81" s="144">
        <v>464</v>
      </c>
      <c r="H81" s="144">
        <v>478</v>
      </c>
      <c r="I81" s="145">
        <v>477</v>
      </c>
      <c r="J81" s="143">
        <v>-24</v>
      </c>
      <c r="K81" s="146">
        <v>-5.0314465408805029</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3226</v>
      </c>
      <c r="G12" s="536">
        <v>2206</v>
      </c>
      <c r="H12" s="536">
        <v>3950</v>
      </c>
      <c r="I12" s="536">
        <v>2820</v>
      </c>
      <c r="J12" s="537">
        <v>3501</v>
      </c>
      <c r="K12" s="538">
        <v>-275</v>
      </c>
      <c r="L12" s="349">
        <v>-7.8548986003998857</v>
      </c>
    </row>
    <row r="13" spans="1:17" s="110" customFormat="1" ht="15" customHeight="1" x14ac:dyDescent="0.2">
      <c r="A13" s="350" t="s">
        <v>344</v>
      </c>
      <c r="B13" s="351" t="s">
        <v>345</v>
      </c>
      <c r="C13" s="347"/>
      <c r="D13" s="347"/>
      <c r="E13" s="348"/>
      <c r="F13" s="536">
        <v>1981</v>
      </c>
      <c r="G13" s="536">
        <v>1199</v>
      </c>
      <c r="H13" s="536">
        <v>2254</v>
      </c>
      <c r="I13" s="536">
        <v>1801</v>
      </c>
      <c r="J13" s="537">
        <v>2207</v>
      </c>
      <c r="K13" s="538">
        <v>-226</v>
      </c>
      <c r="L13" s="349">
        <v>-10.240144993203444</v>
      </c>
    </row>
    <row r="14" spans="1:17" s="110" customFormat="1" ht="22.5" customHeight="1" x14ac:dyDescent="0.2">
      <c r="A14" s="350"/>
      <c r="B14" s="351" t="s">
        <v>346</v>
      </c>
      <c r="C14" s="347"/>
      <c r="D14" s="347"/>
      <c r="E14" s="348"/>
      <c r="F14" s="536">
        <v>1245</v>
      </c>
      <c r="G14" s="536">
        <v>1007</v>
      </c>
      <c r="H14" s="536">
        <v>1696</v>
      </c>
      <c r="I14" s="536">
        <v>1019</v>
      </c>
      <c r="J14" s="537">
        <v>1294</v>
      </c>
      <c r="K14" s="538">
        <v>-49</v>
      </c>
      <c r="L14" s="349">
        <v>-3.7867078825347757</v>
      </c>
    </row>
    <row r="15" spans="1:17" s="110" customFormat="1" ht="15" customHeight="1" x14ac:dyDescent="0.2">
      <c r="A15" s="350" t="s">
        <v>347</v>
      </c>
      <c r="B15" s="351" t="s">
        <v>108</v>
      </c>
      <c r="C15" s="347"/>
      <c r="D15" s="347"/>
      <c r="E15" s="348"/>
      <c r="F15" s="536">
        <v>679</v>
      </c>
      <c r="G15" s="536">
        <v>576</v>
      </c>
      <c r="H15" s="536">
        <v>1903</v>
      </c>
      <c r="I15" s="536">
        <v>675</v>
      </c>
      <c r="J15" s="537">
        <v>785</v>
      </c>
      <c r="K15" s="538">
        <v>-106</v>
      </c>
      <c r="L15" s="349">
        <v>-13.503184713375797</v>
      </c>
    </row>
    <row r="16" spans="1:17" s="110" customFormat="1" ht="15" customHeight="1" x14ac:dyDescent="0.2">
      <c r="A16" s="350"/>
      <c r="B16" s="351" t="s">
        <v>109</v>
      </c>
      <c r="C16" s="347"/>
      <c r="D16" s="347"/>
      <c r="E16" s="348"/>
      <c r="F16" s="536">
        <v>2180</v>
      </c>
      <c r="G16" s="536">
        <v>1458</v>
      </c>
      <c r="H16" s="536">
        <v>1847</v>
      </c>
      <c r="I16" s="536">
        <v>1893</v>
      </c>
      <c r="J16" s="537">
        <v>2294</v>
      </c>
      <c r="K16" s="538">
        <v>-114</v>
      </c>
      <c r="L16" s="349">
        <v>-4.9694856146469046</v>
      </c>
    </row>
    <row r="17" spans="1:12" s="110" customFormat="1" ht="15" customHeight="1" x14ac:dyDescent="0.2">
      <c r="A17" s="350"/>
      <c r="B17" s="351" t="s">
        <v>110</v>
      </c>
      <c r="C17" s="347"/>
      <c r="D17" s="347"/>
      <c r="E17" s="348"/>
      <c r="F17" s="536">
        <v>327</v>
      </c>
      <c r="G17" s="536">
        <v>152</v>
      </c>
      <c r="H17" s="536">
        <v>171</v>
      </c>
      <c r="I17" s="536">
        <v>234</v>
      </c>
      <c r="J17" s="537">
        <v>374</v>
      </c>
      <c r="K17" s="538">
        <v>-47</v>
      </c>
      <c r="L17" s="349">
        <v>-12.566844919786096</v>
      </c>
    </row>
    <row r="18" spans="1:12" s="110" customFormat="1" ht="15" customHeight="1" x14ac:dyDescent="0.2">
      <c r="A18" s="350"/>
      <c r="B18" s="351" t="s">
        <v>111</v>
      </c>
      <c r="C18" s="347"/>
      <c r="D18" s="347"/>
      <c r="E18" s="348"/>
      <c r="F18" s="536">
        <v>40</v>
      </c>
      <c r="G18" s="536">
        <v>20</v>
      </c>
      <c r="H18" s="536">
        <v>29</v>
      </c>
      <c r="I18" s="536">
        <v>18</v>
      </c>
      <c r="J18" s="537">
        <v>48</v>
      </c>
      <c r="K18" s="538">
        <v>-8</v>
      </c>
      <c r="L18" s="349">
        <v>-16.666666666666668</v>
      </c>
    </row>
    <row r="19" spans="1:12" s="110" customFormat="1" ht="15" customHeight="1" x14ac:dyDescent="0.2">
      <c r="A19" s="118" t="s">
        <v>113</v>
      </c>
      <c r="B19" s="119" t="s">
        <v>181</v>
      </c>
      <c r="C19" s="347"/>
      <c r="D19" s="347"/>
      <c r="E19" s="348"/>
      <c r="F19" s="536">
        <v>2381</v>
      </c>
      <c r="G19" s="536">
        <v>1478</v>
      </c>
      <c r="H19" s="536">
        <v>2930</v>
      </c>
      <c r="I19" s="536">
        <v>2038</v>
      </c>
      <c r="J19" s="537">
        <v>2620</v>
      </c>
      <c r="K19" s="538">
        <v>-239</v>
      </c>
      <c r="L19" s="349">
        <v>-9.1221374045801529</v>
      </c>
    </row>
    <row r="20" spans="1:12" s="110" customFormat="1" ht="15" customHeight="1" x14ac:dyDescent="0.2">
      <c r="A20" s="118"/>
      <c r="B20" s="119" t="s">
        <v>182</v>
      </c>
      <c r="C20" s="347"/>
      <c r="D20" s="347"/>
      <c r="E20" s="348"/>
      <c r="F20" s="536">
        <v>845</v>
      </c>
      <c r="G20" s="536">
        <v>728</v>
      </c>
      <c r="H20" s="536">
        <v>1020</v>
      </c>
      <c r="I20" s="536">
        <v>782</v>
      </c>
      <c r="J20" s="537">
        <v>881</v>
      </c>
      <c r="K20" s="538">
        <v>-36</v>
      </c>
      <c r="L20" s="349">
        <v>-4.0862656072644725</v>
      </c>
    </row>
    <row r="21" spans="1:12" s="110" customFormat="1" ht="15" customHeight="1" x14ac:dyDescent="0.2">
      <c r="A21" s="118" t="s">
        <v>113</v>
      </c>
      <c r="B21" s="119" t="s">
        <v>116</v>
      </c>
      <c r="C21" s="347"/>
      <c r="D21" s="347"/>
      <c r="E21" s="348"/>
      <c r="F21" s="536">
        <v>2239</v>
      </c>
      <c r="G21" s="536">
        <v>1490</v>
      </c>
      <c r="H21" s="536">
        <v>2950</v>
      </c>
      <c r="I21" s="536">
        <v>1746</v>
      </c>
      <c r="J21" s="537">
        <v>2407</v>
      </c>
      <c r="K21" s="538">
        <v>-168</v>
      </c>
      <c r="L21" s="349">
        <v>-6.9796427087660993</v>
      </c>
    </row>
    <row r="22" spans="1:12" s="110" customFormat="1" ht="15" customHeight="1" x14ac:dyDescent="0.2">
      <c r="A22" s="118"/>
      <c r="B22" s="119" t="s">
        <v>117</v>
      </c>
      <c r="C22" s="347"/>
      <c r="D22" s="347"/>
      <c r="E22" s="348"/>
      <c r="F22" s="536">
        <v>985</v>
      </c>
      <c r="G22" s="536">
        <v>715</v>
      </c>
      <c r="H22" s="536">
        <v>999</v>
      </c>
      <c r="I22" s="536">
        <v>1074</v>
      </c>
      <c r="J22" s="537">
        <v>1094</v>
      </c>
      <c r="K22" s="538">
        <v>-109</v>
      </c>
      <c r="L22" s="349">
        <v>-9.963436928702011</v>
      </c>
    </row>
    <row r="23" spans="1:12" s="110" customFormat="1" ht="15" customHeight="1" x14ac:dyDescent="0.2">
      <c r="A23" s="352" t="s">
        <v>347</v>
      </c>
      <c r="B23" s="353" t="s">
        <v>193</v>
      </c>
      <c r="C23" s="354"/>
      <c r="D23" s="354"/>
      <c r="E23" s="355"/>
      <c r="F23" s="539">
        <v>53</v>
      </c>
      <c r="G23" s="539">
        <v>126</v>
      </c>
      <c r="H23" s="539">
        <v>919</v>
      </c>
      <c r="I23" s="539">
        <v>39</v>
      </c>
      <c r="J23" s="540">
        <v>60</v>
      </c>
      <c r="K23" s="541">
        <v>-7</v>
      </c>
      <c r="L23" s="356">
        <v>-11.666666666666666</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22.5</v>
      </c>
      <c r="G25" s="542">
        <v>24.5</v>
      </c>
      <c r="H25" s="542">
        <v>27</v>
      </c>
      <c r="I25" s="542">
        <v>22.3</v>
      </c>
      <c r="J25" s="542">
        <v>23.4</v>
      </c>
      <c r="K25" s="543" t="s">
        <v>349</v>
      </c>
      <c r="L25" s="364">
        <v>-0.89999999999999858</v>
      </c>
    </row>
    <row r="26" spans="1:12" s="110" customFormat="1" ht="15" customHeight="1" x14ac:dyDescent="0.2">
      <c r="A26" s="365" t="s">
        <v>105</v>
      </c>
      <c r="B26" s="366" t="s">
        <v>345</v>
      </c>
      <c r="C26" s="362"/>
      <c r="D26" s="362"/>
      <c r="E26" s="363"/>
      <c r="F26" s="542">
        <v>16.8</v>
      </c>
      <c r="G26" s="542">
        <v>18.5</v>
      </c>
      <c r="H26" s="542">
        <v>19.7</v>
      </c>
      <c r="I26" s="542">
        <v>18.3</v>
      </c>
      <c r="J26" s="544">
        <v>17.8</v>
      </c>
      <c r="K26" s="543" t="s">
        <v>349</v>
      </c>
      <c r="L26" s="364">
        <v>-1</v>
      </c>
    </row>
    <row r="27" spans="1:12" s="110" customFormat="1" ht="15" customHeight="1" x14ac:dyDescent="0.2">
      <c r="A27" s="365"/>
      <c r="B27" s="366" t="s">
        <v>346</v>
      </c>
      <c r="C27" s="362"/>
      <c r="D27" s="362"/>
      <c r="E27" s="363"/>
      <c r="F27" s="542">
        <v>31.5</v>
      </c>
      <c r="G27" s="542">
        <v>31.9</v>
      </c>
      <c r="H27" s="542">
        <v>36.9</v>
      </c>
      <c r="I27" s="542">
        <v>29.3</v>
      </c>
      <c r="J27" s="542">
        <v>32.799999999999997</v>
      </c>
      <c r="K27" s="543" t="s">
        <v>349</v>
      </c>
      <c r="L27" s="364">
        <v>-1.2999999999999972</v>
      </c>
    </row>
    <row r="28" spans="1:12" s="110" customFormat="1" ht="15" customHeight="1" x14ac:dyDescent="0.2">
      <c r="A28" s="365" t="s">
        <v>113</v>
      </c>
      <c r="B28" s="366" t="s">
        <v>108</v>
      </c>
      <c r="C28" s="362"/>
      <c r="D28" s="362"/>
      <c r="E28" s="363"/>
      <c r="F28" s="542">
        <v>28.5</v>
      </c>
      <c r="G28" s="542">
        <v>29.6</v>
      </c>
      <c r="H28" s="542">
        <v>34.4</v>
      </c>
      <c r="I28" s="542">
        <v>26.9</v>
      </c>
      <c r="J28" s="542">
        <v>26.8</v>
      </c>
      <c r="K28" s="543" t="s">
        <v>349</v>
      </c>
      <c r="L28" s="364">
        <v>1.6999999999999993</v>
      </c>
    </row>
    <row r="29" spans="1:12" s="110" customFormat="1" ht="11.25" x14ac:dyDescent="0.2">
      <c r="A29" s="365"/>
      <c r="B29" s="366" t="s">
        <v>109</v>
      </c>
      <c r="C29" s="362"/>
      <c r="D29" s="362"/>
      <c r="E29" s="363"/>
      <c r="F29" s="542">
        <v>20.100000000000001</v>
      </c>
      <c r="G29" s="542">
        <v>23.6</v>
      </c>
      <c r="H29" s="542">
        <v>24</v>
      </c>
      <c r="I29" s="542">
        <v>20.9</v>
      </c>
      <c r="J29" s="544">
        <v>21.8</v>
      </c>
      <c r="K29" s="543" t="s">
        <v>349</v>
      </c>
      <c r="L29" s="364">
        <v>-1.6999999999999993</v>
      </c>
    </row>
    <row r="30" spans="1:12" s="110" customFormat="1" ht="15" customHeight="1" x14ac:dyDescent="0.2">
      <c r="A30" s="365"/>
      <c r="B30" s="366" t="s">
        <v>110</v>
      </c>
      <c r="C30" s="362"/>
      <c r="D30" s="362"/>
      <c r="E30" s="363"/>
      <c r="F30" s="542">
        <v>25.7</v>
      </c>
      <c r="G30" s="542">
        <v>15.8</v>
      </c>
      <c r="H30" s="542">
        <v>20.5</v>
      </c>
      <c r="I30" s="542">
        <v>20.9</v>
      </c>
      <c r="J30" s="542">
        <v>23.5</v>
      </c>
      <c r="K30" s="543" t="s">
        <v>349</v>
      </c>
      <c r="L30" s="364">
        <v>2.1999999999999993</v>
      </c>
    </row>
    <row r="31" spans="1:12" s="110" customFormat="1" ht="15" customHeight="1" x14ac:dyDescent="0.2">
      <c r="A31" s="365"/>
      <c r="B31" s="366" t="s">
        <v>111</v>
      </c>
      <c r="C31" s="362"/>
      <c r="D31" s="362"/>
      <c r="E31" s="363"/>
      <c r="F31" s="542">
        <v>32.5</v>
      </c>
      <c r="G31" s="542">
        <v>35</v>
      </c>
      <c r="H31" s="542">
        <v>17.2</v>
      </c>
      <c r="I31" s="542">
        <v>22.2</v>
      </c>
      <c r="J31" s="542">
        <v>43.8</v>
      </c>
      <c r="K31" s="543" t="s">
        <v>349</v>
      </c>
      <c r="L31" s="364">
        <v>-11.299999999999997</v>
      </c>
    </row>
    <row r="32" spans="1:12" s="110" customFormat="1" ht="15" customHeight="1" x14ac:dyDescent="0.2">
      <c r="A32" s="367" t="s">
        <v>113</v>
      </c>
      <c r="B32" s="368" t="s">
        <v>181</v>
      </c>
      <c r="C32" s="362"/>
      <c r="D32" s="362"/>
      <c r="E32" s="363"/>
      <c r="F32" s="542">
        <v>18.100000000000001</v>
      </c>
      <c r="G32" s="542">
        <v>20.100000000000001</v>
      </c>
      <c r="H32" s="542">
        <v>21.8</v>
      </c>
      <c r="I32" s="542">
        <v>19.2</v>
      </c>
      <c r="J32" s="544">
        <v>19</v>
      </c>
      <c r="K32" s="543" t="s">
        <v>349</v>
      </c>
      <c r="L32" s="364">
        <v>-0.89999999999999858</v>
      </c>
    </row>
    <row r="33" spans="1:12" s="110" customFormat="1" ht="15" customHeight="1" x14ac:dyDescent="0.2">
      <c r="A33" s="367"/>
      <c r="B33" s="368" t="s">
        <v>182</v>
      </c>
      <c r="C33" s="362"/>
      <c r="D33" s="362"/>
      <c r="E33" s="363"/>
      <c r="F33" s="542">
        <v>34.6</v>
      </c>
      <c r="G33" s="542">
        <v>32.5</v>
      </c>
      <c r="H33" s="542">
        <v>40</v>
      </c>
      <c r="I33" s="542">
        <v>30.2</v>
      </c>
      <c r="J33" s="542">
        <v>36</v>
      </c>
      <c r="K33" s="543" t="s">
        <v>349</v>
      </c>
      <c r="L33" s="364">
        <v>-1.3999999999999986</v>
      </c>
    </row>
    <row r="34" spans="1:12" s="369" customFormat="1" ht="15" customHeight="1" x14ac:dyDescent="0.2">
      <c r="A34" s="367" t="s">
        <v>113</v>
      </c>
      <c r="B34" s="368" t="s">
        <v>116</v>
      </c>
      <c r="C34" s="362"/>
      <c r="D34" s="362"/>
      <c r="E34" s="363"/>
      <c r="F34" s="542">
        <v>24.1</v>
      </c>
      <c r="G34" s="542">
        <v>24.7</v>
      </c>
      <c r="H34" s="542">
        <v>30.1</v>
      </c>
      <c r="I34" s="542">
        <v>25.3</v>
      </c>
      <c r="J34" s="542">
        <v>26.3</v>
      </c>
      <c r="K34" s="543" t="s">
        <v>349</v>
      </c>
      <c r="L34" s="364">
        <v>-2.1999999999999993</v>
      </c>
    </row>
    <row r="35" spans="1:12" s="369" customFormat="1" ht="11.25" x14ac:dyDescent="0.2">
      <c r="A35" s="370"/>
      <c r="B35" s="371" t="s">
        <v>117</v>
      </c>
      <c r="C35" s="372"/>
      <c r="D35" s="372"/>
      <c r="E35" s="373"/>
      <c r="F35" s="545">
        <v>18.7</v>
      </c>
      <c r="G35" s="545">
        <v>24</v>
      </c>
      <c r="H35" s="545">
        <v>20.399999999999999</v>
      </c>
      <c r="I35" s="545">
        <v>17.399999999999999</v>
      </c>
      <c r="J35" s="546">
        <v>17</v>
      </c>
      <c r="K35" s="547" t="s">
        <v>349</v>
      </c>
      <c r="L35" s="374">
        <v>1.6999999999999993</v>
      </c>
    </row>
    <row r="36" spans="1:12" s="369" customFormat="1" ht="15.95" customHeight="1" x14ac:dyDescent="0.2">
      <c r="A36" s="375" t="s">
        <v>350</v>
      </c>
      <c r="B36" s="376"/>
      <c r="C36" s="377"/>
      <c r="D36" s="376"/>
      <c r="E36" s="378"/>
      <c r="F36" s="548">
        <v>3156</v>
      </c>
      <c r="G36" s="548">
        <v>2064</v>
      </c>
      <c r="H36" s="548">
        <v>2880</v>
      </c>
      <c r="I36" s="548">
        <v>2771</v>
      </c>
      <c r="J36" s="548">
        <v>3425</v>
      </c>
      <c r="K36" s="549">
        <v>-269</v>
      </c>
      <c r="L36" s="380">
        <v>-7.8540145985401457</v>
      </c>
    </row>
    <row r="37" spans="1:12" s="369" customFormat="1" ht="15.95" customHeight="1" x14ac:dyDescent="0.2">
      <c r="A37" s="381"/>
      <c r="B37" s="382" t="s">
        <v>113</v>
      </c>
      <c r="C37" s="382" t="s">
        <v>351</v>
      </c>
      <c r="D37" s="382"/>
      <c r="E37" s="383"/>
      <c r="F37" s="548">
        <v>710</v>
      </c>
      <c r="G37" s="548">
        <v>505</v>
      </c>
      <c r="H37" s="548">
        <v>778</v>
      </c>
      <c r="I37" s="548">
        <v>617</v>
      </c>
      <c r="J37" s="548">
        <v>800</v>
      </c>
      <c r="K37" s="549">
        <v>-90</v>
      </c>
      <c r="L37" s="380">
        <v>-11.25</v>
      </c>
    </row>
    <row r="38" spans="1:12" s="369" customFormat="1" ht="15.95" customHeight="1" x14ac:dyDescent="0.2">
      <c r="A38" s="381"/>
      <c r="B38" s="384" t="s">
        <v>105</v>
      </c>
      <c r="C38" s="384" t="s">
        <v>106</v>
      </c>
      <c r="D38" s="385"/>
      <c r="E38" s="383"/>
      <c r="F38" s="548">
        <v>1935</v>
      </c>
      <c r="G38" s="548">
        <v>1150</v>
      </c>
      <c r="H38" s="548">
        <v>1651</v>
      </c>
      <c r="I38" s="548">
        <v>1777</v>
      </c>
      <c r="J38" s="550">
        <v>2160</v>
      </c>
      <c r="K38" s="549">
        <v>-225</v>
      </c>
      <c r="L38" s="380">
        <v>-10.416666666666666</v>
      </c>
    </row>
    <row r="39" spans="1:12" s="369" customFormat="1" ht="15.95" customHeight="1" x14ac:dyDescent="0.2">
      <c r="A39" s="381"/>
      <c r="B39" s="385"/>
      <c r="C39" s="382" t="s">
        <v>352</v>
      </c>
      <c r="D39" s="385"/>
      <c r="E39" s="383"/>
      <c r="F39" s="548">
        <v>325</v>
      </c>
      <c r="G39" s="548">
        <v>213</v>
      </c>
      <c r="H39" s="548">
        <v>325</v>
      </c>
      <c r="I39" s="548">
        <v>326</v>
      </c>
      <c r="J39" s="548">
        <v>385</v>
      </c>
      <c r="K39" s="549">
        <v>-60</v>
      </c>
      <c r="L39" s="380">
        <v>-15.584415584415584</v>
      </c>
    </row>
    <row r="40" spans="1:12" s="369" customFormat="1" ht="15.95" customHeight="1" x14ac:dyDescent="0.2">
      <c r="A40" s="381"/>
      <c r="B40" s="384"/>
      <c r="C40" s="384" t="s">
        <v>107</v>
      </c>
      <c r="D40" s="385"/>
      <c r="E40" s="383"/>
      <c r="F40" s="548">
        <v>1221</v>
      </c>
      <c r="G40" s="548">
        <v>914</v>
      </c>
      <c r="H40" s="548">
        <v>1229</v>
      </c>
      <c r="I40" s="548">
        <v>994</v>
      </c>
      <c r="J40" s="548">
        <v>1265</v>
      </c>
      <c r="K40" s="549">
        <v>-44</v>
      </c>
      <c r="L40" s="380">
        <v>-3.4782608695652173</v>
      </c>
    </row>
    <row r="41" spans="1:12" s="369" customFormat="1" ht="24" customHeight="1" x14ac:dyDescent="0.2">
      <c r="A41" s="381"/>
      <c r="B41" s="385"/>
      <c r="C41" s="382" t="s">
        <v>352</v>
      </c>
      <c r="D41" s="385"/>
      <c r="E41" s="383"/>
      <c r="F41" s="548">
        <v>385</v>
      </c>
      <c r="G41" s="548">
        <v>292</v>
      </c>
      <c r="H41" s="548">
        <v>453</v>
      </c>
      <c r="I41" s="548">
        <v>291</v>
      </c>
      <c r="J41" s="550">
        <v>415</v>
      </c>
      <c r="K41" s="549">
        <v>-30</v>
      </c>
      <c r="L41" s="380">
        <v>-7.2289156626506026</v>
      </c>
    </row>
    <row r="42" spans="1:12" s="110" customFormat="1" ht="15" customHeight="1" x14ac:dyDescent="0.2">
      <c r="A42" s="381"/>
      <c r="B42" s="384" t="s">
        <v>113</v>
      </c>
      <c r="C42" s="384" t="s">
        <v>353</v>
      </c>
      <c r="D42" s="385"/>
      <c r="E42" s="383"/>
      <c r="F42" s="548">
        <v>622</v>
      </c>
      <c r="G42" s="548">
        <v>450</v>
      </c>
      <c r="H42" s="548">
        <v>913</v>
      </c>
      <c r="I42" s="548">
        <v>633</v>
      </c>
      <c r="J42" s="548">
        <v>719</v>
      </c>
      <c r="K42" s="549">
        <v>-97</v>
      </c>
      <c r="L42" s="380">
        <v>-13.490959666203059</v>
      </c>
    </row>
    <row r="43" spans="1:12" s="110" customFormat="1" ht="15" customHeight="1" x14ac:dyDescent="0.2">
      <c r="A43" s="381"/>
      <c r="B43" s="385"/>
      <c r="C43" s="382" t="s">
        <v>352</v>
      </c>
      <c r="D43" s="385"/>
      <c r="E43" s="383"/>
      <c r="F43" s="548">
        <v>177</v>
      </c>
      <c r="G43" s="548">
        <v>133</v>
      </c>
      <c r="H43" s="548">
        <v>314</v>
      </c>
      <c r="I43" s="548">
        <v>170</v>
      </c>
      <c r="J43" s="548">
        <v>193</v>
      </c>
      <c r="K43" s="549">
        <v>-16</v>
      </c>
      <c r="L43" s="380">
        <v>-8.290155440414507</v>
      </c>
    </row>
    <row r="44" spans="1:12" s="110" customFormat="1" ht="15" customHeight="1" x14ac:dyDescent="0.2">
      <c r="A44" s="381"/>
      <c r="B44" s="384"/>
      <c r="C44" s="366" t="s">
        <v>109</v>
      </c>
      <c r="D44" s="385"/>
      <c r="E44" s="383"/>
      <c r="F44" s="548">
        <v>2167</v>
      </c>
      <c r="G44" s="548">
        <v>1442</v>
      </c>
      <c r="H44" s="548">
        <v>1767</v>
      </c>
      <c r="I44" s="548">
        <v>1886</v>
      </c>
      <c r="J44" s="550">
        <v>2284</v>
      </c>
      <c r="K44" s="549">
        <v>-117</v>
      </c>
      <c r="L44" s="380">
        <v>-5.1225919439579686</v>
      </c>
    </row>
    <row r="45" spans="1:12" s="110" customFormat="1" ht="15" customHeight="1" x14ac:dyDescent="0.2">
      <c r="A45" s="381"/>
      <c r="B45" s="385"/>
      <c r="C45" s="382" t="s">
        <v>352</v>
      </c>
      <c r="D45" s="385"/>
      <c r="E45" s="383"/>
      <c r="F45" s="548">
        <v>436</v>
      </c>
      <c r="G45" s="548">
        <v>341</v>
      </c>
      <c r="H45" s="548">
        <v>424</v>
      </c>
      <c r="I45" s="548">
        <v>394</v>
      </c>
      <c r="J45" s="548">
        <v>498</v>
      </c>
      <c r="K45" s="549">
        <v>-62</v>
      </c>
      <c r="L45" s="380">
        <v>-12.449799196787149</v>
      </c>
    </row>
    <row r="46" spans="1:12" s="110" customFormat="1" ht="15" customHeight="1" x14ac:dyDescent="0.2">
      <c r="A46" s="381"/>
      <c r="B46" s="384"/>
      <c r="C46" s="366" t="s">
        <v>110</v>
      </c>
      <c r="D46" s="385"/>
      <c r="E46" s="383"/>
      <c r="F46" s="548">
        <v>327</v>
      </c>
      <c r="G46" s="548">
        <v>152</v>
      </c>
      <c r="H46" s="548">
        <v>171</v>
      </c>
      <c r="I46" s="548">
        <v>234</v>
      </c>
      <c r="J46" s="548">
        <v>374</v>
      </c>
      <c r="K46" s="549">
        <v>-47</v>
      </c>
      <c r="L46" s="380">
        <v>-12.566844919786096</v>
      </c>
    </row>
    <row r="47" spans="1:12" s="110" customFormat="1" ht="15" customHeight="1" x14ac:dyDescent="0.2">
      <c r="A47" s="381"/>
      <c r="B47" s="385"/>
      <c r="C47" s="382" t="s">
        <v>352</v>
      </c>
      <c r="D47" s="385"/>
      <c r="E47" s="383"/>
      <c r="F47" s="548">
        <v>84</v>
      </c>
      <c r="G47" s="548">
        <v>24</v>
      </c>
      <c r="H47" s="548">
        <v>35</v>
      </c>
      <c r="I47" s="548">
        <v>49</v>
      </c>
      <c r="J47" s="550">
        <v>88</v>
      </c>
      <c r="K47" s="549">
        <v>-4</v>
      </c>
      <c r="L47" s="380">
        <v>-4.5454545454545459</v>
      </c>
    </row>
    <row r="48" spans="1:12" s="110" customFormat="1" ht="15" customHeight="1" x14ac:dyDescent="0.2">
      <c r="A48" s="381"/>
      <c r="B48" s="385"/>
      <c r="C48" s="366" t="s">
        <v>111</v>
      </c>
      <c r="D48" s="386"/>
      <c r="E48" s="387"/>
      <c r="F48" s="548">
        <v>40</v>
      </c>
      <c r="G48" s="548">
        <v>20</v>
      </c>
      <c r="H48" s="548">
        <v>29</v>
      </c>
      <c r="I48" s="548">
        <v>18</v>
      </c>
      <c r="J48" s="548">
        <v>48</v>
      </c>
      <c r="K48" s="549">
        <v>-8</v>
      </c>
      <c r="L48" s="380">
        <v>-16.666666666666668</v>
      </c>
    </row>
    <row r="49" spans="1:12" s="110" customFormat="1" ht="15" customHeight="1" x14ac:dyDescent="0.2">
      <c r="A49" s="381"/>
      <c r="B49" s="385"/>
      <c r="C49" s="382" t="s">
        <v>352</v>
      </c>
      <c r="D49" s="385"/>
      <c r="E49" s="383"/>
      <c r="F49" s="548">
        <v>13</v>
      </c>
      <c r="G49" s="548">
        <v>7</v>
      </c>
      <c r="H49" s="548">
        <v>5</v>
      </c>
      <c r="I49" s="548">
        <v>4</v>
      </c>
      <c r="J49" s="548">
        <v>21</v>
      </c>
      <c r="K49" s="549">
        <v>-8</v>
      </c>
      <c r="L49" s="380">
        <v>-38.095238095238095</v>
      </c>
    </row>
    <row r="50" spans="1:12" s="110" customFormat="1" ht="15" customHeight="1" x14ac:dyDescent="0.2">
      <c r="A50" s="381"/>
      <c r="B50" s="384" t="s">
        <v>113</v>
      </c>
      <c r="C50" s="382" t="s">
        <v>181</v>
      </c>
      <c r="D50" s="385"/>
      <c r="E50" s="383"/>
      <c r="F50" s="548">
        <v>2315</v>
      </c>
      <c r="G50" s="548">
        <v>1341</v>
      </c>
      <c r="H50" s="548">
        <v>2054</v>
      </c>
      <c r="I50" s="548">
        <v>1994</v>
      </c>
      <c r="J50" s="550">
        <v>2545</v>
      </c>
      <c r="K50" s="549">
        <v>-230</v>
      </c>
      <c r="L50" s="380">
        <v>-9.0373280943025538</v>
      </c>
    </row>
    <row r="51" spans="1:12" s="110" customFormat="1" ht="15" customHeight="1" x14ac:dyDescent="0.2">
      <c r="A51" s="381"/>
      <c r="B51" s="385"/>
      <c r="C51" s="382" t="s">
        <v>352</v>
      </c>
      <c r="D51" s="385"/>
      <c r="E51" s="383"/>
      <c r="F51" s="548">
        <v>419</v>
      </c>
      <c r="G51" s="548">
        <v>270</v>
      </c>
      <c r="H51" s="548">
        <v>448</v>
      </c>
      <c r="I51" s="548">
        <v>382</v>
      </c>
      <c r="J51" s="548">
        <v>483</v>
      </c>
      <c r="K51" s="549">
        <v>-64</v>
      </c>
      <c r="L51" s="380">
        <v>-13.250517598343686</v>
      </c>
    </row>
    <row r="52" spans="1:12" s="110" customFormat="1" ht="15" customHeight="1" x14ac:dyDescent="0.2">
      <c r="A52" s="381"/>
      <c r="B52" s="384"/>
      <c r="C52" s="382" t="s">
        <v>182</v>
      </c>
      <c r="D52" s="385"/>
      <c r="E52" s="383"/>
      <c r="F52" s="548">
        <v>841</v>
      </c>
      <c r="G52" s="548">
        <v>723</v>
      </c>
      <c r="H52" s="548">
        <v>826</v>
      </c>
      <c r="I52" s="548">
        <v>777</v>
      </c>
      <c r="J52" s="548">
        <v>880</v>
      </c>
      <c r="K52" s="549">
        <v>-39</v>
      </c>
      <c r="L52" s="380">
        <v>-4.4318181818181817</v>
      </c>
    </row>
    <row r="53" spans="1:12" s="269" customFormat="1" ht="11.25" customHeight="1" x14ac:dyDescent="0.2">
      <c r="A53" s="381"/>
      <c r="B53" s="385"/>
      <c r="C53" s="382" t="s">
        <v>352</v>
      </c>
      <c r="D53" s="385"/>
      <c r="E53" s="383"/>
      <c r="F53" s="548">
        <v>291</v>
      </c>
      <c r="G53" s="548">
        <v>235</v>
      </c>
      <c r="H53" s="548">
        <v>330</v>
      </c>
      <c r="I53" s="548">
        <v>235</v>
      </c>
      <c r="J53" s="550">
        <v>317</v>
      </c>
      <c r="K53" s="549">
        <v>-26</v>
      </c>
      <c r="L53" s="380">
        <v>-8.2018927444794958</v>
      </c>
    </row>
    <row r="54" spans="1:12" s="151" customFormat="1" ht="12.75" customHeight="1" x14ac:dyDescent="0.2">
      <c r="A54" s="381"/>
      <c r="B54" s="384" t="s">
        <v>113</v>
      </c>
      <c r="C54" s="384" t="s">
        <v>116</v>
      </c>
      <c r="D54" s="385"/>
      <c r="E54" s="383"/>
      <c r="F54" s="548">
        <v>2182</v>
      </c>
      <c r="G54" s="548">
        <v>1370</v>
      </c>
      <c r="H54" s="548">
        <v>1970</v>
      </c>
      <c r="I54" s="548">
        <v>1703</v>
      </c>
      <c r="J54" s="548">
        <v>2339</v>
      </c>
      <c r="K54" s="549">
        <v>-157</v>
      </c>
      <c r="L54" s="380">
        <v>-6.7122702009405728</v>
      </c>
    </row>
    <row r="55" spans="1:12" ht="11.25" x14ac:dyDescent="0.2">
      <c r="A55" s="381"/>
      <c r="B55" s="385"/>
      <c r="C55" s="382" t="s">
        <v>352</v>
      </c>
      <c r="D55" s="385"/>
      <c r="E55" s="383"/>
      <c r="F55" s="548">
        <v>526</v>
      </c>
      <c r="G55" s="548">
        <v>339</v>
      </c>
      <c r="H55" s="548">
        <v>593</v>
      </c>
      <c r="I55" s="548">
        <v>431</v>
      </c>
      <c r="J55" s="548">
        <v>615</v>
      </c>
      <c r="K55" s="549">
        <v>-89</v>
      </c>
      <c r="L55" s="380">
        <v>-14.471544715447154</v>
      </c>
    </row>
    <row r="56" spans="1:12" ht="14.25" customHeight="1" x14ac:dyDescent="0.2">
      <c r="A56" s="381"/>
      <c r="B56" s="385"/>
      <c r="C56" s="384" t="s">
        <v>117</v>
      </c>
      <c r="D56" s="385"/>
      <c r="E56" s="383"/>
      <c r="F56" s="548">
        <v>972</v>
      </c>
      <c r="G56" s="548">
        <v>693</v>
      </c>
      <c r="H56" s="548">
        <v>909</v>
      </c>
      <c r="I56" s="548">
        <v>1068</v>
      </c>
      <c r="J56" s="548">
        <v>1086</v>
      </c>
      <c r="K56" s="549">
        <v>-114</v>
      </c>
      <c r="L56" s="380">
        <v>-10.497237569060774</v>
      </c>
    </row>
    <row r="57" spans="1:12" ht="18.75" customHeight="1" x14ac:dyDescent="0.2">
      <c r="A57" s="388"/>
      <c r="B57" s="389"/>
      <c r="C57" s="390" t="s">
        <v>352</v>
      </c>
      <c r="D57" s="389"/>
      <c r="E57" s="391"/>
      <c r="F57" s="551">
        <v>182</v>
      </c>
      <c r="G57" s="552">
        <v>166</v>
      </c>
      <c r="H57" s="552">
        <v>185</v>
      </c>
      <c r="I57" s="552">
        <v>186</v>
      </c>
      <c r="J57" s="552">
        <v>185</v>
      </c>
      <c r="K57" s="553">
        <f t="shared" ref="K57" si="0">IF(OR(F57=".",J57=".")=TRUE,".",IF(OR(F57="*",J57="*")=TRUE,"*",IF(AND(F57="-",J57="-")=TRUE,"-",IF(AND(ISNUMBER(J57),ISNUMBER(F57))=TRUE,IF(F57-J57=0,0,F57-J57),IF(ISNUMBER(F57)=TRUE,F57,-J57)))))</f>
        <v>-3</v>
      </c>
      <c r="L57" s="392">
        <f t="shared" ref="L57" si="1">IF(K57 =".",".",IF(K57 ="*","*",IF(K57="-","-",IF(K57=0,0,IF(OR(J57="-",J57=".",F57="-",F57=".")=TRUE,"X",IF(J57=0,"0,0",IF(ABS(K57*100/J57)&gt;250,".X",(K57*100/J57))))))))</f>
        <v>-1.6216216216216217</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3226</v>
      </c>
      <c r="E11" s="114">
        <v>2206</v>
      </c>
      <c r="F11" s="114">
        <v>3950</v>
      </c>
      <c r="G11" s="114">
        <v>2820</v>
      </c>
      <c r="H11" s="140">
        <v>3501</v>
      </c>
      <c r="I11" s="115">
        <v>-275</v>
      </c>
      <c r="J11" s="116">
        <v>-7.8548986003998857</v>
      </c>
    </row>
    <row r="12" spans="1:15" s="110" customFormat="1" ht="24.95" customHeight="1" x14ac:dyDescent="0.2">
      <c r="A12" s="193" t="s">
        <v>132</v>
      </c>
      <c r="B12" s="194" t="s">
        <v>133</v>
      </c>
      <c r="C12" s="113">
        <v>3.2548047117172971</v>
      </c>
      <c r="D12" s="115">
        <v>105</v>
      </c>
      <c r="E12" s="114">
        <v>41</v>
      </c>
      <c r="F12" s="114">
        <v>113</v>
      </c>
      <c r="G12" s="114">
        <v>261</v>
      </c>
      <c r="H12" s="140">
        <v>288</v>
      </c>
      <c r="I12" s="115">
        <v>-183</v>
      </c>
      <c r="J12" s="116">
        <v>-63.541666666666664</v>
      </c>
    </row>
    <row r="13" spans="1:15" s="110" customFormat="1" ht="24.95" customHeight="1" x14ac:dyDescent="0.2">
      <c r="A13" s="193" t="s">
        <v>134</v>
      </c>
      <c r="B13" s="199" t="s">
        <v>214</v>
      </c>
      <c r="C13" s="113">
        <v>1.1779293242405455</v>
      </c>
      <c r="D13" s="115">
        <v>38</v>
      </c>
      <c r="E13" s="114">
        <v>12</v>
      </c>
      <c r="F13" s="114">
        <v>32</v>
      </c>
      <c r="G13" s="114">
        <v>26</v>
      </c>
      <c r="H13" s="140">
        <v>38</v>
      </c>
      <c r="I13" s="115">
        <v>0</v>
      </c>
      <c r="J13" s="116">
        <v>0</v>
      </c>
    </row>
    <row r="14" spans="1:15" s="287" customFormat="1" ht="24.95" customHeight="1" x14ac:dyDescent="0.2">
      <c r="A14" s="193" t="s">
        <v>215</v>
      </c>
      <c r="B14" s="199" t="s">
        <v>137</v>
      </c>
      <c r="C14" s="113">
        <v>21.202727836329821</v>
      </c>
      <c r="D14" s="115">
        <v>684</v>
      </c>
      <c r="E14" s="114">
        <v>389</v>
      </c>
      <c r="F14" s="114">
        <v>845</v>
      </c>
      <c r="G14" s="114">
        <v>500</v>
      </c>
      <c r="H14" s="140">
        <v>761</v>
      </c>
      <c r="I14" s="115">
        <v>-77</v>
      </c>
      <c r="J14" s="116">
        <v>-10.11826544021025</v>
      </c>
      <c r="K14" s="110"/>
      <c r="L14" s="110"/>
      <c r="M14" s="110"/>
      <c r="N14" s="110"/>
      <c r="O14" s="110"/>
    </row>
    <row r="15" spans="1:15" s="110" customFormat="1" ht="24.95" customHeight="1" x14ac:dyDescent="0.2">
      <c r="A15" s="193" t="s">
        <v>216</v>
      </c>
      <c r="B15" s="199" t="s">
        <v>217</v>
      </c>
      <c r="C15" s="113">
        <v>4.6807191568505893</v>
      </c>
      <c r="D15" s="115">
        <v>151</v>
      </c>
      <c r="E15" s="114">
        <v>47</v>
      </c>
      <c r="F15" s="114">
        <v>88</v>
      </c>
      <c r="G15" s="114">
        <v>56</v>
      </c>
      <c r="H15" s="140">
        <v>182</v>
      </c>
      <c r="I15" s="115">
        <v>-31</v>
      </c>
      <c r="J15" s="116">
        <v>-17.032967032967033</v>
      </c>
    </row>
    <row r="16" spans="1:15" s="287" customFormat="1" ht="24.95" customHeight="1" x14ac:dyDescent="0.2">
      <c r="A16" s="193" t="s">
        <v>218</v>
      </c>
      <c r="B16" s="199" t="s">
        <v>141</v>
      </c>
      <c r="C16" s="113">
        <v>8.7724736515809045</v>
      </c>
      <c r="D16" s="115">
        <v>283</v>
      </c>
      <c r="E16" s="114">
        <v>248</v>
      </c>
      <c r="F16" s="114">
        <v>266</v>
      </c>
      <c r="G16" s="114">
        <v>117</v>
      </c>
      <c r="H16" s="140">
        <v>196</v>
      </c>
      <c r="I16" s="115">
        <v>87</v>
      </c>
      <c r="J16" s="116">
        <v>44.387755102040813</v>
      </c>
      <c r="K16" s="110"/>
      <c r="L16" s="110"/>
      <c r="M16" s="110"/>
      <c r="N16" s="110"/>
      <c r="O16" s="110"/>
    </row>
    <row r="17" spans="1:15" s="110" customFormat="1" ht="24.95" customHeight="1" x14ac:dyDescent="0.2">
      <c r="A17" s="193" t="s">
        <v>142</v>
      </c>
      <c r="B17" s="199" t="s">
        <v>220</v>
      </c>
      <c r="C17" s="113">
        <v>7.7495350278983262</v>
      </c>
      <c r="D17" s="115">
        <v>250</v>
      </c>
      <c r="E17" s="114">
        <v>94</v>
      </c>
      <c r="F17" s="114">
        <v>491</v>
      </c>
      <c r="G17" s="114">
        <v>327</v>
      </c>
      <c r="H17" s="140">
        <v>383</v>
      </c>
      <c r="I17" s="115">
        <v>-133</v>
      </c>
      <c r="J17" s="116">
        <v>-34.725848563968668</v>
      </c>
    </row>
    <row r="18" spans="1:15" s="287" customFormat="1" ht="24.95" customHeight="1" x14ac:dyDescent="0.2">
      <c r="A18" s="201" t="s">
        <v>144</v>
      </c>
      <c r="B18" s="202" t="s">
        <v>145</v>
      </c>
      <c r="C18" s="113">
        <v>15.065096094234345</v>
      </c>
      <c r="D18" s="115">
        <v>486</v>
      </c>
      <c r="E18" s="114">
        <v>268</v>
      </c>
      <c r="F18" s="114">
        <v>507</v>
      </c>
      <c r="G18" s="114">
        <v>393</v>
      </c>
      <c r="H18" s="140">
        <v>482</v>
      </c>
      <c r="I18" s="115">
        <v>4</v>
      </c>
      <c r="J18" s="116">
        <v>0.82987551867219922</v>
      </c>
      <c r="K18" s="110"/>
      <c r="L18" s="110"/>
      <c r="M18" s="110"/>
      <c r="N18" s="110"/>
      <c r="O18" s="110"/>
    </row>
    <row r="19" spans="1:15" s="110" customFormat="1" ht="24.95" customHeight="1" x14ac:dyDescent="0.2">
      <c r="A19" s="193" t="s">
        <v>146</v>
      </c>
      <c r="B19" s="199" t="s">
        <v>147</v>
      </c>
      <c r="C19" s="113">
        <v>10.291382517048977</v>
      </c>
      <c r="D19" s="115">
        <v>332</v>
      </c>
      <c r="E19" s="114">
        <v>316</v>
      </c>
      <c r="F19" s="114">
        <v>505</v>
      </c>
      <c r="G19" s="114">
        <v>320</v>
      </c>
      <c r="H19" s="140">
        <v>384</v>
      </c>
      <c r="I19" s="115">
        <v>-52</v>
      </c>
      <c r="J19" s="116">
        <v>-13.541666666666666</v>
      </c>
    </row>
    <row r="20" spans="1:15" s="287" customFormat="1" ht="24.95" customHeight="1" x14ac:dyDescent="0.2">
      <c r="A20" s="193" t="s">
        <v>148</v>
      </c>
      <c r="B20" s="199" t="s">
        <v>149</v>
      </c>
      <c r="C20" s="113">
        <v>5.1456912585244883</v>
      </c>
      <c r="D20" s="115">
        <v>166</v>
      </c>
      <c r="E20" s="114">
        <v>117</v>
      </c>
      <c r="F20" s="114">
        <v>175</v>
      </c>
      <c r="G20" s="114">
        <v>131</v>
      </c>
      <c r="H20" s="140">
        <v>155</v>
      </c>
      <c r="I20" s="115">
        <v>11</v>
      </c>
      <c r="J20" s="116">
        <v>7.096774193548387</v>
      </c>
      <c r="K20" s="110"/>
      <c r="L20" s="110"/>
      <c r="M20" s="110"/>
      <c r="N20" s="110"/>
      <c r="O20" s="110"/>
    </row>
    <row r="21" spans="1:15" s="110" customFormat="1" ht="24.95" customHeight="1" x14ac:dyDescent="0.2">
      <c r="A21" s="201" t="s">
        <v>150</v>
      </c>
      <c r="B21" s="202" t="s">
        <v>151</v>
      </c>
      <c r="C21" s="113">
        <v>5.176689398636082</v>
      </c>
      <c r="D21" s="115">
        <v>167</v>
      </c>
      <c r="E21" s="114">
        <v>157</v>
      </c>
      <c r="F21" s="114">
        <v>189</v>
      </c>
      <c r="G21" s="114">
        <v>238</v>
      </c>
      <c r="H21" s="140">
        <v>191</v>
      </c>
      <c r="I21" s="115">
        <v>-24</v>
      </c>
      <c r="J21" s="116">
        <v>-12.565445026178011</v>
      </c>
    </row>
    <row r="22" spans="1:15" s="110" customFormat="1" ht="24.95" customHeight="1" x14ac:dyDescent="0.2">
      <c r="A22" s="201" t="s">
        <v>152</v>
      </c>
      <c r="B22" s="199" t="s">
        <v>153</v>
      </c>
      <c r="C22" s="113">
        <v>1.2399256044637321</v>
      </c>
      <c r="D22" s="115">
        <v>40</v>
      </c>
      <c r="E22" s="114">
        <v>27</v>
      </c>
      <c r="F22" s="114">
        <v>56</v>
      </c>
      <c r="G22" s="114">
        <v>40</v>
      </c>
      <c r="H22" s="140">
        <v>57</v>
      </c>
      <c r="I22" s="115">
        <v>-17</v>
      </c>
      <c r="J22" s="116">
        <v>-29.82456140350877</v>
      </c>
    </row>
    <row r="23" spans="1:15" s="110" customFormat="1" ht="24.95" customHeight="1" x14ac:dyDescent="0.2">
      <c r="A23" s="193" t="s">
        <v>154</v>
      </c>
      <c r="B23" s="199" t="s">
        <v>155</v>
      </c>
      <c r="C23" s="113">
        <v>0.65096094234345936</v>
      </c>
      <c r="D23" s="115">
        <v>21</v>
      </c>
      <c r="E23" s="114">
        <v>21</v>
      </c>
      <c r="F23" s="114">
        <v>40</v>
      </c>
      <c r="G23" s="114">
        <v>9</v>
      </c>
      <c r="H23" s="140">
        <v>29</v>
      </c>
      <c r="I23" s="115">
        <v>-8</v>
      </c>
      <c r="J23" s="116">
        <v>-27.586206896551722</v>
      </c>
    </row>
    <row r="24" spans="1:15" s="110" customFormat="1" ht="24.95" customHeight="1" x14ac:dyDescent="0.2">
      <c r="A24" s="193" t="s">
        <v>156</v>
      </c>
      <c r="B24" s="199" t="s">
        <v>221</v>
      </c>
      <c r="C24" s="113">
        <v>4.1227526348419099</v>
      </c>
      <c r="D24" s="115">
        <v>133</v>
      </c>
      <c r="E24" s="114">
        <v>71</v>
      </c>
      <c r="F24" s="114">
        <v>112</v>
      </c>
      <c r="G24" s="114">
        <v>92</v>
      </c>
      <c r="H24" s="140">
        <v>135</v>
      </c>
      <c r="I24" s="115">
        <v>-2</v>
      </c>
      <c r="J24" s="116">
        <v>-1.4814814814814814</v>
      </c>
    </row>
    <row r="25" spans="1:15" s="110" customFormat="1" ht="24.95" customHeight="1" x14ac:dyDescent="0.2">
      <c r="A25" s="193" t="s">
        <v>222</v>
      </c>
      <c r="B25" s="204" t="s">
        <v>159</v>
      </c>
      <c r="C25" s="113">
        <v>6.0756354618722881</v>
      </c>
      <c r="D25" s="115">
        <v>196</v>
      </c>
      <c r="E25" s="114">
        <v>140</v>
      </c>
      <c r="F25" s="114">
        <v>182</v>
      </c>
      <c r="G25" s="114">
        <v>173</v>
      </c>
      <c r="H25" s="140">
        <v>223</v>
      </c>
      <c r="I25" s="115">
        <v>-27</v>
      </c>
      <c r="J25" s="116">
        <v>-12.107623318385651</v>
      </c>
    </row>
    <row r="26" spans="1:15" s="110" customFormat="1" ht="24.95" customHeight="1" x14ac:dyDescent="0.2">
      <c r="A26" s="201">
        <v>782.78300000000002</v>
      </c>
      <c r="B26" s="203" t="s">
        <v>160</v>
      </c>
      <c r="C26" s="113">
        <v>9.1134531928084321</v>
      </c>
      <c r="D26" s="115">
        <v>294</v>
      </c>
      <c r="E26" s="114">
        <v>123</v>
      </c>
      <c r="F26" s="114">
        <v>270</v>
      </c>
      <c r="G26" s="114">
        <v>237</v>
      </c>
      <c r="H26" s="140">
        <v>193</v>
      </c>
      <c r="I26" s="115">
        <v>101</v>
      </c>
      <c r="J26" s="116">
        <v>52.331606217616581</v>
      </c>
    </row>
    <row r="27" spans="1:15" s="110" customFormat="1" ht="24.95" customHeight="1" x14ac:dyDescent="0.2">
      <c r="A27" s="193" t="s">
        <v>161</v>
      </c>
      <c r="B27" s="199" t="s">
        <v>162</v>
      </c>
      <c r="C27" s="113">
        <v>1.7978921264724117</v>
      </c>
      <c r="D27" s="115">
        <v>58</v>
      </c>
      <c r="E27" s="114">
        <v>32</v>
      </c>
      <c r="F27" s="114">
        <v>79</v>
      </c>
      <c r="G27" s="114">
        <v>43</v>
      </c>
      <c r="H27" s="140">
        <v>55</v>
      </c>
      <c r="I27" s="115">
        <v>3</v>
      </c>
      <c r="J27" s="116">
        <v>5.4545454545454541</v>
      </c>
    </row>
    <row r="28" spans="1:15" s="110" customFormat="1" ht="24.95" customHeight="1" x14ac:dyDescent="0.2">
      <c r="A28" s="193" t="s">
        <v>163</v>
      </c>
      <c r="B28" s="199" t="s">
        <v>164</v>
      </c>
      <c r="C28" s="113">
        <v>2.2008679479231246</v>
      </c>
      <c r="D28" s="115">
        <v>71</v>
      </c>
      <c r="E28" s="114">
        <v>58</v>
      </c>
      <c r="F28" s="114">
        <v>226</v>
      </c>
      <c r="G28" s="114">
        <v>27</v>
      </c>
      <c r="H28" s="140">
        <v>73</v>
      </c>
      <c r="I28" s="115">
        <v>-2</v>
      </c>
      <c r="J28" s="116">
        <v>-2.7397260273972601</v>
      </c>
    </row>
    <row r="29" spans="1:15" s="110" customFormat="1" ht="24.95" customHeight="1" x14ac:dyDescent="0.2">
      <c r="A29" s="193">
        <v>86</v>
      </c>
      <c r="B29" s="199" t="s">
        <v>165</v>
      </c>
      <c r="C29" s="113">
        <v>5.9826410415375078</v>
      </c>
      <c r="D29" s="115">
        <v>193</v>
      </c>
      <c r="E29" s="114">
        <v>203</v>
      </c>
      <c r="F29" s="114">
        <v>177</v>
      </c>
      <c r="G29" s="114">
        <v>102</v>
      </c>
      <c r="H29" s="140">
        <v>143</v>
      </c>
      <c r="I29" s="115">
        <v>50</v>
      </c>
      <c r="J29" s="116">
        <v>34.965034965034967</v>
      </c>
    </row>
    <row r="30" spans="1:15" s="110" customFormat="1" ht="24.95" customHeight="1" x14ac:dyDescent="0.2">
      <c r="A30" s="193">
        <v>87.88</v>
      </c>
      <c r="B30" s="204" t="s">
        <v>166</v>
      </c>
      <c r="C30" s="113">
        <v>4.9597024178549285</v>
      </c>
      <c r="D30" s="115">
        <v>160</v>
      </c>
      <c r="E30" s="114">
        <v>153</v>
      </c>
      <c r="F30" s="114">
        <v>324</v>
      </c>
      <c r="G30" s="114">
        <v>152</v>
      </c>
      <c r="H30" s="140">
        <v>223</v>
      </c>
      <c r="I30" s="115">
        <v>-63</v>
      </c>
      <c r="J30" s="116">
        <v>-28.251121076233183</v>
      </c>
    </row>
    <row r="31" spans="1:15" s="110" customFormat="1" ht="24.95" customHeight="1" x14ac:dyDescent="0.2">
      <c r="A31" s="193" t="s">
        <v>167</v>
      </c>
      <c r="B31" s="199" t="s">
        <v>168</v>
      </c>
      <c r="C31" s="113">
        <v>2.5418474891506508</v>
      </c>
      <c r="D31" s="115">
        <v>82</v>
      </c>
      <c r="E31" s="114">
        <v>78</v>
      </c>
      <c r="F31" s="114">
        <v>118</v>
      </c>
      <c r="G31" s="114">
        <v>76</v>
      </c>
      <c r="H31" s="140">
        <v>71</v>
      </c>
      <c r="I31" s="115">
        <v>11</v>
      </c>
      <c r="J31" s="116">
        <v>15.492957746478874</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3.2548047117172971</v>
      </c>
      <c r="D34" s="115">
        <v>105</v>
      </c>
      <c r="E34" s="114">
        <v>41</v>
      </c>
      <c r="F34" s="114">
        <v>113</v>
      </c>
      <c r="G34" s="114">
        <v>261</v>
      </c>
      <c r="H34" s="140">
        <v>288</v>
      </c>
      <c r="I34" s="115">
        <v>-183</v>
      </c>
      <c r="J34" s="116">
        <v>-63.541666666666664</v>
      </c>
    </row>
    <row r="35" spans="1:10" s="110" customFormat="1" ht="24.95" customHeight="1" x14ac:dyDescent="0.2">
      <c r="A35" s="292" t="s">
        <v>171</v>
      </c>
      <c r="B35" s="293" t="s">
        <v>172</v>
      </c>
      <c r="C35" s="113">
        <v>37.445753254804714</v>
      </c>
      <c r="D35" s="115">
        <v>1208</v>
      </c>
      <c r="E35" s="114">
        <v>669</v>
      </c>
      <c r="F35" s="114">
        <v>1384</v>
      </c>
      <c r="G35" s="114">
        <v>919</v>
      </c>
      <c r="H35" s="140">
        <v>1281</v>
      </c>
      <c r="I35" s="115">
        <v>-73</v>
      </c>
      <c r="J35" s="116">
        <v>-5.698672911787666</v>
      </c>
    </row>
    <row r="36" spans="1:10" s="110" customFormat="1" ht="24.95" customHeight="1" x14ac:dyDescent="0.2">
      <c r="A36" s="294" t="s">
        <v>173</v>
      </c>
      <c r="B36" s="295" t="s">
        <v>174</v>
      </c>
      <c r="C36" s="125">
        <v>59.299442033477995</v>
      </c>
      <c r="D36" s="143">
        <v>1913</v>
      </c>
      <c r="E36" s="144">
        <v>1496</v>
      </c>
      <c r="F36" s="144">
        <v>2453</v>
      </c>
      <c r="G36" s="144">
        <v>1640</v>
      </c>
      <c r="H36" s="145">
        <v>1932</v>
      </c>
      <c r="I36" s="143">
        <v>-19</v>
      </c>
      <c r="J36" s="146">
        <v>-0.9834368530020704</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3226</v>
      </c>
      <c r="F11" s="264">
        <v>2206</v>
      </c>
      <c r="G11" s="264">
        <v>3950</v>
      </c>
      <c r="H11" s="264">
        <v>2820</v>
      </c>
      <c r="I11" s="265">
        <v>3501</v>
      </c>
      <c r="J11" s="263">
        <v>-275</v>
      </c>
      <c r="K11" s="266">
        <v>-7.8548986003998857</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26.379417234965903</v>
      </c>
      <c r="E13" s="115">
        <v>851</v>
      </c>
      <c r="F13" s="114">
        <v>581</v>
      </c>
      <c r="G13" s="114">
        <v>919</v>
      </c>
      <c r="H13" s="114">
        <v>937</v>
      </c>
      <c r="I13" s="140">
        <v>1031</v>
      </c>
      <c r="J13" s="115">
        <v>-180</v>
      </c>
      <c r="K13" s="116">
        <v>-17.458777885548013</v>
      </c>
    </row>
    <row r="14" spans="1:15" ht="15.95" customHeight="1" x14ac:dyDescent="0.2">
      <c r="A14" s="306" t="s">
        <v>230</v>
      </c>
      <c r="B14" s="307"/>
      <c r="C14" s="308"/>
      <c r="D14" s="113">
        <v>59.361438313701179</v>
      </c>
      <c r="E14" s="115">
        <v>1915</v>
      </c>
      <c r="F14" s="114">
        <v>1337</v>
      </c>
      <c r="G14" s="114">
        <v>2588</v>
      </c>
      <c r="H14" s="114">
        <v>1534</v>
      </c>
      <c r="I14" s="140">
        <v>1980</v>
      </c>
      <c r="J14" s="115">
        <v>-65</v>
      </c>
      <c r="K14" s="116">
        <v>-3.2828282828282829</v>
      </c>
    </row>
    <row r="15" spans="1:15" ht="15.95" customHeight="1" x14ac:dyDescent="0.2">
      <c r="A15" s="306" t="s">
        <v>231</v>
      </c>
      <c r="B15" s="307"/>
      <c r="C15" s="308"/>
      <c r="D15" s="113">
        <v>7.7495350278983262</v>
      </c>
      <c r="E15" s="115">
        <v>250</v>
      </c>
      <c r="F15" s="114">
        <v>158</v>
      </c>
      <c r="G15" s="114">
        <v>262</v>
      </c>
      <c r="H15" s="114">
        <v>177</v>
      </c>
      <c r="I15" s="140">
        <v>262</v>
      </c>
      <c r="J15" s="115">
        <v>-12</v>
      </c>
      <c r="K15" s="116">
        <v>-4.5801526717557248</v>
      </c>
    </row>
    <row r="16" spans="1:15" ht="15.95" customHeight="1" x14ac:dyDescent="0.2">
      <c r="A16" s="306" t="s">
        <v>232</v>
      </c>
      <c r="B16" s="307"/>
      <c r="C16" s="308"/>
      <c r="D16" s="113">
        <v>6.4476131432114077</v>
      </c>
      <c r="E16" s="115">
        <v>208</v>
      </c>
      <c r="F16" s="114">
        <v>130</v>
      </c>
      <c r="G16" s="114">
        <v>171</v>
      </c>
      <c r="H16" s="114">
        <v>170</v>
      </c>
      <c r="I16" s="140">
        <v>223</v>
      </c>
      <c r="J16" s="115">
        <v>-15</v>
      </c>
      <c r="K16" s="116">
        <v>-6.7264573991031389</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2.8518288902665838</v>
      </c>
      <c r="E18" s="115">
        <v>92</v>
      </c>
      <c r="F18" s="114">
        <v>33</v>
      </c>
      <c r="G18" s="114">
        <v>116</v>
      </c>
      <c r="H18" s="114">
        <v>214</v>
      </c>
      <c r="I18" s="140">
        <v>273</v>
      </c>
      <c r="J18" s="115">
        <v>-181</v>
      </c>
      <c r="K18" s="116">
        <v>-66.300366300366306</v>
      </c>
    </row>
    <row r="19" spans="1:11" ht="14.1" customHeight="1" x14ac:dyDescent="0.2">
      <c r="A19" s="306" t="s">
        <v>235</v>
      </c>
      <c r="B19" s="307" t="s">
        <v>236</v>
      </c>
      <c r="C19" s="308"/>
      <c r="D19" s="113">
        <v>2.665840049597024</v>
      </c>
      <c r="E19" s="115">
        <v>86</v>
      </c>
      <c r="F19" s="114">
        <v>21</v>
      </c>
      <c r="G19" s="114">
        <v>94</v>
      </c>
      <c r="H19" s="114">
        <v>178</v>
      </c>
      <c r="I19" s="140">
        <v>254</v>
      </c>
      <c r="J19" s="115">
        <v>-168</v>
      </c>
      <c r="K19" s="116">
        <v>-66.141732283464563</v>
      </c>
    </row>
    <row r="20" spans="1:11" ht="14.1" customHeight="1" x14ac:dyDescent="0.2">
      <c r="A20" s="306">
        <v>12</v>
      </c>
      <c r="B20" s="307" t="s">
        <v>237</v>
      </c>
      <c r="C20" s="308"/>
      <c r="D20" s="113">
        <v>1.3949163050216986</v>
      </c>
      <c r="E20" s="115">
        <v>45</v>
      </c>
      <c r="F20" s="114">
        <v>10</v>
      </c>
      <c r="G20" s="114">
        <v>23</v>
      </c>
      <c r="H20" s="114">
        <v>15</v>
      </c>
      <c r="I20" s="140">
        <v>50</v>
      </c>
      <c r="J20" s="115">
        <v>-5</v>
      </c>
      <c r="K20" s="116">
        <v>-10</v>
      </c>
    </row>
    <row r="21" spans="1:11" ht="14.1" customHeight="1" x14ac:dyDescent="0.2">
      <c r="A21" s="306">
        <v>21</v>
      </c>
      <c r="B21" s="307" t="s">
        <v>238</v>
      </c>
      <c r="C21" s="308"/>
      <c r="D21" s="113">
        <v>0.96094234345939245</v>
      </c>
      <c r="E21" s="115">
        <v>31</v>
      </c>
      <c r="F21" s="114">
        <v>15</v>
      </c>
      <c r="G21" s="114">
        <v>22</v>
      </c>
      <c r="H21" s="114">
        <v>14</v>
      </c>
      <c r="I21" s="140">
        <v>32</v>
      </c>
      <c r="J21" s="115">
        <v>-1</v>
      </c>
      <c r="K21" s="116">
        <v>-3.125</v>
      </c>
    </row>
    <row r="22" spans="1:11" ht="14.1" customHeight="1" x14ac:dyDescent="0.2">
      <c r="A22" s="306">
        <v>22</v>
      </c>
      <c r="B22" s="307" t="s">
        <v>239</v>
      </c>
      <c r="C22" s="308"/>
      <c r="D22" s="113">
        <v>2.5728456292622441</v>
      </c>
      <c r="E22" s="115">
        <v>83</v>
      </c>
      <c r="F22" s="114">
        <v>28</v>
      </c>
      <c r="G22" s="114">
        <v>96</v>
      </c>
      <c r="H22" s="114">
        <v>46</v>
      </c>
      <c r="I22" s="140">
        <v>68</v>
      </c>
      <c r="J22" s="115">
        <v>15</v>
      </c>
      <c r="K22" s="116">
        <v>22.058823529411764</v>
      </c>
    </row>
    <row r="23" spans="1:11" ht="14.1" customHeight="1" x14ac:dyDescent="0.2">
      <c r="A23" s="306">
        <v>23</v>
      </c>
      <c r="B23" s="307" t="s">
        <v>240</v>
      </c>
      <c r="C23" s="308"/>
      <c r="D23" s="113">
        <v>0.15499070055796652</v>
      </c>
      <c r="E23" s="115">
        <v>5</v>
      </c>
      <c r="F23" s="114" t="s">
        <v>513</v>
      </c>
      <c r="G23" s="114">
        <v>21</v>
      </c>
      <c r="H23" s="114">
        <v>8</v>
      </c>
      <c r="I23" s="140">
        <v>6</v>
      </c>
      <c r="J23" s="115">
        <v>-1</v>
      </c>
      <c r="K23" s="116">
        <v>-16.666666666666668</v>
      </c>
    </row>
    <row r="24" spans="1:11" ht="14.1" customHeight="1" x14ac:dyDescent="0.2">
      <c r="A24" s="306">
        <v>24</v>
      </c>
      <c r="B24" s="307" t="s">
        <v>241</v>
      </c>
      <c r="C24" s="308"/>
      <c r="D24" s="113">
        <v>7.2225666460012397</v>
      </c>
      <c r="E24" s="115">
        <v>233</v>
      </c>
      <c r="F24" s="114">
        <v>121</v>
      </c>
      <c r="G24" s="114">
        <v>153</v>
      </c>
      <c r="H24" s="114">
        <v>151</v>
      </c>
      <c r="I24" s="140">
        <v>223</v>
      </c>
      <c r="J24" s="115">
        <v>10</v>
      </c>
      <c r="K24" s="116">
        <v>4.4843049327354256</v>
      </c>
    </row>
    <row r="25" spans="1:11" ht="14.1" customHeight="1" x14ac:dyDescent="0.2">
      <c r="A25" s="306">
        <v>25</v>
      </c>
      <c r="B25" s="307" t="s">
        <v>242</v>
      </c>
      <c r="C25" s="308"/>
      <c r="D25" s="113">
        <v>6.8815871047737138</v>
      </c>
      <c r="E25" s="115">
        <v>222</v>
      </c>
      <c r="F25" s="114">
        <v>150</v>
      </c>
      <c r="G25" s="114">
        <v>234</v>
      </c>
      <c r="H25" s="114">
        <v>126</v>
      </c>
      <c r="I25" s="140">
        <v>163</v>
      </c>
      <c r="J25" s="115">
        <v>59</v>
      </c>
      <c r="K25" s="116">
        <v>36.196319018404907</v>
      </c>
    </row>
    <row r="26" spans="1:11" ht="14.1" customHeight="1" x14ac:dyDescent="0.2">
      <c r="A26" s="306">
        <v>26</v>
      </c>
      <c r="B26" s="307" t="s">
        <v>243</v>
      </c>
      <c r="C26" s="308"/>
      <c r="D26" s="113">
        <v>5.2076875387476749</v>
      </c>
      <c r="E26" s="115">
        <v>168</v>
      </c>
      <c r="F26" s="114">
        <v>97</v>
      </c>
      <c r="G26" s="114">
        <v>259</v>
      </c>
      <c r="H26" s="114">
        <v>152</v>
      </c>
      <c r="I26" s="140">
        <v>183</v>
      </c>
      <c r="J26" s="115">
        <v>-15</v>
      </c>
      <c r="K26" s="116">
        <v>-8.1967213114754092</v>
      </c>
    </row>
    <row r="27" spans="1:11" ht="14.1" customHeight="1" x14ac:dyDescent="0.2">
      <c r="A27" s="306">
        <v>27</v>
      </c>
      <c r="B27" s="307" t="s">
        <v>244</v>
      </c>
      <c r="C27" s="308"/>
      <c r="D27" s="113">
        <v>1.0849349039057656</v>
      </c>
      <c r="E27" s="115">
        <v>35</v>
      </c>
      <c r="F27" s="114">
        <v>17</v>
      </c>
      <c r="G27" s="114">
        <v>67</v>
      </c>
      <c r="H27" s="114">
        <v>44</v>
      </c>
      <c r="I27" s="140">
        <v>66</v>
      </c>
      <c r="J27" s="115">
        <v>-31</v>
      </c>
      <c r="K27" s="116">
        <v>-46.969696969696969</v>
      </c>
    </row>
    <row r="28" spans="1:11" ht="14.1" customHeight="1" x14ac:dyDescent="0.2">
      <c r="A28" s="306">
        <v>28</v>
      </c>
      <c r="B28" s="307" t="s">
        <v>245</v>
      </c>
      <c r="C28" s="308"/>
      <c r="D28" s="113">
        <v>1.6738995660260385</v>
      </c>
      <c r="E28" s="115">
        <v>54</v>
      </c>
      <c r="F28" s="114">
        <v>9</v>
      </c>
      <c r="G28" s="114" t="s">
        <v>513</v>
      </c>
      <c r="H28" s="114">
        <v>8</v>
      </c>
      <c r="I28" s="140">
        <v>57</v>
      </c>
      <c r="J28" s="115">
        <v>-3</v>
      </c>
      <c r="K28" s="116">
        <v>-5.2631578947368425</v>
      </c>
    </row>
    <row r="29" spans="1:11" ht="14.1" customHeight="1" x14ac:dyDescent="0.2">
      <c r="A29" s="306">
        <v>29</v>
      </c>
      <c r="B29" s="307" t="s">
        <v>246</v>
      </c>
      <c r="C29" s="308"/>
      <c r="D29" s="113">
        <v>3.1618102913825172</v>
      </c>
      <c r="E29" s="115">
        <v>102</v>
      </c>
      <c r="F29" s="114">
        <v>101</v>
      </c>
      <c r="G29" s="114">
        <v>118</v>
      </c>
      <c r="H29" s="114">
        <v>113</v>
      </c>
      <c r="I29" s="140">
        <v>113</v>
      </c>
      <c r="J29" s="115">
        <v>-11</v>
      </c>
      <c r="K29" s="116">
        <v>-9.7345132743362832</v>
      </c>
    </row>
    <row r="30" spans="1:11" ht="14.1" customHeight="1" x14ac:dyDescent="0.2">
      <c r="A30" s="306" t="s">
        <v>247</v>
      </c>
      <c r="B30" s="307" t="s">
        <v>248</v>
      </c>
      <c r="C30" s="308"/>
      <c r="D30" s="113">
        <v>0.80595164290142596</v>
      </c>
      <c r="E30" s="115">
        <v>26</v>
      </c>
      <c r="F30" s="114">
        <v>32</v>
      </c>
      <c r="G30" s="114" t="s">
        <v>513</v>
      </c>
      <c r="H30" s="114">
        <v>17</v>
      </c>
      <c r="I30" s="140">
        <v>32</v>
      </c>
      <c r="J30" s="115">
        <v>-6</v>
      </c>
      <c r="K30" s="116">
        <v>-18.75</v>
      </c>
    </row>
    <row r="31" spans="1:11" ht="14.1" customHeight="1" x14ac:dyDescent="0.2">
      <c r="A31" s="306" t="s">
        <v>249</v>
      </c>
      <c r="B31" s="307" t="s">
        <v>250</v>
      </c>
      <c r="C31" s="308"/>
      <c r="D31" s="113">
        <v>2.3558586484810911</v>
      </c>
      <c r="E31" s="115">
        <v>76</v>
      </c>
      <c r="F31" s="114">
        <v>69</v>
      </c>
      <c r="G31" s="114">
        <v>99</v>
      </c>
      <c r="H31" s="114">
        <v>96</v>
      </c>
      <c r="I31" s="140">
        <v>77</v>
      </c>
      <c r="J31" s="115">
        <v>-1</v>
      </c>
      <c r="K31" s="116">
        <v>-1.2987012987012987</v>
      </c>
    </row>
    <row r="32" spans="1:11" ht="14.1" customHeight="1" x14ac:dyDescent="0.2">
      <c r="A32" s="306">
        <v>31</v>
      </c>
      <c r="B32" s="307" t="s">
        <v>251</v>
      </c>
      <c r="C32" s="308"/>
      <c r="D32" s="113">
        <v>0.55796652200867947</v>
      </c>
      <c r="E32" s="115">
        <v>18</v>
      </c>
      <c r="F32" s="114">
        <v>11</v>
      </c>
      <c r="G32" s="114">
        <v>14</v>
      </c>
      <c r="H32" s="114">
        <v>11</v>
      </c>
      <c r="I32" s="140">
        <v>11</v>
      </c>
      <c r="J32" s="115">
        <v>7</v>
      </c>
      <c r="K32" s="116">
        <v>63.636363636363633</v>
      </c>
    </row>
    <row r="33" spans="1:11" ht="14.1" customHeight="1" x14ac:dyDescent="0.2">
      <c r="A33" s="306">
        <v>32</v>
      </c>
      <c r="B33" s="307" t="s">
        <v>252</v>
      </c>
      <c r="C33" s="308"/>
      <c r="D33" s="113">
        <v>4.6497210167389955</v>
      </c>
      <c r="E33" s="115">
        <v>150</v>
      </c>
      <c r="F33" s="114">
        <v>75</v>
      </c>
      <c r="G33" s="114">
        <v>107</v>
      </c>
      <c r="H33" s="114">
        <v>126</v>
      </c>
      <c r="I33" s="140">
        <v>169</v>
      </c>
      <c r="J33" s="115">
        <v>-19</v>
      </c>
      <c r="K33" s="116">
        <v>-11.242603550295858</v>
      </c>
    </row>
    <row r="34" spans="1:11" ht="14.1" customHeight="1" x14ac:dyDescent="0.2">
      <c r="A34" s="306">
        <v>33</v>
      </c>
      <c r="B34" s="307" t="s">
        <v>253</v>
      </c>
      <c r="C34" s="308"/>
      <c r="D34" s="113">
        <v>3.0998140111593306</v>
      </c>
      <c r="E34" s="115">
        <v>100</v>
      </c>
      <c r="F34" s="114">
        <v>62</v>
      </c>
      <c r="G34" s="114">
        <v>111</v>
      </c>
      <c r="H34" s="114">
        <v>86</v>
      </c>
      <c r="I34" s="140">
        <v>115</v>
      </c>
      <c r="J34" s="115">
        <v>-15</v>
      </c>
      <c r="K34" s="116">
        <v>-13.043478260869565</v>
      </c>
    </row>
    <row r="35" spans="1:11" ht="14.1" customHeight="1" x14ac:dyDescent="0.2">
      <c r="A35" s="306">
        <v>34</v>
      </c>
      <c r="B35" s="307" t="s">
        <v>254</v>
      </c>
      <c r="C35" s="308"/>
      <c r="D35" s="113">
        <v>3.2858028518288904</v>
      </c>
      <c r="E35" s="115">
        <v>106</v>
      </c>
      <c r="F35" s="114">
        <v>87</v>
      </c>
      <c r="G35" s="114">
        <v>140</v>
      </c>
      <c r="H35" s="114">
        <v>94</v>
      </c>
      <c r="I35" s="140">
        <v>86</v>
      </c>
      <c r="J35" s="115">
        <v>20</v>
      </c>
      <c r="K35" s="116">
        <v>23.255813953488371</v>
      </c>
    </row>
    <row r="36" spans="1:11" ht="14.1" customHeight="1" x14ac:dyDescent="0.2">
      <c r="A36" s="306">
        <v>41</v>
      </c>
      <c r="B36" s="307" t="s">
        <v>255</v>
      </c>
      <c r="C36" s="308"/>
      <c r="D36" s="113">
        <v>4.0917544947303162</v>
      </c>
      <c r="E36" s="115">
        <v>132</v>
      </c>
      <c r="F36" s="114">
        <v>43</v>
      </c>
      <c r="G36" s="114">
        <v>273</v>
      </c>
      <c r="H36" s="114">
        <v>175</v>
      </c>
      <c r="I36" s="140">
        <v>192</v>
      </c>
      <c r="J36" s="115">
        <v>-60</v>
      </c>
      <c r="K36" s="116">
        <v>-31.25</v>
      </c>
    </row>
    <row r="37" spans="1:11" ht="14.1" customHeight="1" x14ac:dyDescent="0.2">
      <c r="A37" s="306">
        <v>42</v>
      </c>
      <c r="B37" s="307" t="s">
        <v>256</v>
      </c>
      <c r="C37" s="308"/>
      <c r="D37" s="113">
        <v>0.12399256044637322</v>
      </c>
      <c r="E37" s="115">
        <v>4</v>
      </c>
      <c r="F37" s="114">
        <v>9</v>
      </c>
      <c r="G37" s="114">
        <v>4</v>
      </c>
      <c r="H37" s="114">
        <v>4</v>
      </c>
      <c r="I37" s="140">
        <v>5</v>
      </c>
      <c r="J37" s="115">
        <v>-1</v>
      </c>
      <c r="K37" s="116">
        <v>-20</v>
      </c>
    </row>
    <row r="38" spans="1:11" ht="14.1" customHeight="1" x14ac:dyDescent="0.2">
      <c r="A38" s="306">
        <v>43</v>
      </c>
      <c r="B38" s="307" t="s">
        <v>257</v>
      </c>
      <c r="C38" s="308"/>
      <c r="D38" s="113">
        <v>1.0849349039057656</v>
      </c>
      <c r="E38" s="115">
        <v>35</v>
      </c>
      <c r="F38" s="114">
        <v>29</v>
      </c>
      <c r="G38" s="114">
        <v>61</v>
      </c>
      <c r="H38" s="114">
        <v>42</v>
      </c>
      <c r="I38" s="140">
        <v>50</v>
      </c>
      <c r="J38" s="115">
        <v>-15</v>
      </c>
      <c r="K38" s="116">
        <v>-30</v>
      </c>
    </row>
    <row r="39" spans="1:11" ht="14.1" customHeight="1" x14ac:dyDescent="0.2">
      <c r="A39" s="306">
        <v>51</v>
      </c>
      <c r="B39" s="307" t="s">
        <v>258</v>
      </c>
      <c r="C39" s="308"/>
      <c r="D39" s="113">
        <v>5.0526968381897088</v>
      </c>
      <c r="E39" s="115">
        <v>163</v>
      </c>
      <c r="F39" s="114">
        <v>125</v>
      </c>
      <c r="G39" s="114">
        <v>183</v>
      </c>
      <c r="H39" s="114">
        <v>210</v>
      </c>
      <c r="I39" s="140">
        <v>153</v>
      </c>
      <c r="J39" s="115">
        <v>10</v>
      </c>
      <c r="K39" s="116">
        <v>6.5359477124183005</v>
      </c>
    </row>
    <row r="40" spans="1:11" ht="14.1" customHeight="1" x14ac:dyDescent="0.2">
      <c r="A40" s="306" t="s">
        <v>259</v>
      </c>
      <c r="B40" s="307" t="s">
        <v>260</v>
      </c>
      <c r="C40" s="308"/>
      <c r="D40" s="113">
        <v>4.5257284562926223</v>
      </c>
      <c r="E40" s="115">
        <v>146</v>
      </c>
      <c r="F40" s="114">
        <v>109</v>
      </c>
      <c r="G40" s="114">
        <v>153</v>
      </c>
      <c r="H40" s="114">
        <v>194</v>
      </c>
      <c r="I40" s="140">
        <v>135</v>
      </c>
      <c r="J40" s="115">
        <v>11</v>
      </c>
      <c r="K40" s="116">
        <v>8.1481481481481488</v>
      </c>
    </row>
    <row r="41" spans="1:11" ht="14.1" customHeight="1" x14ac:dyDescent="0.2">
      <c r="A41" s="306"/>
      <c r="B41" s="307" t="s">
        <v>261</v>
      </c>
      <c r="C41" s="308"/>
      <c r="D41" s="113">
        <v>3.8127712337259765</v>
      </c>
      <c r="E41" s="115">
        <v>123</v>
      </c>
      <c r="F41" s="114">
        <v>82</v>
      </c>
      <c r="G41" s="114">
        <v>134</v>
      </c>
      <c r="H41" s="114">
        <v>180</v>
      </c>
      <c r="I41" s="140">
        <v>125</v>
      </c>
      <c r="J41" s="115">
        <v>-2</v>
      </c>
      <c r="K41" s="116">
        <v>-1.6</v>
      </c>
    </row>
    <row r="42" spans="1:11" ht="14.1" customHeight="1" x14ac:dyDescent="0.2">
      <c r="A42" s="306">
        <v>52</v>
      </c>
      <c r="B42" s="307" t="s">
        <v>262</v>
      </c>
      <c r="C42" s="308"/>
      <c r="D42" s="113">
        <v>5.0836949783013017</v>
      </c>
      <c r="E42" s="115">
        <v>164</v>
      </c>
      <c r="F42" s="114">
        <v>89</v>
      </c>
      <c r="G42" s="114">
        <v>135</v>
      </c>
      <c r="H42" s="114">
        <v>122</v>
      </c>
      <c r="I42" s="140">
        <v>163</v>
      </c>
      <c r="J42" s="115">
        <v>1</v>
      </c>
      <c r="K42" s="116">
        <v>0.61349693251533743</v>
      </c>
    </row>
    <row r="43" spans="1:11" ht="14.1" customHeight="1" x14ac:dyDescent="0.2">
      <c r="A43" s="306" t="s">
        <v>263</v>
      </c>
      <c r="B43" s="307" t="s">
        <v>264</v>
      </c>
      <c r="C43" s="308"/>
      <c r="D43" s="113">
        <v>3.8747675139491631</v>
      </c>
      <c r="E43" s="115">
        <v>125</v>
      </c>
      <c r="F43" s="114">
        <v>64</v>
      </c>
      <c r="G43" s="114">
        <v>110</v>
      </c>
      <c r="H43" s="114">
        <v>93</v>
      </c>
      <c r="I43" s="140">
        <v>125</v>
      </c>
      <c r="J43" s="115">
        <v>0</v>
      </c>
      <c r="K43" s="116">
        <v>0</v>
      </c>
    </row>
    <row r="44" spans="1:11" ht="14.1" customHeight="1" x14ac:dyDescent="0.2">
      <c r="A44" s="306">
        <v>53</v>
      </c>
      <c r="B44" s="307" t="s">
        <v>265</v>
      </c>
      <c r="C44" s="308"/>
      <c r="D44" s="113">
        <v>1.518908865468072</v>
      </c>
      <c r="E44" s="115">
        <v>49</v>
      </c>
      <c r="F44" s="114">
        <v>19</v>
      </c>
      <c r="G44" s="114">
        <v>38</v>
      </c>
      <c r="H44" s="114">
        <v>20</v>
      </c>
      <c r="I44" s="140">
        <v>33</v>
      </c>
      <c r="J44" s="115">
        <v>16</v>
      </c>
      <c r="K44" s="116">
        <v>48.484848484848484</v>
      </c>
    </row>
    <row r="45" spans="1:11" ht="14.1" customHeight="1" x14ac:dyDescent="0.2">
      <c r="A45" s="306" t="s">
        <v>266</v>
      </c>
      <c r="B45" s="307" t="s">
        <v>267</v>
      </c>
      <c r="C45" s="308"/>
      <c r="D45" s="113">
        <v>1.518908865468072</v>
      </c>
      <c r="E45" s="115">
        <v>49</v>
      </c>
      <c r="F45" s="114">
        <v>19</v>
      </c>
      <c r="G45" s="114">
        <v>38</v>
      </c>
      <c r="H45" s="114">
        <v>20</v>
      </c>
      <c r="I45" s="140">
        <v>30</v>
      </c>
      <c r="J45" s="115">
        <v>19</v>
      </c>
      <c r="K45" s="116">
        <v>63.333333333333336</v>
      </c>
    </row>
    <row r="46" spans="1:11" ht="14.1" customHeight="1" x14ac:dyDescent="0.2">
      <c r="A46" s="306">
        <v>54</v>
      </c>
      <c r="B46" s="307" t="s">
        <v>268</v>
      </c>
      <c r="C46" s="308"/>
      <c r="D46" s="113">
        <v>2.7278363298202106</v>
      </c>
      <c r="E46" s="115">
        <v>88</v>
      </c>
      <c r="F46" s="114">
        <v>103</v>
      </c>
      <c r="G46" s="114">
        <v>118</v>
      </c>
      <c r="H46" s="114">
        <v>110</v>
      </c>
      <c r="I46" s="140">
        <v>125</v>
      </c>
      <c r="J46" s="115">
        <v>-37</v>
      </c>
      <c r="K46" s="116">
        <v>-29.6</v>
      </c>
    </row>
    <row r="47" spans="1:11" ht="14.1" customHeight="1" x14ac:dyDescent="0.2">
      <c r="A47" s="306">
        <v>61</v>
      </c>
      <c r="B47" s="307" t="s">
        <v>269</v>
      </c>
      <c r="C47" s="308"/>
      <c r="D47" s="113">
        <v>1.4569125852448852</v>
      </c>
      <c r="E47" s="115">
        <v>47</v>
      </c>
      <c r="F47" s="114">
        <v>20</v>
      </c>
      <c r="G47" s="114">
        <v>35</v>
      </c>
      <c r="H47" s="114">
        <v>29</v>
      </c>
      <c r="I47" s="140">
        <v>47</v>
      </c>
      <c r="J47" s="115">
        <v>0</v>
      </c>
      <c r="K47" s="116">
        <v>0</v>
      </c>
    </row>
    <row r="48" spans="1:11" ht="14.1" customHeight="1" x14ac:dyDescent="0.2">
      <c r="A48" s="306">
        <v>62</v>
      </c>
      <c r="B48" s="307" t="s">
        <v>270</v>
      </c>
      <c r="C48" s="308"/>
      <c r="D48" s="113">
        <v>5.951642901425914</v>
      </c>
      <c r="E48" s="115">
        <v>192</v>
      </c>
      <c r="F48" s="114">
        <v>220</v>
      </c>
      <c r="G48" s="114">
        <v>311</v>
      </c>
      <c r="H48" s="114">
        <v>206</v>
      </c>
      <c r="I48" s="140">
        <v>190</v>
      </c>
      <c r="J48" s="115">
        <v>2</v>
      </c>
      <c r="K48" s="116">
        <v>1.0526315789473684</v>
      </c>
    </row>
    <row r="49" spans="1:11" ht="14.1" customHeight="1" x14ac:dyDescent="0.2">
      <c r="A49" s="306">
        <v>63</v>
      </c>
      <c r="B49" s="307" t="s">
        <v>271</v>
      </c>
      <c r="C49" s="308"/>
      <c r="D49" s="113">
        <v>3.5957842529448234</v>
      </c>
      <c r="E49" s="115">
        <v>116</v>
      </c>
      <c r="F49" s="114">
        <v>99</v>
      </c>
      <c r="G49" s="114">
        <v>121</v>
      </c>
      <c r="H49" s="114">
        <v>157</v>
      </c>
      <c r="I49" s="140">
        <v>109</v>
      </c>
      <c r="J49" s="115">
        <v>7</v>
      </c>
      <c r="K49" s="116">
        <v>6.4220183486238529</v>
      </c>
    </row>
    <row r="50" spans="1:11" ht="14.1" customHeight="1" x14ac:dyDescent="0.2">
      <c r="A50" s="306" t="s">
        <v>272</v>
      </c>
      <c r="B50" s="307" t="s">
        <v>273</v>
      </c>
      <c r="C50" s="308"/>
      <c r="D50" s="113">
        <v>0.68195908245505266</v>
      </c>
      <c r="E50" s="115">
        <v>22</v>
      </c>
      <c r="F50" s="114">
        <v>12</v>
      </c>
      <c r="G50" s="114">
        <v>29</v>
      </c>
      <c r="H50" s="114">
        <v>22</v>
      </c>
      <c r="I50" s="140">
        <v>6</v>
      </c>
      <c r="J50" s="115">
        <v>16</v>
      </c>
      <c r="K50" s="116" t="s">
        <v>514</v>
      </c>
    </row>
    <row r="51" spans="1:11" ht="14.1" customHeight="1" x14ac:dyDescent="0.2">
      <c r="A51" s="306" t="s">
        <v>274</v>
      </c>
      <c r="B51" s="307" t="s">
        <v>275</v>
      </c>
      <c r="C51" s="308"/>
      <c r="D51" s="113">
        <v>2.7898326100433972</v>
      </c>
      <c r="E51" s="115">
        <v>90</v>
      </c>
      <c r="F51" s="114">
        <v>78</v>
      </c>
      <c r="G51" s="114">
        <v>80</v>
      </c>
      <c r="H51" s="114">
        <v>128</v>
      </c>
      <c r="I51" s="140">
        <v>100</v>
      </c>
      <c r="J51" s="115">
        <v>-10</v>
      </c>
      <c r="K51" s="116">
        <v>-10</v>
      </c>
    </row>
    <row r="52" spans="1:11" ht="14.1" customHeight="1" x14ac:dyDescent="0.2">
      <c r="A52" s="306">
        <v>71</v>
      </c>
      <c r="B52" s="307" t="s">
        <v>276</v>
      </c>
      <c r="C52" s="308"/>
      <c r="D52" s="113">
        <v>7.1915685058896468</v>
      </c>
      <c r="E52" s="115">
        <v>232</v>
      </c>
      <c r="F52" s="114">
        <v>136</v>
      </c>
      <c r="G52" s="114">
        <v>268</v>
      </c>
      <c r="H52" s="114">
        <v>174</v>
      </c>
      <c r="I52" s="140">
        <v>286</v>
      </c>
      <c r="J52" s="115">
        <v>-54</v>
      </c>
      <c r="K52" s="116">
        <v>-18.88111888111888</v>
      </c>
    </row>
    <row r="53" spans="1:11" ht="14.1" customHeight="1" x14ac:dyDescent="0.2">
      <c r="A53" s="306" t="s">
        <v>277</v>
      </c>
      <c r="B53" s="307" t="s">
        <v>278</v>
      </c>
      <c r="C53" s="308"/>
      <c r="D53" s="113">
        <v>2.5108493490390575</v>
      </c>
      <c r="E53" s="115">
        <v>81</v>
      </c>
      <c r="F53" s="114">
        <v>36</v>
      </c>
      <c r="G53" s="114">
        <v>110</v>
      </c>
      <c r="H53" s="114">
        <v>55</v>
      </c>
      <c r="I53" s="140">
        <v>112</v>
      </c>
      <c r="J53" s="115">
        <v>-31</v>
      </c>
      <c r="K53" s="116">
        <v>-27.678571428571427</v>
      </c>
    </row>
    <row r="54" spans="1:11" ht="14.1" customHeight="1" x14ac:dyDescent="0.2">
      <c r="A54" s="306" t="s">
        <v>279</v>
      </c>
      <c r="B54" s="307" t="s">
        <v>280</v>
      </c>
      <c r="C54" s="308"/>
      <c r="D54" s="113">
        <v>4.1847489150650965</v>
      </c>
      <c r="E54" s="115">
        <v>135</v>
      </c>
      <c r="F54" s="114">
        <v>93</v>
      </c>
      <c r="G54" s="114">
        <v>140</v>
      </c>
      <c r="H54" s="114">
        <v>99</v>
      </c>
      <c r="I54" s="140">
        <v>155</v>
      </c>
      <c r="J54" s="115">
        <v>-20</v>
      </c>
      <c r="K54" s="116">
        <v>-12.903225806451612</v>
      </c>
    </row>
    <row r="55" spans="1:11" ht="14.1" customHeight="1" x14ac:dyDescent="0.2">
      <c r="A55" s="306">
        <v>72</v>
      </c>
      <c r="B55" s="307" t="s">
        <v>281</v>
      </c>
      <c r="C55" s="308"/>
      <c r="D55" s="113">
        <v>1.518908865468072</v>
      </c>
      <c r="E55" s="115">
        <v>49</v>
      </c>
      <c r="F55" s="114">
        <v>31</v>
      </c>
      <c r="G55" s="114">
        <v>57</v>
      </c>
      <c r="H55" s="114">
        <v>29</v>
      </c>
      <c r="I55" s="140">
        <v>40</v>
      </c>
      <c r="J55" s="115">
        <v>9</v>
      </c>
      <c r="K55" s="116">
        <v>22.5</v>
      </c>
    </row>
    <row r="56" spans="1:11" ht="14.1" customHeight="1" x14ac:dyDescent="0.2">
      <c r="A56" s="306" t="s">
        <v>282</v>
      </c>
      <c r="B56" s="307" t="s">
        <v>283</v>
      </c>
      <c r="C56" s="308"/>
      <c r="D56" s="113">
        <v>0.52696838189708617</v>
      </c>
      <c r="E56" s="115">
        <v>17</v>
      </c>
      <c r="F56" s="114">
        <v>16</v>
      </c>
      <c r="G56" s="114">
        <v>32</v>
      </c>
      <c r="H56" s="114">
        <v>6</v>
      </c>
      <c r="I56" s="140">
        <v>19</v>
      </c>
      <c r="J56" s="115">
        <v>-2</v>
      </c>
      <c r="K56" s="116">
        <v>-10.526315789473685</v>
      </c>
    </row>
    <row r="57" spans="1:11" ht="14.1" customHeight="1" x14ac:dyDescent="0.2">
      <c r="A57" s="306" t="s">
        <v>284</v>
      </c>
      <c r="B57" s="307" t="s">
        <v>285</v>
      </c>
      <c r="C57" s="308"/>
      <c r="D57" s="113">
        <v>0.77495350278983266</v>
      </c>
      <c r="E57" s="115">
        <v>25</v>
      </c>
      <c r="F57" s="114">
        <v>8</v>
      </c>
      <c r="G57" s="114">
        <v>8</v>
      </c>
      <c r="H57" s="114">
        <v>16</v>
      </c>
      <c r="I57" s="140">
        <v>12</v>
      </c>
      <c r="J57" s="115">
        <v>13</v>
      </c>
      <c r="K57" s="116">
        <v>108.33333333333333</v>
      </c>
    </row>
    <row r="58" spans="1:11" ht="14.1" customHeight="1" x14ac:dyDescent="0.2">
      <c r="A58" s="306">
        <v>73</v>
      </c>
      <c r="B58" s="307" t="s">
        <v>286</v>
      </c>
      <c r="C58" s="308"/>
      <c r="D58" s="113">
        <v>1.1469311841289522</v>
      </c>
      <c r="E58" s="115">
        <v>37</v>
      </c>
      <c r="F58" s="114">
        <v>23</v>
      </c>
      <c r="G58" s="114">
        <v>63</v>
      </c>
      <c r="H58" s="114">
        <v>24</v>
      </c>
      <c r="I58" s="140">
        <v>33</v>
      </c>
      <c r="J58" s="115">
        <v>4</v>
      </c>
      <c r="K58" s="116">
        <v>12.121212121212121</v>
      </c>
    </row>
    <row r="59" spans="1:11" ht="14.1" customHeight="1" x14ac:dyDescent="0.2">
      <c r="A59" s="306" t="s">
        <v>287</v>
      </c>
      <c r="B59" s="307" t="s">
        <v>288</v>
      </c>
      <c r="C59" s="308"/>
      <c r="D59" s="113">
        <v>0.89894606323620585</v>
      </c>
      <c r="E59" s="115">
        <v>29</v>
      </c>
      <c r="F59" s="114">
        <v>18</v>
      </c>
      <c r="G59" s="114">
        <v>58</v>
      </c>
      <c r="H59" s="114">
        <v>22</v>
      </c>
      <c r="I59" s="140">
        <v>29</v>
      </c>
      <c r="J59" s="115">
        <v>0</v>
      </c>
      <c r="K59" s="116">
        <v>0</v>
      </c>
    </row>
    <row r="60" spans="1:11" ht="14.1" customHeight="1" x14ac:dyDescent="0.2">
      <c r="A60" s="306">
        <v>81</v>
      </c>
      <c r="B60" s="307" t="s">
        <v>289</v>
      </c>
      <c r="C60" s="308"/>
      <c r="D60" s="113">
        <v>7.470551766893986</v>
      </c>
      <c r="E60" s="115">
        <v>241</v>
      </c>
      <c r="F60" s="114">
        <v>250</v>
      </c>
      <c r="G60" s="114">
        <v>261</v>
      </c>
      <c r="H60" s="114">
        <v>159</v>
      </c>
      <c r="I60" s="140">
        <v>210</v>
      </c>
      <c r="J60" s="115">
        <v>31</v>
      </c>
      <c r="K60" s="116">
        <v>14.761904761904763</v>
      </c>
    </row>
    <row r="61" spans="1:11" ht="14.1" customHeight="1" x14ac:dyDescent="0.2">
      <c r="A61" s="306" t="s">
        <v>290</v>
      </c>
      <c r="B61" s="307" t="s">
        <v>291</v>
      </c>
      <c r="C61" s="308"/>
      <c r="D61" s="113">
        <v>2.0148791072535648</v>
      </c>
      <c r="E61" s="115">
        <v>65</v>
      </c>
      <c r="F61" s="114">
        <v>58</v>
      </c>
      <c r="G61" s="114">
        <v>114</v>
      </c>
      <c r="H61" s="114">
        <v>47</v>
      </c>
      <c r="I61" s="140">
        <v>61</v>
      </c>
      <c r="J61" s="115">
        <v>4</v>
      </c>
      <c r="K61" s="116">
        <v>6.557377049180328</v>
      </c>
    </row>
    <row r="62" spans="1:11" ht="14.1" customHeight="1" x14ac:dyDescent="0.2">
      <c r="A62" s="306" t="s">
        <v>292</v>
      </c>
      <c r="B62" s="307" t="s">
        <v>293</v>
      </c>
      <c r="C62" s="308"/>
      <c r="D62" s="113">
        <v>2.5728456292622441</v>
      </c>
      <c r="E62" s="115">
        <v>83</v>
      </c>
      <c r="F62" s="114">
        <v>134</v>
      </c>
      <c r="G62" s="114">
        <v>95</v>
      </c>
      <c r="H62" s="114">
        <v>58</v>
      </c>
      <c r="I62" s="140">
        <v>67</v>
      </c>
      <c r="J62" s="115">
        <v>16</v>
      </c>
      <c r="K62" s="116">
        <v>23.880597014925375</v>
      </c>
    </row>
    <row r="63" spans="1:11" ht="14.1" customHeight="1" x14ac:dyDescent="0.2">
      <c r="A63" s="306"/>
      <c r="B63" s="307" t="s">
        <v>294</v>
      </c>
      <c r="C63" s="308"/>
      <c r="D63" s="113">
        <v>2.4178549287042777</v>
      </c>
      <c r="E63" s="115">
        <v>78</v>
      </c>
      <c r="F63" s="114">
        <v>127</v>
      </c>
      <c r="G63" s="114">
        <v>91</v>
      </c>
      <c r="H63" s="114">
        <v>55</v>
      </c>
      <c r="I63" s="140">
        <v>57</v>
      </c>
      <c r="J63" s="115">
        <v>21</v>
      </c>
      <c r="K63" s="116">
        <v>36.842105263157897</v>
      </c>
    </row>
    <row r="64" spans="1:11" ht="14.1" customHeight="1" x14ac:dyDescent="0.2">
      <c r="A64" s="306" t="s">
        <v>295</v>
      </c>
      <c r="B64" s="307" t="s">
        <v>296</v>
      </c>
      <c r="C64" s="308"/>
      <c r="D64" s="113">
        <v>1.1779293242405455</v>
      </c>
      <c r="E64" s="115">
        <v>38</v>
      </c>
      <c r="F64" s="114">
        <v>24</v>
      </c>
      <c r="G64" s="114">
        <v>21</v>
      </c>
      <c r="H64" s="114">
        <v>22</v>
      </c>
      <c r="I64" s="140">
        <v>36</v>
      </c>
      <c r="J64" s="115">
        <v>2</v>
      </c>
      <c r="K64" s="116">
        <v>5.5555555555555554</v>
      </c>
    </row>
    <row r="65" spans="1:11" ht="14.1" customHeight="1" x14ac:dyDescent="0.2">
      <c r="A65" s="306" t="s">
        <v>297</v>
      </c>
      <c r="B65" s="307" t="s">
        <v>298</v>
      </c>
      <c r="C65" s="308"/>
      <c r="D65" s="113">
        <v>0.71295722256664595</v>
      </c>
      <c r="E65" s="115">
        <v>23</v>
      </c>
      <c r="F65" s="114">
        <v>16</v>
      </c>
      <c r="G65" s="114">
        <v>11</v>
      </c>
      <c r="H65" s="114">
        <v>15</v>
      </c>
      <c r="I65" s="140">
        <v>16</v>
      </c>
      <c r="J65" s="115">
        <v>7</v>
      </c>
      <c r="K65" s="116">
        <v>43.75</v>
      </c>
    </row>
    <row r="66" spans="1:11" ht="14.1" customHeight="1" x14ac:dyDescent="0.2">
      <c r="A66" s="306">
        <v>82</v>
      </c>
      <c r="B66" s="307" t="s">
        <v>299</v>
      </c>
      <c r="C66" s="308"/>
      <c r="D66" s="113">
        <v>2.1698698078115313</v>
      </c>
      <c r="E66" s="115">
        <v>70</v>
      </c>
      <c r="F66" s="114">
        <v>64</v>
      </c>
      <c r="G66" s="114">
        <v>128</v>
      </c>
      <c r="H66" s="114">
        <v>50</v>
      </c>
      <c r="I66" s="140">
        <v>81</v>
      </c>
      <c r="J66" s="115">
        <v>-11</v>
      </c>
      <c r="K66" s="116">
        <v>-13.580246913580247</v>
      </c>
    </row>
    <row r="67" spans="1:11" ht="14.1" customHeight="1" x14ac:dyDescent="0.2">
      <c r="A67" s="306" t="s">
        <v>300</v>
      </c>
      <c r="B67" s="307" t="s">
        <v>301</v>
      </c>
      <c r="C67" s="308"/>
      <c r="D67" s="113">
        <v>1.3949163050216986</v>
      </c>
      <c r="E67" s="115">
        <v>45</v>
      </c>
      <c r="F67" s="114">
        <v>43</v>
      </c>
      <c r="G67" s="114">
        <v>80</v>
      </c>
      <c r="H67" s="114">
        <v>36</v>
      </c>
      <c r="I67" s="140">
        <v>57</v>
      </c>
      <c r="J67" s="115">
        <v>-12</v>
      </c>
      <c r="K67" s="116">
        <v>-21.05263157894737</v>
      </c>
    </row>
    <row r="68" spans="1:11" ht="14.1" customHeight="1" x14ac:dyDescent="0.2">
      <c r="A68" s="306" t="s">
        <v>302</v>
      </c>
      <c r="B68" s="307" t="s">
        <v>303</v>
      </c>
      <c r="C68" s="308"/>
      <c r="D68" s="113">
        <v>0.43397396156230628</v>
      </c>
      <c r="E68" s="115">
        <v>14</v>
      </c>
      <c r="F68" s="114">
        <v>19</v>
      </c>
      <c r="G68" s="114">
        <v>34</v>
      </c>
      <c r="H68" s="114">
        <v>11</v>
      </c>
      <c r="I68" s="140">
        <v>14</v>
      </c>
      <c r="J68" s="115">
        <v>0</v>
      </c>
      <c r="K68" s="116">
        <v>0</v>
      </c>
    </row>
    <row r="69" spans="1:11" ht="14.1" customHeight="1" x14ac:dyDescent="0.2">
      <c r="A69" s="306">
        <v>83</v>
      </c>
      <c r="B69" s="307" t="s">
        <v>304</v>
      </c>
      <c r="C69" s="308"/>
      <c r="D69" s="113">
        <v>3.5647861128332301</v>
      </c>
      <c r="E69" s="115">
        <v>115</v>
      </c>
      <c r="F69" s="114">
        <v>98</v>
      </c>
      <c r="G69" s="114">
        <v>307</v>
      </c>
      <c r="H69" s="114">
        <v>79</v>
      </c>
      <c r="I69" s="140">
        <v>123</v>
      </c>
      <c r="J69" s="115">
        <v>-8</v>
      </c>
      <c r="K69" s="116">
        <v>-6.5040650406504064</v>
      </c>
    </row>
    <row r="70" spans="1:11" ht="14.1" customHeight="1" x14ac:dyDescent="0.2">
      <c r="A70" s="306" t="s">
        <v>305</v>
      </c>
      <c r="B70" s="307" t="s">
        <v>306</v>
      </c>
      <c r="C70" s="308"/>
      <c r="D70" s="113">
        <v>2.7898326100433972</v>
      </c>
      <c r="E70" s="115">
        <v>90</v>
      </c>
      <c r="F70" s="114">
        <v>70</v>
      </c>
      <c r="G70" s="114">
        <v>285</v>
      </c>
      <c r="H70" s="114">
        <v>45</v>
      </c>
      <c r="I70" s="140">
        <v>83</v>
      </c>
      <c r="J70" s="115">
        <v>7</v>
      </c>
      <c r="K70" s="116">
        <v>8.4337349397590362</v>
      </c>
    </row>
    <row r="71" spans="1:11" ht="14.1" customHeight="1" x14ac:dyDescent="0.2">
      <c r="A71" s="306"/>
      <c r="B71" s="307" t="s">
        <v>307</v>
      </c>
      <c r="C71" s="308"/>
      <c r="D71" s="113">
        <v>1.6738995660260385</v>
      </c>
      <c r="E71" s="115">
        <v>54</v>
      </c>
      <c r="F71" s="114">
        <v>43</v>
      </c>
      <c r="G71" s="114">
        <v>214</v>
      </c>
      <c r="H71" s="114">
        <v>31</v>
      </c>
      <c r="I71" s="140">
        <v>63</v>
      </c>
      <c r="J71" s="115">
        <v>-9</v>
      </c>
      <c r="K71" s="116">
        <v>-14.285714285714286</v>
      </c>
    </row>
    <row r="72" spans="1:11" ht="14.1" customHeight="1" x14ac:dyDescent="0.2">
      <c r="A72" s="306">
        <v>84</v>
      </c>
      <c r="B72" s="307" t="s">
        <v>308</v>
      </c>
      <c r="C72" s="308"/>
      <c r="D72" s="113">
        <v>0.83694978301301926</v>
      </c>
      <c r="E72" s="115">
        <v>27</v>
      </c>
      <c r="F72" s="114">
        <v>19</v>
      </c>
      <c r="G72" s="114">
        <v>65</v>
      </c>
      <c r="H72" s="114">
        <v>10</v>
      </c>
      <c r="I72" s="140">
        <v>23</v>
      </c>
      <c r="J72" s="115">
        <v>4</v>
      </c>
      <c r="K72" s="116">
        <v>17.391304347826086</v>
      </c>
    </row>
    <row r="73" spans="1:11" ht="14.1" customHeight="1" x14ac:dyDescent="0.2">
      <c r="A73" s="306" t="s">
        <v>309</v>
      </c>
      <c r="B73" s="307" t="s">
        <v>310</v>
      </c>
      <c r="C73" s="308"/>
      <c r="D73" s="113">
        <v>0.37197768133911963</v>
      </c>
      <c r="E73" s="115">
        <v>12</v>
      </c>
      <c r="F73" s="114">
        <v>11</v>
      </c>
      <c r="G73" s="114">
        <v>32</v>
      </c>
      <c r="H73" s="114" t="s">
        <v>513</v>
      </c>
      <c r="I73" s="140">
        <v>9</v>
      </c>
      <c r="J73" s="115">
        <v>3</v>
      </c>
      <c r="K73" s="116">
        <v>33.333333333333336</v>
      </c>
    </row>
    <row r="74" spans="1:11" ht="14.1" customHeight="1" x14ac:dyDescent="0.2">
      <c r="A74" s="306" t="s">
        <v>311</v>
      </c>
      <c r="B74" s="307" t="s">
        <v>312</v>
      </c>
      <c r="C74" s="308"/>
      <c r="D74" s="113">
        <v>0.21698698078115314</v>
      </c>
      <c r="E74" s="115">
        <v>7</v>
      </c>
      <c r="F74" s="114">
        <v>5</v>
      </c>
      <c r="G74" s="114">
        <v>24</v>
      </c>
      <c r="H74" s="114" t="s">
        <v>513</v>
      </c>
      <c r="I74" s="140">
        <v>8</v>
      </c>
      <c r="J74" s="115">
        <v>-1</v>
      </c>
      <c r="K74" s="116">
        <v>-12.5</v>
      </c>
    </row>
    <row r="75" spans="1:11" ht="14.1" customHeight="1" x14ac:dyDescent="0.2">
      <c r="A75" s="306" t="s">
        <v>313</v>
      </c>
      <c r="B75" s="307" t="s">
        <v>314</v>
      </c>
      <c r="C75" s="308"/>
      <c r="D75" s="113" t="s">
        <v>513</v>
      </c>
      <c r="E75" s="115" t="s">
        <v>513</v>
      </c>
      <c r="F75" s="114">
        <v>0</v>
      </c>
      <c r="G75" s="114">
        <v>0</v>
      </c>
      <c r="H75" s="114">
        <v>0</v>
      </c>
      <c r="I75" s="140" t="s">
        <v>513</v>
      </c>
      <c r="J75" s="115" t="s">
        <v>513</v>
      </c>
      <c r="K75" s="116" t="s">
        <v>513</v>
      </c>
    </row>
    <row r="76" spans="1:11" ht="14.1" customHeight="1" x14ac:dyDescent="0.2">
      <c r="A76" s="306">
        <v>91</v>
      </c>
      <c r="B76" s="307" t="s">
        <v>315</v>
      </c>
      <c r="C76" s="308"/>
      <c r="D76" s="113" t="s">
        <v>513</v>
      </c>
      <c r="E76" s="115" t="s">
        <v>513</v>
      </c>
      <c r="F76" s="114" t="s">
        <v>513</v>
      </c>
      <c r="G76" s="114" t="s">
        <v>513</v>
      </c>
      <c r="H76" s="114">
        <v>0</v>
      </c>
      <c r="I76" s="140">
        <v>0</v>
      </c>
      <c r="J76" s="115" t="s">
        <v>513</v>
      </c>
      <c r="K76" s="116" t="s">
        <v>513</v>
      </c>
    </row>
    <row r="77" spans="1:11" ht="14.1" customHeight="1" x14ac:dyDescent="0.2">
      <c r="A77" s="306">
        <v>92</v>
      </c>
      <c r="B77" s="307" t="s">
        <v>316</v>
      </c>
      <c r="C77" s="308"/>
      <c r="D77" s="113">
        <v>0.30998140111593303</v>
      </c>
      <c r="E77" s="115">
        <v>10</v>
      </c>
      <c r="F77" s="114">
        <v>4</v>
      </c>
      <c r="G77" s="114">
        <v>6</v>
      </c>
      <c r="H77" s="114">
        <v>3</v>
      </c>
      <c r="I77" s="140">
        <v>6</v>
      </c>
      <c r="J77" s="115">
        <v>4</v>
      </c>
      <c r="K77" s="116">
        <v>66.666666666666671</v>
      </c>
    </row>
    <row r="78" spans="1:11" ht="14.1" customHeight="1" x14ac:dyDescent="0.2">
      <c r="A78" s="306">
        <v>93</v>
      </c>
      <c r="B78" s="307" t="s">
        <v>317</v>
      </c>
      <c r="C78" s="308"/>
      <c r="D78" s="113">
        <v>0.12399256044637322</v>
      </c>
      <c r="E78" s="115">
        <v>4</v>
      </c>
      <c r="F78" s="114">
        <v>4</v>
      </c>
      <c r="G78" s="114">
        <v>6</v>
      </c>
      <c r="H78" s="114">
        <v>3</v>
      </c>
      <c r="I78" s="140">
        <v>9</v>
      </c>
      <c r="J78" s="115">
        <v>-5</v>
      </c>
      <c r="K78" s="116">
        <v>-55.555555555555557</v>
      </c>
    </row>
    <row r="79" spans="1:11" ht="14.1" customHeight="1" x14ac:dyDescent="0.2">
      <c r="A79" s="306">
        <v>94</v>
      </c>
      <c r="B79" s="307" t="s">
        <v>318</v>
      </c>
      <c r="C79" s="308"/>
      <c r="D79" s="113">
        <v>0.12399256044637322</v>
      </c>
      <c r="E79" s="115">
        <v>4</v>
      </c>
      <c r="F79" s="114" t="s">
        <v>513</v>
      </c>
      <c r="G79" s="114">
        <v>14</v>
      </c>
      <c r="H79" s="114">
        <v>4</v>
      </c>
      <c r="I79" s="140" t="s">
        <v>513</v>
      </c>
      <c r="J79" s="115" t="s">
        <v>513</v>
      </c>
      <c r="K79" s="116" t="s">
        <v>513</v>
      </c>
    </row>
    <row r="80" spans="1:11" ht="14.1" customHeight="1" x14ac:dyDescent="0.2">
      <c r="A80" s="306" t="s">
        <v>319</v>
      </c>
      <c r="B80" s="307" t="s">
        <v>320</v>
      </c>
      <c r="C80" s="308"/>
      <c r="D80" s="113">
        <v>0</v>
      </c>
      <c r="E80" s="115">
        <v>0</v>
      </c>
      <c r="F80" s="114">
        <v>0</v>
      </c>
      <c r="G80" s="114">
        <v>0</v>
      </c>
      <c r="H80" s="114">
        <v>0</v>
      </c>
      <c r="I80" s="140" t="s">
        <v>513</v>
      </c>
      <c r="J80" s="115" t="s">
        <v>513</v>
      </c>
      <c r="K80" s="116" t="s">
        <v>513</v>
      </c>
    </row>
    <row r="81" spans="1:11" ht="14.1" customHeight="1" x14ac:dyDescent="0.2">
      <c r="A81" s="310" t="s">
        <v>321</v>
      </c>
      <c r="B81" s="311" t="s">
        <v>333</v>
      </c>
      <c r="C81" s="312"/>
      <c r="D81" s="125" t="s">
        <v>513</v>
      </c>
      <c r="E81" s="143" t="s">
        <v>513</v>
      </c>
      <c r="F81" s="144">
        <v>0</v>
      </c>
      <c r="G81" s="144">
        <v>10</v>
      </c>
      <c r="H81" s="144" t="s">
        <v>513</v>
      </c>
      <c r="I81" s="145">
        <v>5</v>
      </c>
      <c r="J81" s="143" t="s">
        <v>513</v>
      </c>
      <c r="K81" s="146" t="s">
        <v>513</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3144</v>
      </c>
      <c r="E11" s="114">
        <v>3011</v>
      </c>
      <c r="F11" s="114">
        <v>3284</v>
      </c>
      <c r="G11" s="114">
        <v>2613</v>
      </c>
      <c r="H11" s="140">
        <v>2991</v>
      </c>
      <c r="I11" s="115">
        <v>153</v>
      </c>
      <c r="J11" s="116">
        <v>5.1153460381143434</v>
      </c>
    </row>
    <row r="12" spans="1:15" s="110" customFormat="1" ht="24.95" customHeight="1" x14ac:dyDescent="0.2">
      <c r="A12" s="193" t="s">
        <v>132</v>
      </c>
      <c r="B12" s="194" t="s">
        <v>133</v>
      </c>
      <c r="C12" s="113">
        <v>1.2404580152671756</v>
      </c>
      <c r="D12" s="115">
        <v>39</v>
      </c>
      <c r="E12" s="114">
        <v>153</v>
      </c>
      <c r="F12" s="114">
        <v>155</v>
      </c>
      <c r="G12" s="114">
        <v>187</v>
      </c>
      <c r="H12" s="140">
        <v>126</v>
      </c>
      <c r="I12" s="115">
        <v>-87</v>
      </c>
      <c r="J12" s="116">
        <v>-69.047619047619051</v>
      </c>
    </row>
    <row r="13" spans="1:15" s="110" customFormat="1" ht="24.95" customHeight="1" x14ac:dyDescent="0.2">
      <c r="A13" s="193" t="s">
        <v>134</v>
      </c>
      <c r="B13" s="199" t="s">
        <v>214</v>
      </c>
      <c r="C13" s="113">
        <v>0.95419847328244278</v>
      </c>
      <c r="D13" s="115">
        <v>30</v>
      </c>
      <c r="E13" s="114">
        <v>25</v>
      </c>
      <c r="F13" s="114">
        <v>32</v>
      </c>
      <c r="G13" s="114">
        <v>25</v>
      </c>
      <c r="H13" s="140">
        <v>37</v>
      </c>
      <c r="I13" s="115">
        <v>-7</v>
      </c>
      <c r="J13" s="116">
        <v>-18.918918918918919</v>
      </c>
    </row>
    <row r="14" spans="1:15" s="287" customFormat="1" ht="24.95" customHeight="1" x14ac:dyDescent="0.2">
      <c r="A14" s="193" t="s">
        <v>215</v>
      </c>
      <c r="B14" s="199" t="s">
        <v>137</v>
      </c>
      <c r="C14" s="113">
        <v>21.66030534351145</v>
      </c>
      <c r="D14" s="115">
        <v>681</v>
      </c>
      <c r="E14" s="114">
        <v>681</v>
      </c>
      <c r="F14" s="114">
        <v>583</v>
      </c>
      <c r="G14" s="114">
        <v>499</v>
      </c>
      <c r="H14" s="140">
        <v>560</v>
      </c>
      <c r="I14" s="115">
        <v>121</v>
      </c>
      <c r="J14" s="116">
        <v>21.607142857142858</v>
      </c>
      <c r="K14" s="110"/>
      <c r="L14" s="110"/>
      <c r="M14" s="110"/>
      <c r="N14" s="110"/>
      <c r="O14" s="110"/>
    </row>
    <row r="15" spans="1:15" s="110" customFormat="1" ht="24.95" customHeight="1" x14ac:dyDescent="0.2">
      <c r="A15" s="193" t="s">
        <v>216</v>
      </c>
      <c r="B15" s="199" t="s">
        <v>217</v>
      </c>
      <c r="C15" s="113">
        <v>1.8447837150127226</v>
      </c>
      <c r="D15" s="115">
        <v>58</v>
      </c>
      <c r="E15" s="114">
        <v>159</v>
      </c>
      <c r="F15" s="114">
        <v>95</v>
      </c>
      <c r="G15" s="114">
        <v>44</v>
      </c>
      <c r="H15" s="140">
        <v>82</v>
      </c>
      <c r="I15" s="115">
        <v>-24</v>
      </c>
      <c r="J15" s="116">
        <v>-29.26829268292683</v>
      </c>
    </row>
    <row r="16" spans="1:15" s="287" customFormat="1" ht="24.95" customHeight="1" x14ac:dyDescent="0.2">
      <c r="A16" s="193" t="s">
        <v>218</v>
      </c>
      <c r="B16" s="199" t="s">
        <v>141</v>
      </c>
      <c r="C16" s="113">
        <v>10.082697201017812</v>
      </c>
      <c r="D16" s="115">
        <v>317</v>
      </c>
      <c r="E16" s="114">
        <v>265</v>
      </c>
      <c r="F16" s="114">
        <v>218</v>
      </c>
      <c r="G16" s="114">
        <v>118</v>
      </c>
      <c r="H16" s="140">
        <v>179</v>
      </c>
      <c r="I16" s="115">
        <v>138</v>
      </c>
      <c r="J16" s="116">
        <v>77.094972067039109</v>
      </c>
      <c r="K16" s="110"/>
      <c r="L16" s="110"/>
      <c r="M16" s="110"/>
      <c r="N16" s="110"/>
      <c r="O16" s="110"/>
    </row>
    <row r="17" spans="1:15" s="110" customFormat="1" ht="24.95" customHeight="1" x14ac:dyDescent="0.2">
      <c r="A17" s="193" t="s">
        <v>142</v>
      </c>
      <c r="B17" s="199" t="s">
        <v>220</v>
      </c>
      <c r="C17" s="113">
        <v>9.7328244274809155</v>
      </c>
      <c r="D17" s="115">
        <v>306</v>
      </c>
      <c r="E17" s="114">
        <v>257</v>
      </c>
      <c r="F17" s="114">
        <v>270</v>
      </c>
      <c r="G17" s="114">
        <v>337</v>
      </c>
      <c r="H17" s="140">
        <v>299</v>
      </c>
      <c r="I17" s="115">
        <v>7</v>
      </c>
      <c r="J17" s="116">
        <v>2.3411371237458196</v>
      </c>
    </row>
    <row r="18" spans="1:15" s="287" customFormat="1" ht="24.95" customHeight="1" x14ac:dyDescent="0.2">
      <c r="A18" s="201" t="s">
        <v>144</v>
      </c>
      <c r="B18" s="202" t="s">
        <v>145</v>
      </c>
      <c r="C18" s="113">
        <v>12.849872773536896</v>
      </c>
      <c r="D18" s="115">
        <v>404</v>
      </c>
      <c r="E18" s="114">
        <v>410</v>
      </c>
      <c r="F18" s="114">
        <v>370</v>
      </c>
      <c r="G18" s="114">
        <v>281</v>
      </c>
      <c r="H18" s="140">
        <v>419</v>
      </c>
      <c r="I18" s="115">
        <v>-15</v>
      </c>
      <c r="J18" s="116">
        <v>-3.5799522673031028</v>
      </c>
      <c r="K18" s="110"/>
      <c r="L18" s="110"/>
      <c r="M18" s="110"/>
      <c r="N18" s="110"/>
      <c r="O18" s="110"/>
    </row>
    <row r="19" spans="1:15" s="110" customFormat="1" ht="24.95" customHeight="1" x14ac:dyDescent="0.2">
      <c r="A19" s="193" t="s">
        <v>146</v>
      </c>
      <c r="B19" s="199" t="s">
        <v>147</v>
      </c>
      <c r="C19" s="113">
        <v>11.863867684478372</v>
      </c>
      <c r="D19" s="115">
        <v>373</v>
      </c>
      <c r="E19" s="114">
        <v>327</v>
      </c>
      <c r="F19" s="114">
        <v>415</v>
      </c>
      <c r="G19" s="114">
        <v>320</v>
      </c>
      <c r="H19" s="140">
        <v>411</v>
      </c>
      <c r="I19" s="115">
        <v>-38</v>
      </c>
      <c r="J19" s="116">
        <v>-9.2457420924574212</v>
      </c>
    </row>
    <row r="20" spans="1:15" s="287" customFormat="1" ht="24.95" customHeight="1" x14ac:dyDescent="0.2">
      <c r="A20" s="193" t="s">
        <v>148</v>
      </c>
      <c r="B20" s="199" t="s">
        <v>149</v>
      </c>
      <c r="C20" s="113">
        <v>4.7073791348600507</v>
      </c>
      <c r="D20" s="115">
        <v>148</v>
      </c>
      <c r="E20" s="114">
        <v>119</v>
      </c>
      <c r="F20" s="114">
        <v>148</v>
      </c>
      <c r="G20" s="114">
        <v>129</v>
      </c>
      <c r="H20" s="140">
        <v>126</v>
      </c>
      <c r="I20" s="115">
        <v>22</v>
      </c>
      <c r="J20" s="116">
        <v>17.460317460317459</v>
      </c>
      <c r="K20" s="110"/>
      <c r="L20" s="110"/>
      <c r="M20" s="110"/>
      <c r="N20" s="110"/>
      <c r="O20" s="110"/>
    </row>
    <row r="21" spans="1:15" s="110" customFormat="1" ht="24.95" customHeight="1" x14ac:dyDescent="0.2">
      <c r="A21" s="201" t="s">
        <v>150</v>
      </c>
      <c r="B21" s="202" t="s">
        <v>151</v>
      </c>
      <c r="C21" s="113">
        <v>7.0292620865139952</v>
      </c>
      <c r="D21" s="115">
        <v>221</v>
      </c>
      <c r="E21" s="114">
        <v>196</v>
      </c>
      <c r="F21" s="114">
        <v>213</v>
      </c>
      <c r="G21" s="114">
        <v>191</v>
      </c>
      <c r="H21" s="140">
        <v>203</v>
      </c>
      <c r="I21" s="115">
        <v>18</v>
      </c>
      <c r="J21" s="116">
        <v>8.8669950738916263</v>
      </c>
    </row>
    <row r="22" spans="1:15" s="110" customFormat="1" ht="24.95" customHeight="1" x14ac:dyDescent="0.2">
      <c r="A22" s="201" t="s">
        <v>152</v>
      </c>
      <c r="B22" s="199" t="s">
        <v>153</v>
      </c>
      <c r="C22" s="113">
        <v>1.6539440203562341</v>
      </c>
      <c r="D22" s="115">
        <v>52</v>
      </c>
      <c r="E22" s="114">
        <v>22</v>
      </c>
      <c r="F22" s="114">
        <v>41</v>
      </c>
      <c r="G22" s="114">
        <v>27</v>
      </c>
      <c r="H22" s="140">
        <v>46</v>
      </c>
      <c r="I22" s="115">
        <v>6</v>
      </c>
      <c r="J22" s="116">
        <v>13.043478260869565</v>
      </c>
    </row>
    <row r="23" spans="1:15" s="110" customFormat="1" ht="24.95" customHeight="1" x14ac:dyDescent="0.2">
      <c r="A23" s="193" t="s">
        <v>154</v>
      </c>
      <c r="B23" s="199" t="s">
        <v>155</v>
      </c>
      <c r="C23" s="113">
        <v>1.11323155216285</v>
      </c>
      <c r="D23" s="115">
        <v>35</v>
      </c>
      <c r="E23" s="114">
        <v>32</v>
      </c>
      <c r="F23" s="114">
        <v>29</v>
      </c>
      <c r="G23" s="114">
        <v>19</v>
      </c>
      <c r="H23" s="140">
        <v>31</v>
      </c>
      <c r="I23" s="115">
        <v>4</v>
      </c>
      <c r="J23" s="116">
        <v>12.903225806451612</v>
      </c>
    </row>
    <row r="24" spans="1:15" s="110" customFormat="1" ht="24.95" customHeight="1" x14ac:dyDescent="0.2">
      <c r="A24" s="193" t="s">
        <v>156</v>
      </c>
      <c r="B24" s="199" t="s">
        <v>221</v>
      </c>
      <c r="C24" s="113">
        <v>2.7035623409669212</v>
      </c>
      <c r="D24" s="115">
        <v>85</v>
      </c>
      <c r="E24" s="114">
        <v>57</v>
      </c>
      <c r="F24" s="114">
        <v>97</v>
      </c>
      <c r="G24" s="114">
        <v>90</v>
      </c>
      <c r="H24" s="140">
        <v>131</v>
      </c>
      <c r="I24" s="115">
        <v>-46</v>
      </c>
      <c r="J24" s="116">
        <v>-35.114503816793892</v>
      </c>
    </row>
    <row r="25" spans="1:15" s="110" customFormat="1" ht="24.95" customHeight="1" x14ac:dyDescent="0.2">
      <c r="A25" s="193" t="s">
        <v>222</v>
      </c>
      <c r="B25" s="204" t="s">
        <v>159</v>
      </c>
      <c r="C25" s="113">
        <v>4.7391857506361319</v>
      </c>
      <c r="D25" s="115">
        <v>149</v>
      </c>
      <c r="E25" s="114">
        <v>223</v>
      </c>
      <c r="F25" s="114">
        <v>129</v>
      </c>
      <c r="G25" s="114">
        <v>117</v>
      </c>
      <c r="H25" s="140">
        <v>152</v>
      </c>
      <c r="I25" s="115">
        <v>-3</v>
      </c>
      <c r="J25" s="116">
        <v>-1.9736842105263157</v>
      </c>
    </row>
    <row r="26" spans="1:15" s="110" customFormat="1" ht="24.95" customHeight="1" x14ac:dyDescent="0.2">
      <c r="A26" s="201">
        <v>782.78300000000002</v>
      </c>
      <c r="B26" s="203" t="s">
        <v>160</v>
      </c>
      <c r="C26" s="113">
        <v>11.895674300254452</v>
      </c>
      <c r="D26" s="115">
        <v>374</v>
      </c>
      <c r="E26" s="114">
        <v>307</v>
      </c>
      <c r="F26" s="114">
        <v>303</v>
      </c>
      <c r="G26" s="114">
        <v>327</v>
      </c>
      <c r="H26" s="140">
        <v>216</v>
      </c>
      <c r="I26" s="115">
        <v>158</v>
      </c>
      <c r="J26" s="116">
        <v>73.148148148148152</v>
      </c>
    </row>
    <row r="27" spans="1:15" s="110" customFormat="1" ht="24.95" customHeight="1" x14ac:dyDescent="0.2">
      <c r="A27" s="193" t="s">
        <v>161</v>
      </c>
      <c r="B27" s="199" t="s">
        <v>162</v>
      </c>
      <c r="C27" s="113">
        <v>1.6221374045801527</v>
      </c>
      <c r="D27" s="115">
        <v>51</v>
      </c>
      <c r="E27" s="114">
        <v>30</v>
      </c>
      <c r="F27" s="114">
        <v>72</v>
      </c>
      <c r="G27" s="114">
        <v>21</v>
      </c>
      <c r="H27" s="140">
        <v>53</v>
      </c>
      <c r="I27" s="115">
        <v>-2</v>
      </c>
      <c r="J27" s="116">
        <v>-3.7735849056603774</v>
      </c>
    </row>
    <row r="28" spans="1:15" s="110" customFormat="1" ht="24.95" customHeight="1" x14ac:dyDescent="0.2">
      <c r="A28" s="193" t="s">
        <v>163</v>
      </c>
      <c r="B28" s="199" t="s">
        <v>164</v>
      </c>
      <c r="C28" s="113">
        <v>2.1946564885496183</v>
      </c>
      <c r="D28" s="115">
        <v>69</v>
      </c>
      <c r="E28" s="114">
        <v>32</v>
      </c>
      <c r="F28" s="114">
        <v>176</v>
      </c>
      <c r="G28" s="114">
        <v>48</v>
      </c>
      <c r="H28" s="140">
        <v>69</v>
      </c>
      <c r="I28" s="115">
        <v>0</v>
      </c>
      <c r="J28" s="116">
        <v>0</v>
      </c>
    </row>
    <row r="29" spans="1:15" s="110" customFormat="1" ht="24.95" customHeight="1" x14ac:dyDescent="0.2">
      <c r="A29" s="193">
        <v>86</v>
      </c>
      <c r="B29" s="199" t="s">
        <v>165</v>
      </c>
      <c r="C29" s="113">
        <v>4.9618320610687023</v>
      </c>
      <c r="D29" s="115">
        <v>156</v>
      </c>
      <c r="E29" s="114">
        <v>172</v>
      </c>
      <c r="F29" s="114">
        <v>163</v>
      </c>
      <c r="G29" s="114">
        <v>109</v>
      </c>
      <c r="H29" s="140">
        <v>150</v>
      </c>
      <c r="I29" s="115">
        <v>6</v>
      </c>
      <c r="J29" s="116">
        <v>4</v>
      </c>
    </row>
    <row r="30" spans="1:15" s="110" customFormat="1" ht="24.95" customHeight="1" x14ac:dyDescent="0.2">
      <c r="A30" s="193">
        <v>87.88</v>
      </c>
      <c r="B30" s="204" t="s">
        <v>166</v>
      </c>
      <c r="C30" s="113">
        <v>5.9160305343511448</v>
      </c>
      <c r="D30" s="115">
        <v>186</v>
      </c>
      <c r="E30" s="114">
        <v>139</v>
      </c>
      <c r="F30" s="114">
        <v>267</v>
      </c>
      <c r="G30" s="114">
        <v>159</v>
      </c>
      <c r="H30" s="140">
        <v>196</v>
      </c>
      <c r="I30" s="115">
        <v>-10</v>
      </c>
      <c r="J30" s="116">
        <v>-5.1020408163265305</v>
      </c>
    </row>
    <row r="31" spans="1:15" s="110" customFormat="1" ht="24.95" customHeight="1" x14ac:dyDescent="0.2">
      <c r="A31" s="193" t="s">
        <v>167</v>
      </c>
      <c r="B31" s="199" t="s">
        <v>168</v>
      </c>
      <c r="C31" s="113">
        <v>2.8944020356234095</v>
      </c>
      <c r="D31" s="115">
        <v>91</v>
      </c>
      <c r="E31" s="114">
        <v>86</v>
      </c>
      <c r="F31" s="114">
        <v>91</v>
      </c>
      <c r="G31" s="114">
        <v>64</v>
      </c>
      <c r="H31" s="140">
        <v>65</v>
      </c>
      <c r="I31" s="115">
        <v>26</v>
      </c>
      <c r="J31" s="116">
        <v>40</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1.2404580152671756</v>
      </c>
      <c r="D34" s="115">
        <v>39</v>
      </c>
      <c r="E34" s="114">
        <v>153</v>
      </c>
      <c r="F34" s="114">
        <v>155</v>
      </c>
      <c r="G34" s="114">
        <v>187</v>
      </c>
      <c r="H34" s="140">
        <v>126</v>
      </c>
      <c r="I34" s="115">
        <v>-87</v>
      </c>
      <c r="J34" s="116">
        <v>-69.047619047619051</v>
      </c>
    </row>
    <row r="35" spans="1:10" s="110" customFormat="1" ht="24.95" customHeight="1" x14ac:dyDescent="0.2">
      <c r="A35" s="292" t="s">
        <v>171</v>
      </c>
      <c r="B35" s="293" t="s">
        <v>172</v>
      </c>
      <c r="C35" s="113">
        <v>35.464376590330787</v>
      </c>
      <c r="D35" s="115">
        <v>1115</v>
      </c>
      <c r="E35" s="114">
        <v>1116</v>
      </c>
      <c r="F35" s="114">
        <v>985</v>
      </c>
      <c r="G35" s="114">
        <v>805</v>
      </c>
      <c r="H35" s="140">
        <v>1016</v>
      </c>
      <c r="I35" s="115">
        <v>99</v>
      </c>
      <c r="J35" s="116">
        <v>9.7440944881889759</v>
      </c>
    </row>
    <row r="36" spans="1:10" s="110" customFormat="1" ht="24.95" customHeight="1" x14ac:dyDescent="0.2">
      <c r="A36" s="294" t="s">
        <v>173</v>
      </c>
      <c r="B36" s="295" t="s">
        <v>174</v>
      </c>
      <c r="C36" s="125">
        <v>63.295165394402034</v>
      </c>
      <c r="D36" s="143">
        <v>1990</v>
      </c>
      <c r="E36" s="144">
        <v>1742</v>
      </c>
      <c r="F36" s="144">
        <v>2144</v>
      </c>
      <c r="G36" s="144">
        <v>1621</v>
      </c>
      <c r="H36" s="145">
        <v>1849</v>
      </c>
      <c r="I36" s="143">
        <v>141</v>
      </c>
      <c r="J36" s="146">
        <v>7.6257436452136291</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3144</v>
      </c>
      <c r="F11" s="264">
        <v>3011</v>
      </c>
      <c r="G11" s="264">
        <v>3284</v>
      </c>
      <c r="H11" s="264">
        <v>2613</v>
      </c>
      <c r="I11" s="265">
        <v>2991</v>
      </c>
      <c r="J11" s="263">
        <v>153</v>
      </c>
      <c r="K11" s="266">
        <v>5.1153460381143434</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23.854961832061068</v>
      </c>
      <c r="E13" s="115">
        <v>750</v>
      </c>
      <c r="F13" s="114">
        <v>899</v>
      </c>
      <c r="G13" s="114">
        <v>904</v>
      </c>
      <c r="H13" s="114">
        <v>804</v>
      </c>
      <c r="I13" s="140">
        <v>801</v>
      </c>
      <c r="J13" s="115">
        <v>-51</v>
      </c>
      <c r="K13" s="116">
        <v>-6.3670411985018722</v>
      </c>
    </row>
    <row r="14" spans="1:17" ht="15.95" customHeight="1" x14ac:dyDescent="0.2">
      <c r="A14" s="306" t="s">
        <v>230</v>
      </c>
      <c r="B14" s="307"/>
      <c r="C14" s="308"/>
      <c r="D14" s="113">
        <v>62.818066157760818</v>
      </c>
      <c r="E14" s="115">
        <v>1975</v>
      </c>
      <c r="F14" s="114">
        <v>1800</v>
      </c>
      <c r="G14" s="114">
        <v>1948</v>
      </c>
      <c r="H14" s="114">
        <v>1496</v>
      </c>
      <c r="I14" s="140">
        <v>1780</v>
      </c>
      <c r="J14" s="115">
        <v>195</v>
      </c>
      <c r="K14" s="116">
        <v>10.955056179775282</v>
      </c>
    </row>
    <row r="15" spans="1:17" ht="15.95" customHeight="1" x14ac:dyDescent="0.2">
      <c r="A15" s="306" t="s">
        <v>231</v>
      </c>
      <c r="B15" s="307"/>
      <c r="C15" s="308"/>
      <c r="D15" s="113">
        <v>7.0292620865139952</v>
      </c>
      <c r="E15" s="115">
        <v>221</v>
      </c>
      <c r="F15" s="114">
        <v>162</v>
      </c>
      <c r="G15" s="114">
        <v>217</v>
      </c>
      <c r="H15" s="114">
        <v>156</v>
      </c>
      <c r="I15" s="140">
        <v>236</v>
      </c>
      <c r="J15" s="115">
        <v>-15</v>
      </c>
      <c r="K15" s="116">
        <v>-6.3559322033898304</v>
      </c>
    </row>
    <row r="16" spans="1:17" ht="15.95" customHeight="1" x14ac:dyDescent="0.2">
      <c r="A16" s="306" t="s">
        <v>232</v>
      </c>
      <c r="B16" s="307"/>
      <c r="C16" s="308"/>
      <c r="D16" s="113">
        <v>6.2340966921119589</v>
      </c>
      <c r="E16" s="115">
        <v>196</v>
      </c>
      <c r="F16" s="114">
        <v>145</v>
      </c>
      <c r="G16" s="114">
        <v>212</v>
      </c>
      <c r="H16" s="114">
        <v>151</v>
      </c>
      <c r="I16" s="140">
        <v>165</v>
      </c>
      <c r="J16" s="115">
        <v>31</v>
      </c>
      <c r="K16" s="116">
        <v>18.787878787878789</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1.0178117048346056</v>
      </c>
      <c r="E18" s="115">
        <v>32</v>
      </c>
      <c r="F18" s="114">
        <v>135</v>
      </c>
      <c r="G18" s="114">
        <v>136</v>
      </c>
      <c r="H18" s="114">
        <v>159</v>
      </c>
      <c r="I18" s="140">
        <v>117</v>
      </c>
      <c r="J18" s="115">
        <v>-85</v>
      </c>
      <c r="K18" s="116">
        <v>-72.649572649572647</v>
      </c>
    </row>
    <row r="19" spans="1:11" ht="14.1" customHeight="1" x14ac:dyDescent="0.2">
      <c r="A19" s="306" t="s">
        <v>235</v>
      </c>
      <c r="B19" s="307" t="s">
        <v>236</v>
      </c>
      <c r="C19" s="308"/>
      <c r="D19" s="113">
        <v>0.73155216284987279</v>
      </c>
      <c r="E19" s="115">
        <v>23</v>
      </c>
      <c r="F19" s="114">
        <v>122</v>
      </c>
      <c r="G19" s="114">
        <v>118</v>
      </c>
      <c r="H19" s="114">
        <v>147</v>
      </c>
      <c r="I19" s="140">
        <v>99</v>
      </c>
      <c r="J19" s="115">
        <v>-76</v>
      </c>
      <c r="K19" s="116">
        <v>-76.767676767676761</v>
      </c>
    </row>
    <row r="20" spans="1:11" ht="14.1" customHeight="1" x14ac:dyDescent="0.2">
      <c r="A20" s="306">
        <v>12</v>
      </c>
      <c r="B20" s="307" t="s">
        <v>237</v>
      </c>
      <c r="C20" s="308"/>
      <c r="D20" s="113">
        <v>0.5089058524173028</v>
      </c>
      <c r="E20" s="115">
        <v>16</v>
      </c>
      <c r="F20" s="114">
        <v>51</v>
      </c>
      <c r="G20" s="114">
        <v>15</v>
      </c>
      <c r="H20" s="114">
        <v>13</v>
      </c>
      <c r="I20" s="140">
        <v>20</v>
      </c>
      <c r="J20" s="115">
        <v>-4</v>
      </c>
      <c r="K20" s="116">
        <v>-20</v>
      </c>
    </row>
    <row r="21" spans="1:11" ht="14.1" customHeight="1" x14ac:dyDescent="0.2">
      <c r="A21" s="306">
        <v>21</v>
      </c>
      <c r="B21" s="307" t="s">
        <v>238</v>
      </c>
      <c r="C21" s="308"/>
      <c r="D21" s="113">
        <v>0.63613231552162852</v>
      </c>
      <c r="E21" s="115">
        <v>20</v>
      </c>
      <c r="F21" s="114">
        <v>30</v>
      </c>
      <c r="G21" s="114">
        <v>11</v>
      </c>
      <c r="H21" s="114">
        <v>15</v>
      </c>
      <c r="I21" s="140">
        <v>15</v>
      </c>
      <c r="J21" s="115">
        <v>5</v>
      </c>
      <c r="K21" s="116">
        <v>33.333333333333336</v>
      </c>
    </row>
    <row r="22" spans="1:11" ht="14.1" customHeight="1" x14ac:dyDescent="0.2">
      <c r="A22" s="306">
        <v>22</v>
      </c>
      <c r="B22" s="307" t="s">
        <v>239</v>
      </c>
      <c r="C22" s="308"/>
      <c r="D22" s="113">
        <v>1.9083969465648856</v>
      </c>
      <c r="E22" s="115">
        <v>60</v>
      </c>
      <c r="F22" s="114">
        <v>57</v>
      </c>
      <c r="G22" s="114">
        <v>80</v>
      </c>
      <c r="H22" s="114">
        <v>35</v>
      </c>
      <c r="I22" s="140">
        <v>57</v>
      </c>
      <c r="J22" s="115">
        <v>3</v>
      </c>
      <c r="K22" s="116">
        <v>5.2631578947368425</v>
      </c>
    </row>
    <row r="23" spans="1:11" ht="14.1" customHeight="1" x14ac:dyDescent="0.2">
      <c r="A23" s="306">
        <v>23</v>
      </c>
      <c r="B23" s="307" t="s">
        <v>240</v>
      </c>
      <c r="C23" s="308"/>
      <c r="D23" s="113">
        <v>0.34987277353689566</v>
      </c>
      <c r="E23" s="115">
        <v>11</v>
      </c>
      <c r="F23" s="114">
        <v>3</v>
      </c>
      <c r="G23" s="114">
        <v>8</v>
      </c>
      <c r="H23" s="114">
        <v>9</v>
      </c>
      <c r="I23" s="140">
        <v>12</v>
      </c>
      <c r="J23" s="115">
        <v>-1</v>
      </c>
      <c r="K23" s="116">
        <v>-8.3333333333333339</v>
      </c>
    </row>
    <row r="24" spans="1:11" ht="14.1" customHeight="1" x14ac:dyDescent="0.2">
      <c r="A24" s="306">
        <v>24</v>
      </c>
      <c r="B24" s="307" t="s">
        <v>241</v>
      </c>
      <c r="C24" s="308"/>
      <c r="D24" s="113">
        <v>8.5241730279898213</v>
      </c>
      <c r="E24" s="115">
        <v>268</v>
      </c>
      <c r="F24" s="114">
        <v>230</v>
      </c>
      <c r="G24" s="114">
        <v>138</v>
      </c>
      <c r="H24" s="114">
        <v>91</v>
      </c>
      <c r="I24" s="140">
        <v>146</v>
      </c>
      <c r="J24" s="115">
        <v>122</v>
      </c>
      <c r="K24" s="116">
        <v>83.561643835616437</v>
      </c>
    </row>
    <row r="25" spans="1:11" ht="14.1" customHeight="1" x14ac:dyDescent="0.2">
      <c r="A25" s="306">
        <v>25</v>
      </c>
      <c r="B25" s="307" t="s">
        <v>242</v>
      </c>
      <c r="C25" s="308"/>
      <c r="D25" s="113">
        <v>7.4109414758269718</v>
      </c>
      <c r="E25" s="115">
        <v>233</v>
      </c>
      <c r="F25" s="114">
        <v>225</v>
      </c>
      <c r="G25" s="114">
        <v>157</v>
      </c>
      <c r="H25" s="114">
        <v>163</v>
      </c>
      <c r="I25" s="140">
        <v>156</v>
      </c>
      <c r="J25" s="115">
        <v>77</v>
      </c>
      <c r="K25" s="116">
        <v>49.358974358974358</v>
      </c>
    </row>
    <row r="26" spans="1:11" ht="14.1" customHeight="1" x14ac:dyDescent="0.2">
      <c r="A26" s="306">
        <v>26</v>
      </c>
      <c r="B26" s="307" t="s">
        <v>243</v>
      </c>
      <c r="C26" s="308"/>
      <c r="D26" s="113">
        <v>5.7251908396946565</v>
      </c>
      <c r="E26" s="115">
        <v>180</v>
      </c>
      <c r="F26" s="114">
        <v>114</v>
      </c>
      <c r="G26" s="114">
        <v>142</v>
      </c>
      <c r="H26" s="114">
        <v>125</v>
      </c>
      <c r="I26" s="140">
        <v>166</v>
      </c>
      <c r="J26" s="115">
        <v>14</v>
      </c>
      <c r="K26" s="116">
        <v>8.4337349397590362</v>
      </c>
    </row>
    <row r="27" spans="1:11" ht="14.1" customHeight="1" x14ac:dyDescent="0.2">
      <c r="A27" s="306">
        <v>27</v>
      </c>
      <c r="B27" s="307" t="s">
        <v>244</v>
      </c>
      <c r="C27" s="308"/>
      <c r="D27" s="113">
        <v>1.3676844783715012</v>
      </c>
      <c r="E27" s="115">
        <v>43</v>
      </c>
      <c r="F27" s="114">
        <v>27</v>
      </c>
      <c r="G27" s="114">
        <v>51</v>
      </c>
      <c r="H27" s="114">
        <v>48</v>
      </c>
      <c r="I27" s="140">
        <v>40</v>
      </c>
      <c r="J27" s="115">
        <v>3</v>
      </c>
      <c r="K27" s="116">
        <v>7.5</v>
      </c>
    </row>
    <row r="28" spans="1:11" ht="14.1" customHeight="1" x14ac:dyDescent="0.2">
      <c r="A28" s="306">
        <v>28</v>
      </c>
      <c r="B28" s="307" t="s">
        <v>245</v>
      </c>
      <c r="C28" s="308"/>
      <c r="D28" s="113">
        <v>0.1272264631043257</v>
      </c>
      <c r="E28" s="115">
        <v>4</v>
      </c>
      <c r="F28" s="114">
        <v>51</v>
      </c>
      <c r="G28" s="114">
        <v>9</v>
      </c>
      <c r="H28" s="114">
        <v>4</v>
      </c>
      <c r="I28" s="140">
        <v>14</v>
      </c>
      <c r="J28" s="115">
        <v>-10</v>
      </c>
      <c r="K28" s="116">
        <v>-71.428571428571431</v>
      </c>
    </row>
    <row r="29" spans="1:11" ht="14.1" customHeight="1" x14ac:dyDescent="0.2">
      <c r="A29" s="306">
        <v>29</v>
      </c>
      <c r="B29" s="307" t="s">
        <v>246</v>
      </c>
      <c r="C29" s="308"/>
      <c r="D29" s="113">
        <v>4.0394402035623411</v>
      </c>
      <c r="E29" s="115">
        <v>127</v>
      </c>
      <c r="F29" s="114">
        <v>112</v>
      </c>
      <c r="G29" s="114">
        <v>116</v>
      </c>
      <c r="H29" s="114">
        <v>99</v>
      </c>
      <c r="I29" s="140">
        <v>105</v>
      </c>
      <c r="J29" s="115">
        <v>22</v>
      </c>
      <c r="K29" s="116">
        <v>20.952380952380953</v>
      </c>
    </row>
    <row r="30" spans="1:11" ht="14.1" customHeight="1" x14ac:dyDescent="0.2">
      <c r="A30" s="306" t="s">
        <v>247</v>
      </c>
      <c r="B30" s="307" t="s">
        <v>248</v>
      </c>
      <c r="C30" s="308"/>
      <c r="D30" s="113">
        <v>0.73155216284987279</v>
      </c>
      <c r="E30" s="115">
        <v>23</v>
      </c>
      <c r="F30" s="114">
        <v>29</v>
      </c>
      <c r="G30" s="114" t="s">
        <v>513</v>
      </c>
      <c r="H30" s="114">
        <v>22</v>
      </c>
      <c r="I30" s="140">
        <v>14</v>
      </c>
      <c r="J30" s="115">
        <v>9</v>
      </c>
      <c r="K30" s="116">
        <v>64.285714285714292</v>
      </c>
    </row>
    <row r="31" spans="1:11" ht="14.1" customHeight="1" x14ac:dyDescent="0.2">
      <c r="A31" s="306" t="s">
        <v>249</v>
      </c>
      <c r="B31" s="307" t="s">
        <v>250</v>
      </c>
      <c r="C31" s="308"/>
      <c r="D31" s="113">
        <v>3.3078880407124682</v>
      </c>
      <c r="E31" s="115">
        <v>104</v>
      </c>
      <c r="F31" s="114">
        <v>83</v>
      </c>
      <c r="G31" s="114">
        <v>93</v>
      </c>
      <c r="H31" s="114">
        <v>77</v>
      </c>
      <c r="I31" s="140">
        <v>87</v>
      </c>
      <c r="J31" s="115">
        <v>17</v>
      </c>
      <c r="K31" s="116">
        <v>19.540229885057471</v>
      </c>
    </row>
    <row r="32" spans="1:11" ht="14.1" customHeight="1" x14ac:dyDescent="0.2">
      <c r="A32" s="306">
        <v>31</v>
      </c>
      <c r="B32" s="307" t="s">
        <v>251</v>
      </c>
      <c r="C32" s="308"/>
      <c r="D32" s="113">
        <v>0.31806615776081426</v>
      </c>
      <c r="E32" s="115">
        <v>10</v>
      </c>
      <c r="F32" s="114">
        <v>15</v>
      </c>
      <c r="G32" s="114">
        <v>10</v>
      </c>
      <c r="H32" s="114">
        <v>10</v>
      </c>
      <c r="I32" s="140">
        <v>11</v>
      </c>
      <c r="J32" s="115">
        <v>-1</v>
      </c>
      <c r="K32" s="116">
        <v>-9.0909090909090917</v>
      </c>
    </row>
    <row r="33" spans="1:11" ht="14.1" customHeight="1" x14ac:dyDescent="0.2">
      <c r="A33" s="306">
        <v>32</v>
      </c>
      <c r="B33" s="307" t="s">
        <v>252</v>
      </c>
      <c r="C33" s="308"/>
      <c r="D33" s="113">
        <v>3.276081424936387</v>
      </c>
      <c r="E33" s="115">
        <v>103</v>
      </c>
      <c r="F33" s="114">
        <v>130</v>
      </c>
      <c r="G33" s="114">
        <v>86</v>
      </c>
      <c r="H33" s="114">
        <v>84</v>
      </c>
      <c r="I33" s="140">
        <v>109</v>
      </c>
      <c r="J33" s="115">
        <v>-6</v>
      </c>
      <c r="K33" s="116">
        <v>-5.5045871559633026</v>
      </c>
    </row>
    <row r="34" spans="1:11" ht="14.1" customHeight="1" x14ac:dyDescent="0.2">
      <c r="A34" s="306">
        <v>33</v>
      </c>
      <c r="B34" s="307" t="s">
        <v>253</v>
      </c>
      <c r="C34" s="308"/>
      <c r="D34" s="113">
        <v>2.830788804071247</v>
      </c>
      <c r="E34" s="115">
        <v>89</v>
      </c>
      <c r="F34" s="114">
        <v>136</v>
      </c>
      <c r="G34" s="114">
        <v>70</v>
      </c>
      <c r="H34" s="114">
        <v>61</v>
      </c>
      <c r="I34" s="140">
        <v>93</v>
      </c>
      <c r="J34" s="115">
        <v>-4</v>
      </c>
      <c r="K34" s="116">
        <v>-4.301075268817204</v>
      </c>
    </row>
    <row r="35" spans="1:11" ht="14.1" customHeight="1" x14ac:dyDescent="0.2">
      <c r="A35" s="306">
        <v>34</v>
      </c>
      <c r="B35" s="307" t="s">
        <v>254</v>
      </c>
      <c r="C35" s="308"/>
      <c r="D35" s="113">
        <v>3.8486005089058524</v>
      </c>
      <c r="E35" s="115">
        <v>121</v>
      </c>
      <c r="F35" s="114">
        <v>107</v>
      </c>
      <c r="G35" s="114">
        <v>104</v>
      </c>
      <c r="H35" s="114">
        <v>120</v>
      </c>
      <c r="I35" s="140">
        <v>85</v>
      </c>
      <c r="J35" s="115">
        <v>36</v>
      </c>
      <c r="K35" s="116">
        <v>42.352941176470587</v>
      </c>
    </row>
    <row r="36" spans="1:11" ht="14.1" customHeight="1" x14ac:dyDescent="0.2">
      <c r="A36" s="306">
        <v>41</v>
      </c>
      <c r="B36" s="307" t="s">
        <v>255</v>
      </c>
      <c r="C36" s="308"/>
      <c r="D36" s="113">
        <v>6.6475826972010177</v>
      </c>
      <c r="E36" s="115">
        <v>209</v>
      </c>
      <c r="F36" s="114">
        <v>144</v>
      </c>
      <c r="G36" s="114">
        <v>171</v>
      </c>
      <c r="H36" s="114">
        <v>209</v>
      </c>
      <c r="I36" s="140">
        <v>165</v>
      </c>
      <c r="J36" s="115">
        <v>44</v>
      </c>
      <c r="K36" s="116">
        <v>26.666666666666668</v>
      </c>
    </row>
    <row r="37" spans="1:11" ht="14.1" customHeight="1" x14ac:dyDescent="0.2">
      <c r="A37" s="306">
        <v>42</v>
      </c>
      <c r="B37" s="307" t="s">
        <v>256</v>
      </c>
      <c r="C37" s="308"/>
      <c r="D37" s="113">
        <v>0.15903307888040713</v>
      </c>
      <c r="E37" s="115">
        <v>5</v>
      </c>
      <c r="F37" s="114" t="s">
        <v>513</v>
      </c>
      <c r="G37" s="114">
        <v>5</v>
      </c>
      <c r="H37" s="114" t="s">
        <v>513</v>
      </c>
      <c r="I37" s="140">
        <v>5</v>
      </c>
      <c r="J37" s="115">
        <v>0</v>
      </c>
      <c r="K37" s="116">
        <v>0</v>
      </c>
    </row>
    <row r="38" spans="1:11" ht="14.1" customHeight="1" x14ac:dyDescent="0.2">
      <c r="A38" s="306">
        <v>43</v>
      </c>
      <c r="B38" s="307" t="s">
        <v>257</v>
      </c>
      <c r="C38" s="308"/>
      <c r="D38" s="113">
        <v>0.98600508905852413</v>
      </c>
      <c r="E38" s="115">
        <v>31</v>
      </c>
      <c r="F38" s="114">
        <v>20</v>
      </c>
      <c r="G38" s="114">
        <v>46</v>
      </c>
      <c r="H38" s="114">
        <v>27</v>
      </c>
      <c r="I38" s="140">
        <v>25</v>
      </c>
      <c r="J38" s="115">
        <v>6</v>
      </c>
      <c r="K38" s="116">
        <v>24</v>
      </c>
    </row>
    <row r="39" spans="1:11" ht="14.1" customHeight="1" x14ac:dyDescent="0.2">
      <c r="A39" s="306">
        <v>51</v>
      </c>
      <c r="B39" s="307" t="s">
        <v>258</v>
      </c>
      <c r="C39" s="308"/>
      <c r="D39" s="113">
        <v>5.4389312977099236</v>
      </c>
      <c r="E39" s="115">
        <v>171</v>
      </c>
      <c r="F39" s="114">
        <v>168</v>
      </c>
      <c r="G39" s="114">
        <v>242</v>
      </c>
      <c r="H39" s="114">
        <v>213</v>
      </c>
      <c r="I39" s="140">
        <v>188</v>
      </c>
      <c r="J39" s="115">
        <v>-17</v>
      </c>
      <c r="K39" s="116">
        <v>-9.0425531914893611</v>
      </c>
    </row>
    <row r="40" spans="1:11" ht="14.1" customHeight="1" x14ac:dyDescent="0.2">
      <c r="A40" s="306" t="s">
        <v>259</v>
      </c>
      <c r="B40" s="307" t="s">
        <v>260</v>
      </c>
      <c r="C40" s="308"/>
      <c r="D40" s="113">
        <v>4.9936386768447836</v>
      </c>
      <c r="E40" s="115">
        <v>157</v>
      </c>
      <c r="F40" s="114">
        <v>149</v>
      </c>
      <c r="G40" s="114">
        <v>224</v>
      </c>
      <c r="H40" s="114">
        <v>201</v>
      </c>
      <c r="I40" s="140">
        <v>173</v>
      </c>
      <c r="J40" s="115">
        <v>-16</v>
      </c>
      <c r="K40" s="116">
        <v>-9.2485549132947984</v>
      </c>
    </row>
    <row r="41" spans="1:11" ht="14.1" customHeight="1" x14ac:dyDescent="0.2">
      <c r="A41" s="306"/>
      <c r="B41" s="307" t="s">
        <v>261</v>
      </c>
      <c r="C41" s="308"/>
      <c r="D41" s="113">
        <v>4.0712468193384224</v>
      </c>
      <c r="E41" s="115">
        <v>128</v>
      </c>
      <c r="F41" s="114">
        <v>137</v>
      </c>
      <c r="G41" s="114">
        <v>204</v>
      </c>
      <c r="H41" s="114">
        <v>188</v>
      </c>
      <c r="I41" s="140">
        <v>160</v>
      </c>
      <c r="J41" s="115">
        <v>-32</v>
      </c>
      <c r="K41" s="116">
        <v>-20</v>
      </c>
    </row>
    <row r="42" spans="1:11" ht="14.1" customHeight="1" x14ac:dyDescent="0.2">
      <c r="A42" s="306">
        <v>52</v>
      </c>
      <c r="B42" s="307" t="s">
        <v>262</v>
      </c>
      <c r="C42" s="308"/>
      <c r="D42" s="113">
        <v>4.166666666666667</v>
      </c>
      <c r="E42" s="115">
        <v>131</v>
      </c>
      <c r="F42" s="114">
        <v>121</v>
      </c>
      <c r="G42" s="114">
        <v>119</v>
      </c>
      <c r="H42" s="114">
        <v>125</v>
      </c>
      <c r="I42" s="140">
        <v>144</v>
      </c>
      <c r="J42" s="115">
        <v>-13</v>
      </c>
      <c r="K42" s="116">
        <v>-9.0277777777777786</v>
      </c>
    </row>
    <row r="43" spans="1:11" ht="14.1" customHeight="1" x14ac:dyDescent="0.2">
      <c r="A43" s="306" t="s">
        <v>263</v>
      </c>
      <c r="B43" s="307" t="s">
        <v>264</v>
      </c>
      <c r="C43" s="308"/>
      <c r="D43" s="113">
        <v>3.2442748091603053</v>
      </c>
      <c r="E43" s="115">
        <v>102</v>
      </c>
      <c r="F43" s="114">
        <v>84</v>
      </c>
      <c r="G43" s="114">
        <v>101</v>
      </c>
      <c r="H43" s="114">
        <v>102</v>
      </c>
      <c r="I43" s="140">
        <v>103</v>
      </c>
      <c r="J43" s="115">
        <v>-1</v>
      </c>
      <c r="K43" s="116">
        <v>-0.970873786407767</v>
      </c>
    </row>
    <row r="44" spans="1:11" ht="14.1" customHeight="1" x14ac:dyDescent="0.2">
      <c r="A44" s="306">
        <v>53</v>
      </c>
      <c r="B44" s="307" t="s">
        <v>265</v>
      </c>
      <c r="C44" s="308"/>
      <c r="D44" s="113">
        <v>0.69974554707379133</v>
      </c>
      <c r="E44" s="115">
        <v>22</v>
      </c>
      <c r="F44" s="114">
        <v>25</v>
      </c>
      <c r="G44" s="114">
        <v>23</v>
      </c>
      <c r="H44" s="114">
        <v>18</v>
      </c>
      <c r="I44" s="140">
        <v>44</v>
      </c>
      <c r="J44" s="115">
        <v>-22</v>
      </c>
      <c r="K44" s="116">
        <v>-50</v>
      </c>
    </row>
    <row r="45" spans="1:11" ht="14.1" customHeight="1" x14ac:dyDescent="0.2">
      <c r="A45" s="306" t="s">
        <v>266</v>
      </c>
      <c r="B45" s="307" t="s">
        <v>267</v>
      </c>
      <c r="C45" s="308"/>
      <c r="D45" s="113">
        <v>0.66793893129770987</v>
      </c>
      <c r="E45" s="115">
        <v>21</v>
      </c>
      <c r="F45" s="114">
        <v>25</v>
      </c>
      <c r="G45" s="114">
        <v>23</v>
      </c>
      <c r="H45" s="114">
        <v>18</v>
      </c>
      <c r="I45" s="140">
        <v>41</v>
      </c>
      <c r="J45" s="115">
        <v>-20</v>
      </c>
      <c r="K45" s="116">
        <v>-48.780487804878049</v>
      </c>
    </row>
    <row r="46" spans="1:11" ht="14.1" customHeight="1" x14ac:dyDescent="0.2">
      <c r="A46" s="306">
        <v>54</v>
      </c>
      <c r="B46" s="307" t="s">
        <v>268</v>
      </c>
      <c r="C46" s="308"/>
      <c r="D46" s="113">
        <v>2.9580152671755724</v>
      </c>
      <c r="E46" s="115">
        <v>93</v>
      </c>
      <c r="F46" s="114">
        <v>122</v>
      </c>
      <c r="G46" s="114">
        <v>96</v>
      </c>
      <c r="H46" s="114">
        <v>99</v>
      </c>
      <c r="I46" s="140">
        <v>140</v>
      </c>
      <c r="J46" s="115">
        <v>-47</v>
      </c>
      <c r="K46" s="116">
        <v>-33.571428571428569</v>
      </c>
    </row>
    <row r="47" spans="1:11" ht="14.1" customHeight="1" x14ac:dyDescent="0.2">
      <c r="A47" s="306">
        <v>61</v>
      </c>
      <c r="B47" s="307" t="s">
        <v>269</v>
      </c>
      <c r="C47" s="308"/>
      <c r="D47" s="113">
        <v>1.272264631043257</v>
      </c>
      <c r="E47" s="115">
        <v>40</v>
      </c>
      <c r="F47" s="114">
        <v>39</v>
      </c>
      <c r="G47" s="114">
        <v>28</v>
      </c>
      <c r="H47" s="114">
        <v>23</v>
      </c>
      <c r="I47" s="140">
        <v>47</v>
      </c>
      <c r="J47" s="115">
        <v>-7</v>
      </c>
      <c r="K47" s="116">
        <v>-14.893617021276595</v>
      </c>
    </row>
    <row r="48" spans="1:11" ht="14.1" customHeight="1" x14ac:dyDescent="0.2">
      <c r="A48" s="306">
        <v>62</v>
      </c>
      <c r="B48" s="307" t="s">
        <v>270</v>
      </c>
      <c r="C48" s="308"/>
      <c r="D48" s="113">
        <v>7.156488549618321</v>
      </c>
      <c r="E48" s="115">
        <v>225</v>
      </c>
      <c r="F48" s="114">
        <v>225</v>
      </c>
      <c r="G48" s="114">
        <v>298</v>
      </c>
      <c r="H48" s="114">
        <v>215</v>
      </c>
      <c r="I48" s="140">
        <v>216</v>
      </c>
      <c r="J48" s="115">
        <v>9</v>
      </c>
      <c r="K48" s="116">
        <v>4.166666666666667</v>
      </c>
    </row>
    <row r="49" spans="1:11" ht="14.1" customHeight="1" x14ac:dyDescent="0.2">
      <c r="A49" s="306">
        <v>63</v>
      </c>
      <c r="B49" s="307" t="s">
        <v>271</v>
      </c>
      <c r="C49" s="308"/>
      <c r="D49" s="113">
        <v>4.6437659033078882</v>
      </c>
      <c r="E49" s="115">
        <v>146</v>
      </c>
      <c r="F49" s="114">
        <v>121</v>
      </c>
      <c r="G49" s="114">
        <v>136</v>
      </c>
      <c r="H49" s="114">
        <v>119</v>
      </c>
      <c r="I49" s="140">
        <v>122</v>
      </c>
      <c r="J49" s="115">
        <v>24</v>
      </c>
      <c r="K49" s="116">
        <v>19.672131147540984</v>
      </c>
    </row>
    <row r="50" spans="1:11" ht="14.1" customHeight="1" x14ac:dyDescent="0.2">
      <c r="A50" s="306" t="s">
        <v>272</v>
      </c>
      <c r="B50" s="307" t="s">
        <v>273</v>
      </c>
      <c r="C50" s="308"/>
      <c r="D50" s="113">
        <v>0.76335877862595425</v>
      </c>
      <c r="E50" s="115">
        <v>24</v>
      </c>
      <c r="F50" s="114">
        <v>18</v>
      </c>
      <c r="G50" s="114">
        <v>27</v>
      </c>
      <c r="H50" s="114">
        <v>16</v>
      </c>
      <c r="I50" s="140">
        <v>13</v>
      </c>
      <c r="J50" s="115">
        <v>11</v>
      </c>
      <c r="K50" s="116">
        <v>84.615384615384613</v>
      </c>
    </row>
    <row r="51" spans="1:11" ht="14.1" customHeight="1" x14ac:dyDescent="0.2">
      <c r="A51" s="306" t="s">
        <v>274</v>
      </c>
      <c r="B51" s="307" t="s">
        <v>275</v>
      </c>
      <c r="C51" s="308"/>
      <c r="D51" s="113">
        <v>3.4987277353689565</v>
      </c>
      <c r="E51" s="115">
        <v>110</v>
      </c>
      <c r="F51" s="114">
        <v>94</v>
      </c>
      <c r="G51" s="114">
        <v>99</v>
      </c>
      <c r="H51" s="114">
        <v>98</v>
      </c>
      <c r="I51" s="140">
        <v>105</v>
      </c>
      <c r="J51" s="115">
        <v>5</v>
      </c>
      <c r="K51" s="116">
        <v>4.7619047619047619</v>
      </c>
    </row>
    <row r="52" spans="1:11" ht="14.1" customHeight="1" x14ac:dyDescent="0.2">
      <c r="A52" s="306">
        <v>71</v>
      </c>
      <c r="B52" s="307" t="s">
        <v>276</v>
      </c>
      <c r="C52" s="308"/>
      <c r="D52" s="113">
        <v>7.0610687022900764</v>
      </c>
      <c r="E52" s="115">
        <v>222</v>
      </c>
      <c r="F52" s="114">
        <v>169</v>
      </c>
      <c r="G52" s="114">
        <v>237</v>
      </c>
      <c r="H52" s="114">
        <v>143</v>
      </c>
      <c r="I52" s="140">
        <v>225</v>
      </c>
      <c r="J52" s="115">
        <v>-3</v>
      </c>
      <c r="K52" s="116">
        <v>-1.3333333333333333</v>
      </c>
    </row>
    <row r="53" spans="1:11" ht="14.1" customHeight="1" x14ac:dyDescent="0.2">
      <c r="A53" s="306" t="s">
        <v>277</v>
      </c>
      <c r="B53" s="307" t="s">
        <v>278</v>
      </c>
      <c r="C53" s="308"/>
      <c r="D53" s="113">
        <v>2.3218829516539441</v>
      </c>
      <c r="E53" s="115">
        <v>73</v>
      </c>
      <c r="F53" s="114">
        <v>60</v>
      </c>
      <c r="G53" s="114">
        <v>84</v>
      </c>
      <c r="H53" s="114">
        <v>40</v>
      </c>
      <c r="I53" s="140">
        <v>80</v>
      </c>
      <c r="J53" s="115">
        <v>-7</v>
      </c>
      <c r="K53" s="116">
        <v>-8.75</v>
      </c>
    </row>
    <row r="54" spans="1:11" ht="14.1" customHeight="1" x14ac:dyDescent="0.2">
      <c r="A54" s="306" t="s">
        <v>279</v>
      </c>
      <c r="B54" s="307" t="s">
        <v>280</v>
      </c>
      <c r="C54" s="308"/>
      <c r="D54" s="113">
        <v>4.1348600508905848</v>
      </c>
      <c r="E54" s="115">
        <v>130</v>
      </c>
      <c r="F54" s="114">
        <v>91</v>
      </c>
      <c r="G54" s="114">
        <v>137</v>
      </c>
      <c r="H54" s="114">
        <v>87</v>
      </c>
      <c r="I54" s="140">
        <v>132</v>
      </c>
      <c r="J54" s="115">
        <v>-2</v>
      </c>
      <c r="K54" s="116">
        <v>-1.5151515151515151</v>
      </c>
    </row>
    <row r="55" spans="1:11" ht="14.1" customHeight="1" x14ac:dyDescent="0.2">
      <c r="A55" s="306">
        <v>72</v>
      </c>
      <c r="B55" s="307" t="s">
        <v>281</v>
      </c>
      <c r="C55" s="308"/>
      <c r="D55" s="113">
        <v>1.6221374045801527</v>
      </c>
      <c r="E55" s="115">
        <v>51</v>
      </c>
      <c r="F55" s="114">
        <v>31</v>
      </c>
      <c r="G55" s="114">
        <v>42</v>
      </c>
      <c r="H55" s="114">
        <v>36</v>
      </c>
      <c r="I55" s="140">
        <v>57</v>
      </c>
      <c r="J55" s="115">
        <v>-6</v>
      </c>
      <c r="K55" s="116">
        <v>-10.526315789473685</v>
      </c>
    </row>
    <row r="56" spans="1:11" ht="14.1" customHeight="1" x14ac:dyDescent="0.2">
      <c r="A56" s="306" t="s">
        <v>282</v>
      </c>
      <c r="B56" s="307" t="s">
        <v>283</v>
      </c>
      <c r="C56" s="308"/>
      <c r="D56" s="113">
        <v>0.92239185750636132</v>
      </c>
      <c r="E56" s="115">
        <v>29</v>
      </c>
      <c r="F56" s="114">
        <v>17</v>
      </c>
      <c r="G56" s="114">
        <v>20</v>
      </c>
      <c r="H56" s="114">
        <v>14</v>
      </c>
      <c r="I56" s="140">
        <v>21</v>
      </c>
      <c r="J56" s="115">
        <v>8</v>
      </c>
      <c r="K56" s="116">
        <v>38.095238095238095</v>
      </c>
    </row>
    <row r="57" spans="1:11" ht="14.1" customHeight="1" x14ac:dyDescent="0.2">
      <c r="A57" s="306" t="s">
        <v>284</v>
      </c>
      <c r="B57" s="307" t="s">
        <v>285</v>
      </c>
      <c r="C57" s="308"/>
      <c r="D57" s="113">
        <v>0.41348600508905853</v>
      </c>
      <c r="E57" s="115">
        <v>13</v>
      </c>
      <c r="F57" s="114">
        <v>9</v>
      </c>
      <c r="G57" s="114">
        <v>10</v>
      </c>
      <c r="H57" s="114">
        <v>14</v>
      </c>
      <c r="I57" s="140">
        <v>22</v>
      </c>
      <c r="J57" s="115">
        <v>-9</v>
      </c>
      <c r="K57" s="116">
        <v>-40.909090909090907</v>
      </c>
    </row>
    <row r="58" spans="1:11" ht="14.1" customHeight="1" x14ac:dyDescent="0.2">
      <c r="A58" s="306">
        <v>73</v>
      </c>
      <c r="B58" s="307" t="s">
        <v>286</v>
      </c>
      <c r="C58" s="308"/>
      <c r="D58" s="113">
        <v>1.11323155216285</v>
      </c>
      <c r="E58" s="115">
        <v>35</v>
      </c>
      <c r="F58" s="114">
        <v>22</v>
      </c>
      <c r="G58" s="114">
        <v>35</v>
      </c>
      <c r="H58" s="114">
        <v>23</v>
      </c>
      <c r="I58" s="140">
        <v>32</v>
      </c>
      <c r="J58" s="115">
        <v>3</v>
      </c>
      <c r="K58" s="116">
        <v>9.375</v>
      </c>
    </row>
    <row r="59" spans="1:11" ht="14.1" customHeight="1" x14ac:dyDescent="0.2">
      <c r="A59" s="306" t="s">
        <v>287</v>
      </c>
      <c r="B59" s="307" t="s">
        <v>288</v>
      </c>
      <c r="C59" s="308"/>
      <c r="D59" s="113">
        <v>0.95419847328244278</v>
      </c>
      <c r="E59" s="115">
        <v>30</v>
      </c>
      <c r="F59" s="114">
        <v>17</v>
      </c>
      <c r="G59" s="114">
        <v>29</v>
      </c>
      <c r="H59" s="114">
        <v>20</v>
      </c>
      <c r="I59" s="140">
        <v>30</v>
      </c>
      <c r="J59" s="115">
        <v>0</v>
      </c>
      <c r="K59" s="116">
        <v>0</v>
      </c>
    </row>
    <row r="60" spans="1:11" ht="14.1" customHeight="1" x14ac:dyDescent="0.2">
      <c r="A60" s="306">
        <v>81</v>
      </c>
      <c r="B60" s="307" t="s">
        <v>289</v>
      </c>
      <c r="C60" s="308"/>
      <c r="D60" s="113">
        <v>6.6157760814249365</v>
      </c>
      <c r="E60" s="115">
        <v>208</v>
      </c>
      <c r="F60" s="114">
        <v>216</v>
      </c>
      <c r="G60" s="114">
        <v>227</v>
      </c>
      <c r="H60" s="114">
        <v>168</v>
      </c>
      <c r="I60" s="140">
        <v>202</v>
      </c>
      <c r="J60" s="115">
        <v>6</v>
      </c>
      <c r="K60" s="116">
        <v>2.9702970297029703</v>
      </c>
    </row>
    <row r="61" spans="1:11" ht="14.1" customHeight="1" x14ac:dyDescent="0.2">
      <c r="A61" s="306" t="s">
        <v>290</v>
      </c>
      <c r="B61" s="307" t="s">
        <v>291</v>
      </c>
      <c r="C61" s="308"/>
      <c r="D61" s="113">
        <v>1.9720101781170483</v>
      </c>
      <c r="E61" s="115">
        <v>62</v>
      </c>
      <c r="F61" s="114">
        <v>42</v>
      </c>
      <c r="G61" s="114">
        <v>88</v>
      </c>
      <c r="H61" s="114">
        <v>55</v>
      </c>
      <c r="I61" s="140">
        <v>49</v>
      </c>
      <c r="J61" s="115">
        <v>13</v>
      </c>
      <c r="K61" s="116">
        <v>26.530612244897959</v>
      </c>
    </row>
    <row r="62" spans="1:11" ht="14.1" customHeight="1" x14ac:dyDescent="0.2">
      <c r="A62" s="306" t="s">
        <v>292</v>
      </c>
      <c r="B62" s="307" t="s">
        <v>293</v>
      </c>
      <c r="C62" s="308"/>
      <c r="D62" s="113">
        <v>1.8129770992366412</v>
      </c>
      <c r="E62" s="115">
        <v>57</v>
      </c>
      <c r="F62" s="114">
        <v>116</v>
      </c>
      <c r="G62" s="114">
        <v>82</v>
      </c>
      <c r="H62" s="114">
        <v>66</v>
      </c>
      <c r="I62" s="140">
        <v>72</v>
      </c>
      <c r="J62" s="115">
        <v>-15</v>
      </c>
      <c r="K62" s="116">
        <v>-20.833333333333332</v>
      </c>
    </row>
    <row r="63" spans="1:11" ht="14.1" customHeight="1" x14ac:dyDescent="0.2">
      <c r="A63" s="306"/>
      <c r="B63" s="307" t="s">
        <v>294</v>
      </c>
      <c r="C63" s="308"/>
      <c r="D63" s="113">
        <v>1.5585241730279897</v>
      </c>
      <c r="E63" s="115">
        <v>49</v>
      </c>
      <c r="F63" s="114">
        <v>108</v>
      </c>
      <c r="G63" s="114">
        <v>74</v>
      </c>
      <c r="H63" s="114">
        <v>63</v>
      </c>
      <c r="I63" s="140">
        <v>60</v>
      </c>
      <c r="J63" s="115">
        <v>-11</v>
      </c>
      <c r="K63" s="116">
        <v>-18.333333333333332</v>
      </c>
    </row>
    <row r="64" spans="1:11" ht="14.1" customHeight="1" x14ac:dyDescent="0.2">
      <c r="A64" s="306" t="s">
        <v>295</v>
      </c>
      <c r="B64" s="307" t="s">
        <v>296</v>
      </c>
      <c r="C64" s="308"/>
      <c r="D64" s="113">
        <v>0.89058524173027986</v>
      </c>
      <c r="E64" s="115">
        <v>28</v>
      </c>
      <c r="F64" s="114">
        <v>23</v>
      </c>
      <c r="G64" s="114">
        <v>29</v>
      </c>
      <c r="H64" s="114">
        <v>26</v>
      </c>
      <c r="I64" s="140">
        <v>26</v>
      </c>
      <c r="J64" s="115">
        <v>2</v>
      </c>
      <c r="K64" s="116">
        <v>7.6923076923076925</v>
      </c>
    </row>
    <row r="65" spans="1:11" ht="14.1" customHeight="1" x14ac:dyDescent="0.2">
      <c r="A65" s="306" t="s">
        <v>297</v>
      </c>
      <c r="B65" s="307" t="s">
        <v>298</v>
      </c>
      <c r="C65" s="308"/>
      <c r="D65" s="113">
        <v>0.66793893129770987</v>
      </c>
      <c r="E65" s="115">
        <v>21</v>
      </c>
      <c r="F65" s="114">
        <v>14</v>
      </c>
      <c r="G65" s="114">
        <v>8</v>
      </c>
      <c r="H65" s="114">
        <v>3</v>
      </c>
      <c r="I65" s="140">
        <v>17</v>
      </c>
      <c r="J65" s="115">
        <v>4</v>
      </c>
      <c r="K65" s="116">
        <v>23.529411764705884</v>
      </c>
    </row>
    <row r="66" spans="1:11" ht="14.1" customHeight="1" x14ac:dyDescent="0.2">
      <c r="A66" s="306">
        <v>82</v>
      </c>
      <c r="B66" s="307" t="s">
        <v>299</v>
      </c>
      <c r="C66" s="308"/>
      <c r="D66" s="113">
        <v>2.4173027989821882</v>
      </c>
      <c r="E66" s="115">
        <v>76</v>
      </c>
      <c r="F66" s="114">
        <v>61</v>
      </c>
      <c r="G66" s="114">
        <v>107</v>
      </c>
      <c r="H66" s="114">
        <v>52</v>
      </c>
      <c r="I66" s="140">
        <v>76</v>
      </c>
      <c r="J66" s="115">
        <v>0</v>
      </c>
      <c r="K66" s="116">
        <v>0</v>
      </c>
    </row>
    <row r="67" spans="1:11" ht="14.1" customHeight="1" x14ac:dyDescent="0.2">
      <c r="A67" s="306" t="s">
        <v>300</v>
      </c>
      <c r="B67" s="307" t="s">
        <v>301</v>
      </c>
      <c r="C67" s="308"/>
      <c r="D67" s="113">
        <v>1.494910941475827</v>
      </c>
      <c r="E67" s="115">
        <v>47</v>
      </c>
      <c r="F67" s="114">
        <v>38</v>
      </c>
      <c r="G67" s="114">
        <v>74</v>
      </c>
      <c r="H67" s="114">
        <v>36</v>
      </c>
      <c r="I67" s="140">
        <v>54</v>
      </c>
      <c r="J67" s="115">
        <v>-7</v>
      </c>
      <c r="K67" s="116">
        <v>-12.962962962962964</v>
      </c>
    </row>
    <row r="68" spans="1:11" ht="14.1" customHeight="1" x14ac:dyDescent="0.2">
      <c r="A68" s="306" t="s">
        <v>302</v>
      </c>
      <c r="B68" s="307" t="s">
        <v>303</v>
      </c>
      <c r="C68" s="308"/>
      <c r="D68" s="113">
        <v>0.5089058524173028</v>
      </c>
      <c r="E68" s="115">
        <v>16</v>
      </c>
      <c r="F68" s="114">
        <v>16</v>
      </c>
      <c r="G68" s="114">
        <v>26</v>
      </c>
      <c r="H68" s="114">
        <v>12</v>
      </c>
      <c r="I68" s="140">
        <v>12</v>
      </c>
      <c r="J68" s="115">
        <v>4</v>
      </c>
      <c r="K68" s="116">
        <v>33.333333333333336</v>
      </c>
    </row>
    <row r="69" spans="1:11" ht="14.1" customHeight="1" x14ac:dyDescent="0.2">
      <c r="A69" s="306">
        <v>83</v>
      </c>
      <c r="B69" s="307" t="s">
        <v>304</v>
      </c>
      <c r="C69" s="308"/>
      <c r="D69" s="113">
        <v>3.6895674300254453</v>
      </c>
      <c r="E69" s="115">
        <v>116</v>
      </c>
      <c r="F69" s="114">
        <v>63</v>
      </c>
      <c r="G69" s="114">
        <v>242</v>
      </c>
      <c r="H69" s="114">
        <v>63</v>
      </c>
      <c r="I69" s="140">
        <v>101</v>
      </c>
      <c r="J69" s="115">
        <v>15</v>
      </c>
      <c r="K69" s="116">
        <v>14.851485148514852</v>
      </c>
    </row>
    <row r="70" spans="1:11" ht="14.1" customHeight="1" x14ac:dyDescent="0.2">
      <c r="A70" s="306" t="s">
        <v>305</v>
      </c>
      <c r="B70" s="307" t="s">
        <v>306</v>
      </c>
      <c r="C70" s="308"/>
      <c r="D70" s="113">
        <v>2.830788804071247</v>
      </c>
      <c r="E70" s="115">
        <v>89</v>
      </c>
      <c r="F70" s="114">
        <v>43</v>
      </c>
      <c r="G70" s="114">
        <v>222</v>
      </c>
      <c r="H70" s="114">
        <v>34</v>
      </c>
      <c r="I70" s="140">
        <v>78</v>
      </c>
      <c r="J70" s="115">
        <v>11</v>
      </c>
      <c r="K70" s="116">
        <v>14.102564102564102</v>
      </c>
    </row>
    <row r="71" spans="1:11" ht="14.1" customHeight="1" x14ac:dyDescent="0.2">
      <c r="A71" s="306"/>
      <c r="B71" s="307" t="s">
        <v>307</v>
      </c>
      <c r="C71" s="308"/>
      <c r="D71" s="113">
        <v>1.5585241730279897</v>
      </c>
      <c r="E71" s="115">
        <v>49</v>
      </c>
      <c r="F71" s="114">
        <v>26</v>
      </c>
      <c r="G71" s="114">
        <v>150</v>
      </c>
      <c r="H71" s="114">
        <v>21</v>
      </c>
      <c r="I71" s="140">
        <v>49</v>
      </c>
      <c r="J71" s="115">
        <v>0</v>
      </c>
      <c r="K71" s="116">
        <v>0</v>
      </c>
    </row>
    <row r="72" spans="1:11" ht="14.1" customHeight="1" x14ac:dyDescent="0.2">
      <c r="A72" s="306">
        <v>84</v>
      </c>
      <c r="B72" s="307" t="s">
        <v>308</v>
      </c>
      <c r="C72" s="308"/>
      <c r="D72" s="113">
        <v>0.63613231552162852</v>
      </c>
      <c r="E72" s="115">
        <v>20</v>
      </c>
      <c r="F72" s="114">
        <v>13</v>
      </c>
      <c r="G72" s="114">
        <v>72</v>
      </c>
      <c r="H72" s="114">
        <v>27</v>
      </c>
      <c r="I72" s="140">
        <v>23</v>
      </c>
      <c r="J72" s="115">
        <v>-3</v>
      </c>
      <c r="K72" s="116">
        <v>-13.043478260869565</v>
      </c>
    </row>
    <row r="73" spans="1:11" ht="14.1" customHeight="1" x14ac:dyDescent="0.2">
      <c r="A73" s="306" t="s">
        <v>309</v>
      </c>
      <c r="B73" s="307" t="s">
        <v>310</v>
      </c>
      <c r="C73" s="308"/>
      <c r="D73" s="113">
        <v>0.22264631043256997</v>
      </c>
      <c r="E73" s="115">
        <v>7</v>
      </c>
      <c r="F73" s="114" t="s">
        <v>513</v>
      </c>
      <c r="G73" s="114">
        <v>44</v>
      </c>
      <c r="H73" s="114">
        <v>0</v>
      </c>
      <c r="I73" s="140">
        <v>6</v>
      </c>
      <c r="J73" s="115">
        <v>1</v>
      </c>
      <c r="K73" s="116">
        <v>16.666666666666668</v>
      </c>
    </row>
    <row r="74" spans="1:11" ht="14.1" customHeight="1" x14ac:dyDescent="0.2">
      <c r="A74" s="306" t="s">
        <v>311</v>
      </c>
      <c r="B74" s="307" t="s">
        <v>312</v>
      </c>
      <c r="C74" s="308"/>
      <c r="D74" s="113">
        <v>0.22264631043256997</v>
      </c>
      <c r="E74" s="115">
        <v>7</v>
      </c>
      <c r="F74" s="114">
        <v>4</v>
      </c>
      <c r="G74" s="114">
        <v>18</v>
      </c>
      <c r="H74" s="114">
        <v>22</v>
      </c>
      <c r="I74" s="140">
        <v>5</v>
      </c>
      <c r="J74" s="115">
        <v>2</v>
      </c>
      <c r="K74" s="116">
        <v>40</v>
      </c>
    </row>
    <row r="75" spans="1:11" ht="14.1" customHeight="1" x14ac:dyDescent="0.2">
      <c r="A75" s="306" t="s">
        <v>313</v>
      </c>
      <c r="B75" s="307" t="s">
        <v>314</v>
      </c>
      <c r="C75" s="308"/>
      <c r="D75" s="113">
        <v>0</v>
      </c>
      <c r="E75" s="115">
        <v>0</v>
      </c>
      <c r="F75" s="114">
        <v>0</v>
      </c>
      <c r="G75" s="114" t="s">
        <v>513</v>
      </c>
      <c r="H75" s="114">
        <v>0</v>
      </c>
      <c r="I75" s="140">
        <v>3</v>
      </c>
      <c r="J75" s="115">
        <v>-3</v>
      </c>
      <c r="K75" s="116">
        <v>-100</v>
      </c>
    </row>
    <row r="76" spans="1:11" ht="14.1" customHeight="1" x14ac:dyDescent="0.2">
      <c r="A76" s="306">
        <v>91</v>
      </c>
      <c r="B76" s="307" t="s">
        <v>315</v>
      </c>
      <c r="C76" s="308"/>
      <c r="D76" s="113">
        <v>9.5419847328244281E-2</v>
      </c>
      <c r="E76" s="115">
        <v>3</v>
      </c>
      <c r="F76" s="114">
        <v>3</v>
      </c>
      <c r="G76" s="114" t="s">
        <v>513</v>
      </c>
      <c r="H76" s="114" t="s">
        <v>513</v>
      </c>
      <c r="I76" s="140" t="s">
        <v>513</v>
      </c>
      <c r="J76" s="115" t="s">
        <v>513</v>
      </c>
      <c r="K76" s="116" t="s">
        <v>513</v>
      </c>
    </row>
    <row r="77" spans="1:11" ht="14.1" customHeight="1" x14ac:dyDescent="0.2">
      <c r="A77" s="306">
        <v>92</v>
      </c>
      <c r="B77" s="307" t="s">
        <v>316</v>
      </c>
      <c r="C77" s="308"/>
      <c r="D77" s="113">
        <v>0.34987277353689566</v>
      </c>
      <c r="E77" s="115">
        <v>11</v>
      </c>
      <c r="F77" s="114">
        <v>7</v>
      </c>
      <c r="G77" s="114">
        <v>7</v>
      </c>
      <c r="H77" s="114">
        <v>3</v>
      </c>
      <c r="I77" s="140">
        <v>7</v>
      </c>
      <c r="J77" s="115">
        <v>4</v>
      </c>
      <c r="K77" s="116">
        <v>57.142857142857146</v>
      </c>
    </row>
    <row r="78" spans="1:11" ht="14.1" customHeight="1" x14ac:dyDescent="0.2">
      <c r="A78" s="306">
        <v>93</v>
      </c>
      <c r="B78" s="307" t="s">
        <v>317</v>
      </c>
      <c r="C78" s="308"/>
      <c r="D78" s="113">
        <v>0.19083969465648856</v>
      </c>
      <c r="E78" s="115">
        <v>6</v>
      </c>
      <c r="F78" s="114">
        <v>9</v>
      </c>
      <c r="G78" s="114">
        <v>4</v>
      </c>
      <c r="H78" s="114">
        <v>3</v>
      </c>
      <c r="I78" s="140">
        <v>12</v>
      </c>
      <c r="J78" s="115">
        <v>-6</v>
      </c>
      <c r="K78" s="116">
        <v>-50</v>
      </c>
    </row>
    <row r="79" spans="1:11" ht="14.1" customHeight="1" x14ac:dyDescent="0.2">
      <c r="A79" s="306">
        <v>94</v>
      </c>
      <c r="B79" s="307" t="s">
        <v>318</v>
      </c>
      <c r="C79" s="308"/>
      <c r="D79" s="113">
        <v>0.1272264631043257</v>
      </c>
      <c r="E79" s="115">
        <v>4</v>
      </c>
      <c r="F79" s="114" t="s">
        <v>513</v>
      </c>
      <c r="G79" s="114">
        <v>10</v>
      </c>
      <c r="H79" s="114" t="s">
        <v>513</v>
      </c>
      <c r="I79" s="140" t="s">
        <v>513</v>
      </c>
      <c r="J79" s="115" t="s">
        <v>513</v>
      </c>
      <c r="K79" s="116" t="s">
        <v>513</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t="s">
        <v>513</v>
      </c>
      <c r="E81" s="143" t="s">
        <v>513</v>
      </c>
      <c r="F81" s="144">
        <v>5</v>
      </c>
      <c r="G81" s="144" t="s">
        <v>513</v>
      </c>
      <c r="H81" s="144">
        <v>6</v>
      </c>
      <c r="I81" s="145">
        <v>9</v>
      </c>
      <c r="J81" s="143" t="s">
        <v>513</v>
      </c>
      <c r="K81" s="146" t="s">
        <v>513</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40394</v>
      </c>
      <c r="C10" s="114">
        <v>25270</v>
      </c>
      <c r="D10" s="114">
        <v>15124</v>
      </c>
      <c r="E10" s="114">
        <v>30643</v>
      </c>
      <c r="F10" s="114">
        <v>9458</v>
      </c>
      <c r="G10" s="114">
        <v>6125</v>
      </c>
      <c r="H10" s="114">
        <v>10155</v>
      </c>
      <c r="I10" s="115">
        <v>9834</v>
      </c>
      <c r="J10" s="114">
        <v>6723</v>
      </c>
      <c r="K10" s="114">
        <v>3111</v>
      </c>
      <c r="L10" s="423">
        <v>2802</v>
      </c>
      <c r="M10" s="424">
        <v>2536</v>
      </c>
    </row>
    <row r="11" spans="1:13" ht="11.1" customHeight="1" x14ac:dyDescent="0.2">
      <c r="A11" s="422" t="s">
        <v>387</v>
      </c>
      <c r="B11" s="115">
        <v>41037</v>
      </c>
      <c r="C11" s="114">
        <v>25777</v>
      </c>
      <c r="D11" s="114">
        <v>15260</v>
      </c>
      <c r="E11" s="114">
        <v>31180</v>
      </c>
      <c r="F11" s="114">
        <v>9561</v>
      </c>
      <c r="G11" s="114">
        <v>6151</v>
      </c>
      <c r="H11" s="114">
        <v>10402</v>
      </c>
      <c r="I11" s="115">
        <v>10024</v>
      </c>
      <c r="J11" s="114">
        <v>6734</v>
      </c>
      <c r="K11" s="114">
        <v>3290</v>
      </c>
      <c r="L11" s="423">
        <v>2573</v>
      </c>
      <c r="M11" s="424">
        <v>2043</v>
      </c>
    </row>
    <row r="12" spans="1:13" ht="11.1" customHeight="1" x14ac:dyDescent="0.2">
      <c r="A12" s="422" t="s">
        <v>388</v>
      </c>
      <c r="B12" s="115">
        <v>41746</v>
      </c>
      <c r="C12" s="114">
        <v>26302</v>
      </c>
      <c r="D12" s="114">
        <v>15444</v>
      </c>
      <c r="E12" s="114">
        <v>31838</v>
      </c>
      <c r="F12" s="114">
        <v>9608</v>
      </c>
      <c r="G12" s="114">
        <v>6661</v>
      </c>
      <c r="H12" s="114">
        <v>10565</v>
      </c>
      <c r="I12" s="115">
        <v>10097</v>
      </c>
      <c r="J12" s="114">
        <v>6744</v>
      </c>
      <c r="K12" s="114">
        <v>3353</v>
      </c>
      <c r="L12" s="423">
        <v>3453</v>
      </c>
      <c r="M12" s="424">
        <v>2851</v>
      </c>
    </row>
    <row r="13" spans="1:13" s="110" customFormat="1" ht="11.1" customHeight="1" x14ac:dyDescent="0.2">
      <c r="A13" s="422" t="s">
        <v>389</v>
      </c>
      <c r="B13" s="115">
        <v>41332</v>
      </c>
      <c r="C13" s="114">
        <v>25913</v>
      </c>
      <c r="D13" s="114">
        <v>15419</v>
      </c>
      <c r="E13" s="114">
        <v>31315</v>
      </c>
      <c r="F13" s="114">
        <v>9723</v>
      </c>
      <c r="G13" s="114">
        <v>6434</v>
      </c>
      <c r="H13" s="114">
        <v>10597</v>
      </c>
      <c r="I13" s="115">
        <v>10152</v>
      </c>
      <c r="J13" s="114">
        <v>6761</v>
      </c>
      <c r="K13" s="114">
        <v>3391</v>
      </c>
      <c r="L13" s="423">
        <v>1847</v>
      </c>
      <c r="M13" s="424">
        <v>2377</v>
      </c>
    </row>
    <row r="14" spans="1:13" ht="15" customHeight="1" x14ac:dyDescent="0.2">
      <c r="A14" s="422" t="s">
        <v>390</v>
      </c>
      <c r="B14" s="115">
        <v>41566</v>
      </c>
      <c r="C14" s="114">
        <v>26084</v>
      </c>
      <c r="D14" s="114">
        <v>15482</v>
      </c>
      <c r="E14" s="114">
        <v>30625</v>
      </c>
      <c r="F14" s="114">
        <v>10675</v>
      </c>
      <c r="G14" s="114">
        <v>6234</v>
      </c>
      <c r="H14" s="114">
        <v>10882</v>
      </c>
      <c r="I14" s="115">
        <v>10161</v>
      </c>
      <c r="J14" s="114">
        <v>6745</v>
      </c>
      <c r="K14" s="114">
        <v>3416</v>
      </c>
      <c r="L14" s="423">
        <v>2617</v>
      </c>
      <c r="M14" s="424">
        <v>2534</v>
      </c>
    </row>
    <row r="15" spans="1:13" ht="11.1" customHeight="1" x14ac:dyDescent="0.2">
      <c r="A15" s="422" t="s">
        <v>387</v>
      </c>
      <c r="B15" s="115">
        <v>41859</v>
      </c>
      <c r="C15" s="114">
        <v>26298</v>
      </c>
      <c r="D15" s="114">
        <v>15561</v>
      </c>
      <c r="E15" s="114">
        <v>30709</v>
      </c>
      <c r="F15" s="114">
        <v>10880</v>
      </c>
      <c r="G15" s="114">
        <v>6127</v>
      </c>
      <c r="H15" s="114">
        <v>11106</v>
      </c>
      <c r="I15" s="115">
        <v>10327</v>
      </c>
      <c r="J15" s="114">
        <v>6779</v>
      </c>
      <c r="K15" s="114">
        <v>3548</v>
      </c>
      <c r="L15" s="423">
        <v>2334</v>
      </c>
      <c r="M15" s="424">
        <v>2019</v>
      </c>
    </row>
    <row r="16" spans="1:13" ht="11.1" customHeight="1" x14ac:dyDescent="0.2">
      <c r="A16" s="422" t="s">
        <v>388</v>
      </c>
      <c r="B16" s="115">
        <v>42606</v>
      </c>
      <c r="C16" s="114">
        <v>26800</v>
      </c>
      <c r="D16" s="114">
        <v>15806</v>
      </c>
      <c r="E16" s="114">
        <v>31516</v>
      </c>
      <c r="F16" s="114">
        <v>11075</v>
      </c>
      <c r="G16" s="114">
        <v>6671</v>
      </c>
      <c r="H16" s="114">
        <v>11245</v>
      </c>
      <c r="I16" s="115">
        <v>10412</v>
      </c>
      <c r="J16" s="114">
        <v>6787</v>
      </c>
      <c r="K16" s="114">
        <v>3625</v>
      </c>
      <c r="L16" s="423">
        <v>3932</v>
      </c>
      <c r="M16" s="424">
        <v>3306</v>
      </c>
    </row>
    <row r="17" spans="1:13" s="110" customFormat="1" ht="11.1" customHeight="1" x14ac:dyDescent="0.2">
      <c r="A17" s="422" t="s">
        <v>389</v>
      </c>
      <c r="B17" s="115">
        <v>42110</v>
      </c>
      <c r="C17" s="114">
        <v>26364</v>
      </c>
      <c r="D17" s="114">
        <v>15746</v>
      </c>
      <c r="E17" s="114">
        <v>31029</v>
      </c>
      <c r="F17" s="114">
        <v>11069</v>
      </c>
      <c r="G17" s="114">
        <v>6367</v>
      </c>
      <c r="H17" s="114">
        <v>11327</v>
      </c>
      <c r="I17" s="115">
        <v>10512</v>
      </c>
      <c r="J17" s="114">
        <v>6807</v>
      </c>
      <c r="K17" s="114">
        <v>3705</v>
      </c>
      <c r="L17" s="423">
        <v>1787</v>
      </c>
      <c r="M17" s="424">
        <v>2409</v>
      </c>
    </row>
    <row r="18" spans="1:13" ht="15" customHeight="1" x14ac:dyDescent="0.2">
      <c r="A18" s="422" t="s">
        <v>391</v>
      </c>
      <c r="B18" s="115">
        <v>42328</v>
      </c>
      <c r="C18" s="114">
        <v>26460</v>
      </c>
      <c r="D18" s="114">
        <v>15868</v>
      </c>
      <c r="E18" s="114">
        <v>31212</v>
      </c>
      <c r="F18" s="114">
        <v>11098</v>
      </c>
      <c r="G18" s="114">
        <v>6211</v>
      </c>
      <c r="H18" s="114">
        <v>11569</v>
      </c>
      <c r="I18" s="115">
        <v>10441</v>
      </c>
      <c r="J18" s="114">
        <v>6750</v>
      </c>
      <c r="K18" s="114">
        <v>3691</v>
      </c>
      <c r="L18" s="423">
        <v>2700</v>
      </c>
      <c r="M18" s="424">
        <v>2529</v>
      </c>
    </row>
    <row r="19" spans="1:13" ht="11.1" customHeight="1" x14ac:dyDescent="0.2">
      <c r="A19" s="422" t="s">
        <v>387</v>
      </c>
      <c r="B19" s="115">
        <v>42756</v>
      </c>
      <c r="C19" s="114">
        <v>26733</v>
      </c>
      <c r="D19" s="114">
        <v>16023</v>
      </c>
      <c r="E19" s="114">
        <v>31459</v>
      </c>
      <c r="F19" s="114">
        <v>11276</v>
      </c>
      <c r="G19" s="114">
        <v>6118</v>
      </c>
      <c r="H19" s="114">
        <v>11916</v>
      </c>
      <c r="I19" s="115">
        <v>10577</v>
      </c>
      <c r="J19" s="114">
        <v>6756</v>
      </c>
      <c r="K19" s="114">
        <v>3821</v>
      </c>
      <c r="L19" s="423">
        <v>2291</v>
      </c>
      <c r="M19" s="424">
        <v>1862</v>
      </c>
    </row>
    <row r="20" spans="1:13" ht="11.1" customHeight="1" x14ac:dyDescent="0.2">
      <c r="A20" s="422" t="s">
        <v>388</v>
      </c>
      <c r="B20" s="115">
        <v>43357</v>
      </c>
      <c r="C20" s="114">
        <v>27135</v>
      </c>
      <c r="D20" s="114">
        <v>16222</v>
      </c>
      <c r="E20" s="114">
        <v>31847</v>
      </c>
      <c r="F20" s="114">
        <v>11497</v>
      </c>
      <c r="G20" s="114">
        <v>6607</v>
      </c>
      <c r="H20" s="114">
        <v>12064</v>
      </c>
      <c r="I20" s="115">
        <v>10693</v>
      </c>
      <c r="J20" s="114">
        <v>6786</v>
      </c>
      <c r="K20" s="114">
        <v>3907</v>
      </c>
      <c r="L20" s="423">
        <v>3455</v>
      </c>
      <c r="M20" s="424">
        <v>2937</v>
      </c>
    </row>
    <row r="21" spans="1:13" s="110" customFormat="1" ht="11.1" customHeight="1" x14ac:dyDescent="0.2">
      <c r="A21" s="422" t="s">
        <v>389</v>
      </c>
      <c r="B21" s="115">
        <v>42869</v>
      </c>
      <c r="C21" s="114">
        <v>26702</v>
      </c>
      <c r="D21" s="114">
        <v>16167</v>
      </c>
      <c r="E21" s="114">
        <v>31550</v>
      </c>
      <c r="F21" s="114">
        <v>11314</v>
      </c>
      <c r="G21" s="114">
        <v>6361</v>
      </c>
      <c r="H21" s="114">
        <v>12153</v>
      </c>
      <c r="I21" s="115">
        <v>10744</v>
      </c>
      <c r="J21" s="114">
        <v>6875</v>
      </c>
      <c r="K21" s="114">
        <v>3869</v>
      </c>
      <c r="L21" s="423">
        <v>1589</v>
      </c>
      <c r="M21" s="424">
        <v>2378</v>
      </c>
    </row>
    <row r="22" spans="1:13" ht="15" customHeight="1" x14ac:dyDescent="0.2">
      <c r="A22" s="422" t="s">
        <v>392</v>
      </c>
      <c r="B22" s="115">
        <v>42739</v>
      </c>
      <c r="C22" s="114">
        <v>26599</v>
      </c>
      <c r="D22" s="114">
        <v>16140</v>
      </c>
      <c r="E22" s="114">
        <v>31310</v>
      </c>
      <c r="F22" s="114">
        <v>11393</v>
      </c>
      <c r="G22" s="114">
        <v>6115</v>
      </c>
      <c r="H22" s="114">
        <v>12327</v>
      </c>
      <c r="I22" s="115">
        <v>10644</v>
      </c>
      <c r="J22" s="114">
        <v>6766</v>
      </c>
      <c r="K22" s="114">
        <v>3878</v>
      </c>
      <c r="L22" s="423">
        <v>2610</v>
      </c>
      <c r="M22" s="424">
        <v>2613</v>
      </c>
    </row>
    <row r="23" spans="1:13" ht="11.1" customHeight="1" x14ac:dyDescent="0.2">
      <c r="A23" s="422" t="s">
        <v>387</v>
      </c>
      <c r="B23" s="115">
        <v>43133</v>
      </c>
      <c r="C23" s="114">
        <v>26950</v>
      </c>
      <c r="D23" s="114">
        <v>16183</v>
      </c>
      <c r="E23" s="114">
        <v>31671</v>
      </c>
      <c r="F23" s="114">
        <v>11425</v>
      </c>
      <c r="G23" s="114">
        <v>5958</v>
      </c>
      <c r="H23" s="114">
        <v>12627</v>
      </c>
      <c r="I23" s="115">
        <v>10783</v>
      </c>
      <c r="J23" s="114">
        <v>6790</v>
      </c>
      <c r="K23" s="114">
        <v>3993</v>
      </c>
      <c r="L23" s="423">
        <v>2261</v>
      </c>
      <c r="M23" s="424">
        <v>1961</v>
      </c>
    </row>
    <row r="24" spans="1:13" ht="11.1" customHeight="1" x14ac:dyDescent="0.2">
      <c r="A24" s="422" t="s">
        <v>388</v>
      </c>
      <c r="B24" s="115">
        <v>43739</v>
      </c>
      <c r="C24" s="114">
        <v>27338</v>
      </c>
      <c r="D24" s="114">
        <v>16401</v>
      </c>
      <c r="E24" s="114">
        <v>31380</v>
      </c>
      <c r="F24" s="114">
        <v>12075</v>
      </c>
      <c r="G24" s="114">
        <v>6431</v>
      </c>
      <c r="H24" s="114">
        <v>12834</v>
      </c>
      <c r="I24" s="115">
        <v>10839</v>
      </c>
      <c r="J24" s="114">
        <v>6793</v>
      </c>
      <c r="K24" s="114">
        <v>4046</v>
      </c>
      <c r="L24" s="423">
        <v>3414</v>
      </c>
      <c r="M24" s="424">
        <v>2952</v>
      </c>
    </row>
    <row r="25" spans="1:13" s="110" customFormat="1" ht="11.1" customHeight="1" x14ac:dyDescent="0.2">
      <c r="A25" s="422" t="s">
        <v>389</v>
      </c>
      <c r="B25" s="115">
        <v>43115</v>
      </c>
      <c r="C25" s="114">
        <v>26809</v>
      </c>
      <c r="D25" s="114">
        <v>16306</v>
      </c>
      <c r="E25" s="114">
        <v>30728</v>
      </c>
      <c r="F25" s="114">
        <v>12102</v>
      </c>
      <c r="G25" s="114">
        <v>6170</v>
      </c>
      <c r="H25" s="114">
        <v>12863</v>
      </c>
      <c r="I25" s="115">
        <v>10870</v>
      </c>
      <c r="J25" s="114">
        <v>6885</v>
      </c>
      <c r="K25" s="114">
        <v>3985</v>
      </c>
      <c r="L25" s="423">
        <v>1591</v>
      </c>
      <c r="M25" s="424">
        <v>2222</v>
      </c>
    </row>
    <row r="26" spans="1:13" ht="15" customHeight="1" x14ac:dyDescent="0.2">
      <c r="A26" s="422" t="s">
        <v>393</v>
      </c>
      <c r="B26" s="115">
        <v>43416</v>
      </c>
      <c r="C26" s="114">
        <v>26964</v>
      </c>
      <c r="D26" s="114">
        <v>16452</v>
      </c>
      <c r="E26" s="114">
        <v>30946</v>
      </c>
      <c r="F26" s="114">
        <v>12187</v>
      </c>
      <c r="G26" s="114">
        <v>6064</v>
      </c>
      <c r="H26" s="114">
        <v>13139</v>
      </c>
      <c r="I26" s="115">
        <v>10710</v>
      </c>
      <c r="J26" s="114">
        <v>6713</v>
      </c>
      <c r="K26" s="114">
        <v>3997</v>
      </c>
      <c r="L26" s="423">
        <v>2773</v>
      </c>
      <c r="M26" s="424">
        <v>2522</v>
      </c>
    </row>
    <row r="27" spans="1:13" ht="11.1" customHeight="1" x14ac:dyDescent="0.2">
      <c r="A27" s="422" t="s">
        <v>387</v>
      </c>
      <c r="B27" s="115">
        <v>43858</v>
      </c>
      <c r="C27" s="114">
        <v>27270</v>
      </c>
      <c r="D27" s="114">
        <v>16588</v>
      </c>
      <c r="E27" s="114">
        <v>31298</v>
      </c>
      <c r="F27" s="114">
        <v>12279</v>
      </c>
      <c r="G27" s="114">
        <v>5966</v>
      </c>
      <c r="H27" s="114">
        <v>13439</v>
      </c>
      <c r="I27" s="115">
        <v>10861</v>
      </c>
      <c r="J27" s="114">
        <v>6788</v>
      </c>
      <c r="K27" s="114">
        <v>4073</v>
      </c>
      <c r="L27" s="423">
        <v>2282</v>
      </c>
      <c r="M27" s="424">
        <v>1940</v>
      </c>
    </row>
    <row r="28" spans="1:13" ht="11.1" customHeight="1" x14ac:dyDescent="0.2">
      <c r="A28" s="422" t="s">
        <v>388</v>
      </c>
      <c r="B28" s="115">
        <v>44345</v>
      </c>
      <c r="C28" s="114">
        <v>27551</v>
      </c>
      <c r="D28" s="114">
        <v>16794</v>
      </c>
      <c r="E28" s="114">
        <v>31755</v>
      </c>
      <c r="F28" s="114">
        <v>12568</v>
      </c>
      <c r="G28" s="114">
        <v>6423</v>
      </c>
      <c r="H28" s="114">
        <v>13566</v>
      </c>
      <c r="I28" s="115">
        <v>10998</v>
      </c>
      <c r="J28" s="114">
        <v>6791</v>
      </c>
      <c r="K28" s="114">
        <v>4207</v>
      </c>
      <c r="L28" s="423">
        <v>3198</v>
      </c>
      <c r="M28" s="424">
        <v>2770</v>
      </c>
    </row>
    <row r="29" spans="1:13" s="110" customFormat="1" ht="11.1" customHeight="1" x14ac:dyDescent="0.2">
      <c r="A29" s="422" t="s">
        <v>389</v>
      </c>
      <c r="B29" s="115">
        <v>43555</v>
      </c>
      <c r="C29" s="114">
        <v>26911</v>
      </c>
      <c r="D29" s="114">
        <v>16644</v>
      </c>
      <c r="E29" s="114">
        <v>30976</v>
      </c>
      <c r="F29" s="114">
        <v>12578</v>
      </c>
      <c r="G29" s="114">
        <v>6162</v>
      </c>
      <c r="H29" s="114">
        <v>13530</v>
      </c>
      <c r="I29" s="115">
        <v>10985</v>
      </c>
      <c r="J29" s="114">
        <v>6867</v>
      </c>
      <c r="K29" s="114">
        <v>4118</v>
      </c>
      <c r="L29" s="423">
        <v>1678</v>
      </c>
      <c r="M29" s="424">
        <v>2469</v>
      </c>
    </row>
    <row r="30" spans="1:13" ht="15" customHeight="1" x14ac:dyDescent="0.2">
      <c r="A30" s="422" t="s">
        <v>394</v>
      </c>
      <c r="B30" s="115">
        <v>43930</v>
      </c>
      <c r="C30" s="114">
        <v>27115</v>
      </c>
      <c r="D30" s="114">
        <v>16815</v>
      </c>
      <c r="E30" s="114">
        <v>31176</v>
      </c>
      <c r="F30" s="114">
        <v>12753</v>
      </c>
      <c r="G30" s="114">
        <v>6000</v>
      </c>
      <c r="H30" s="114">
        <v>13779</v>
      </c>
      <c r="I30" s="115">
        <v>10676</v>
      </c>
      <c r="J30" s="114">
        <v>6571</v>
      </c>
      <c r="K30" s="114">
        <v>4105</v>
      </c>
      <c r="L30" s="423">
        <v>2969</v>
      </c>
      <c r="M30" s="424">
        <v>2706</v>
      </c>
    </row>
    <row r="31" spans="1:13" ht="11.1" customHeight="1" x14ac:dyDescent="0.2">
      <c r="A31" s="422" t="s">
        <v>387</v>
      </c>
      <c r="B31" s="115">
        <v>44265</v>
      </c>
      <c r="C31" s="114">
        <v>27378</v>
      </c>
      <c r="D31" s="114">
        <v>16887</v>
      </c>
      <c r="E31" s="114">
        <v>31469</v>
      </c>
      <c r="F31" s="114">
        <v>12795</v>
      </c>
      <c r="G31" s="114">
        <v>5888</v>
      </c>
      <c r="H31" s="114">
        <v>14021</v>
      </c>
      <c r="I31" s="115">
        <v>10906</v>
      </c>
      <c r="J31" s="114">
        <v>6639</v>
      </c>
      <c r="K31" s="114">
        <v>4267</v>
      </c>
      <c r="L31" s="423">
        <v>2356</v>
      </c>
      <c r="M31" s="424">
        <v>2063</v>
      </c>
    </row>
    <row r="32" spans="1:13" ht="11.1" customHeight="1" x14ac:dyDescent="0.2">
      <c r="A32" s="422" t="s">
        <v>388</v>
      </c>
      <c r="B32" s="115">
        <v>45133</v>
      </c>
      <c r="C32" s="114">
        <v>27947</v>
      </c>
      <c r="D32" s="114">
        <v>17186</v>
      </c>
      <c r="E32" s="114">
        <v>32047</v>
      </c>
      <c r="F32" s="114">
        <v>13086</v>
      </c>
      <c r="G32" s="114">
        <v>6377</v>
      </c>
      <c r="H32" s="114">
        <v>14257</v>
      </c>
      <c r="I32" s="115">
        <v>10883</v>
      </c>
      <c r="J32" s="114">
        <v>6516</v>
      </c>
      <c r="K32" s="114">
        <v>4367</v>
      </c>
      <c r="L32" s="423">
        <v>3714</v>
      </c>
      <c r="M32" s="424">
        <v>2975</v>
      </c>
    </row>
    <row r="33" spans="1:13" s="110" customFormat="1" ht="11.1" customHeight="1" x14ac:dyDescent="0.2">
      <c r="A33" s="422" t="s">
        <v>389</v>
      </c>
      <c r="B33" s="115">
        <v>44303</v>
      </c>
      <c r="C33" s="114">
        <v>27314</v>
      </c>
      <c r="D33" s="114">
        <v>16989</v>
      </c>
      <c r="E33" s="114">
        <v>31258</v>
      </c>
      <c r="F33" s="114">
        <v>13045</v>
      </c>
      <c r="G33" s="114">
        <v>6116</v>
      </c>
      <c r="H33" s="114">
        <v>14085</v>
      </c>
      <c r="I33" s="115">
        <v>10941</v>
      </c>
      <c r="J33" s="114">
        <v>6653</v>
      </c>
      <c r="K33" s="114">
        <v>4288</v>
      </c>
      <c r="L33" s="423">
        <v>1676</v>
      </c>
      <c r="M33" s="424">
        <v>2491</v>
      </c>
    </row>
    <row r="34" spans="1:13" ht="15" customHeight="1" x14ac:dyDescent="0.2">
      <c r="A34" s="422" t="s">
        <v>395</v>
      </c>
      <c r="B34" s="115">
        <v>44514</v>
      </c>
      <c r="C34" s="114">
        <v>27472</v>
      </c>
      <c r="D34" s="114">
        <v>17042</v>
      </c>
      <c r="E34" s="114">
        <v>31428</v>
      </c>
      <c r="F34" s="114">
        <v>13086</v>
      </c>
      <c r="G34" s="114">
        <v>5944</v>
      </c>
      <c r="H34" s="114">
        <v>14350</v>
      </c>
      <c r="I34" s="115">
        <v>10895</v>
      </c>
      <c r="J34" s="114">
        <v>6587</v>
      </c>
      <c r="K34" s="114">
        <v>4308</v>
      </c>
      <c r="L34" s="423">
        <v>2909</v>
      </c>
      <c r="M34" s="424">
        <v>2747</v>
      </c>
    </row>
    <row r="35" spans="1:13" ht="11.1" customHeight="1" x14ac:dyDescent="0.2">
      <c r="A35" s="422" t="s">
        <v>387</v>
      </c>
      <c r="B35" s="115">
        <v>44856</v>
      </c>
      <c r="C35" s="114">
        <v>27672</v>
      </c>
      <c r="D35" s="114">
        <v>17184</v>
      </c>
      <c r="E35" s="114">
        <v>31739</v>
      </c>
      <c r="F35" s="114">
        <v>13117</v>
      </c>
      <c r="G35" s="114">
        <v>5808</v>
      </c>
      <c r="H35" s="114">
        <v>14652</v>
      </c>
      <c r="I35" s="115">
        <v>11178</v>
      </c>
      <c r="J35" s="114">
        <v>6660</v>
      </c>
      <c r="K35" s="114">
        <v>4518</v>
      </c>
      <c r="L35" s="423">
        <v>2351</v>
      </c>
      <c r="M35" s="424">
        <v>2029</v>
      </c>
    </row>
    <row r="36" spans="1:13" ht="11.1" customHeight="1" x14ac:dyDescent="0.2">
      <c r="A36" s="422" t="s">
        <v>388</v>
      </c>
      <c r="B36" s="115">
        <v>45753</v>
      </c>
      <c r="C36" s="114">
        <v>28158</v>
      </c>
      <c r="D36" s="114">
        <v>17595</v>
      </c>
      <c r="E36" s="114">
        <v>32459</v>
      </c>
      <c r="F36" s="114">
        <v>13294</v>
      </c>
      <c r="G36" s="114">
        <v>6374</v>
      </c>
      <c r="H36" s="114">
        <v>14784</v>
      </c>
      <c r="I36" s="115">
        <v>11186</v>
      </c>
      <c r="J36" s="114">
        <v>6565</v>
      </c>
      <c r="K36" s="114">
        <v>4621</v>
      </c>
      <c r="L36" s="423">
        <v>3613</v>
      </c>
      <c r="M36" s="424">
        <v>2912</v>
      </c>
    </row>
    <row r="37" spans="1:13" s="110" customFormat="1" ht="11.1" customHeight="1" x14ac:dyDescent="0.2">
      <c r="A37" s="422" t="s">
        <v>389</v>
      </c>
      <c r="B37" s="115">
        <v>45171</v>
      </c>
      <c r="C37" s="114">
        <v>27680</v>
      </c>
      <c r="D37" s="114">
        <v>17491</v>
      </c>
      <c r="E37" s="114">
        <v>31899</v>
      </c>
      <c r="F37" s="114">
        <v>13272</v>
      </c>
      <c r="G37" s="114">
        <v>6184</v>
      </c>
      <c r="H37" s="114">
        <v>14705</v>
      </c>
      <c r="I37" s="115">
        <v>11080</v>
      </c>
      <c r="J37" s="114">
        <v>6533</v>
      </c>
      <c r="K37" s="114">
        <v>4547</v>
      </c>
      <c r="L37" s="423">
        <v>1879</v>
      </c>
      <c r="M37" s="424">
        <v>2516</v>
      </c>
    </row>
    <row r="38" spans="1:13" ht="15" customHeight="1" x14ac:dyDescent="0.2">
      <c r="A38" s="425" t="s">
        <v>396</v>
      </c>
      <c r="B38" s="115">
        <v>45686</v>
      </c>
      <c r="C38" s="114">
        <v>28025</v>
      </c>
      <c r="D38" s="114">
        <v>17661</v>
      </c>
      <c r="E38" s="114">
        <v>32297</v>
      </c>
      <c r="F38" s="114">
        <v>13389</v>
      </c>
      <c r="G38" s="114">
        <v>6021</v>
      </c>
      <c r="H38" s="114">
        <v>15029</v>
      </c>
      <c r="I38" s="115">
        <v>11013</v>
      </c>
      <c r="J38" s="114">
        <v>6468</v>
      </c>
      <c r="K38" s="114">
        <v>4545</v>
      </c>
      <c r="L38" s="423">
        <v>3301</v>
      </c>
      <c r="M38" s="424">
        <v>2906</v>
      </c>
    </row>
    <row r="39" spans="1:13" ht="11.1" customHeight="1" x14ac:dyDescent="0.2">
      <c r="A39" s="422" t="s">
        <v>387</v>
      </c>
      <c r="B39" s="115">
        <v>45989</v>
      </c>
      <c r="C39" s="114">
        <v>28308</v>
      </c>
      <c r="D39" s="114">
        <v>17681</v>
      </c>
      <c r="E39" s="114">
        <v>32568</v>
      </c>
      <c r="F39" s="114">
        <v>13421</v>
      </c>
      <c r="G39" s="114">
        <v>5866</v>
      </c>
      <c r="H39" s="114">
        <v>15347</v>
      </c>
      <c r="I39" s="115">
        <v>11064</v>
      </c>
      <c r="J39" s="114">
        <v>6499</v>
      </c>
      <c r="K39" s="114">
        <v>4565</v>
      </c>
      <c r="L39" s="423">
        <v>2614</v>
      </c>
      <c r="M39" s="424">
        <v>2253</v>
      </c>
    </row>
    <row r="40" spans="1:13" ht="11.1" customHeight="1" x14ac:dyDescent="0.2">
      <c r="A40" s="425" t="s">
        <v>388</v>
      </c>
      <c r="B40" s="115">
        <v>46974</v>
      </c>
      <c r="C40" s="114">
        <v>28889</v>
      </c>
      <c r="D40" s="114">
        <v>18085</v>
      </c>
      <c r="E40" s="114">
        <v>33241</v>
      </c>
      <c r="F40" s="114">
        <v>13733</v>
      </c>
      <c r="G40" s="114">
        <v>6367</v>
      </c>
      <c r="H40" s="114">
        <v>15611</v>
      </c>
      <c r="I40" s="115">
        <v>11076</v>
      </c>
      <c r="J40" s="114">
        <v>6386</v>
      </c>
      <c r="K40" s="114">
        <v>4690</v>
      </c>
      <c r="L40" s="423">
        <v>4130</v>
      </c>
      <c r="M40" s="424">
        <v>3230</v>
      </c>
    </row>
    <row r="41" spans="1:13" s="110" customFormat="1" ht="11.1" customHeight="1" x14ac:dyDescent="0.2">
      <c r="A41" s="422" t="s">
        <v>389</v>
      </c>
      <c r="B41" s="115">
        <v>46299</v>
      </c>
      <c r="C41" s="114">
        <v>28298</v>
      </c>
      <c r="D41" s="114">
        <v>18001</v>
      </c>
      <c r="E41" s="114">
        <v>32462</v>
      </c>
      <c r="F41" s="114">
        <v>13837</v>
      </c>
      <c r="G41" s="114">
        <v>6124</v>
      </c>
      <c r="H41" s="114">
        <v>15569</v>
      </c>
      <c r="I41" s="115">
        <v>11147</v>
      </c>
      <c r="J41" s="114">
        <v>6501</v>
      </c>
      <c r="K41" s="114">
        <v>4646</v>
      </c>
      <c r="L41" s="423">
        <v>2147</v>
      </c>
      <c r="M41" s="424">
        <v>2854</v>
      </c>
    </row>
    <row r="42" spans="1:13" ht="15" customHeight="1" x14ac:dyDescent="0.2">
      <c r="A42" s="422" t="s">
        <v>397</v>
      </c>
      <c r="B42" s="115">
        <v>46677</v>
      </c>
      <c r="C42" s="114">
        <v>28522</v>
      </c>
      <c r="D42" s="114">
        <v>18155</v>
      </c>
      <c r="E42" s="114">
        <v>32739</v>
      </c>
      <c r="F42" s="114">
        <v>13938</v>
      </c>
      <c r="G42" s="114">
        <v>6006</v>
      </c>
      <c r="H42" s="114">
        <v>15767</v>
      </c>
      <c r="I42" s="115">
        <v>11176</v>
      </c>
      <c r="J42" s="114">
        <v>6437</v>
      </c>
      <c r="K42" s="114">
        <v>4739</v>
      </c>
      <c r="L42" s="423">
        <v>3284</v>
      </c>
      <c r="M42" s="424">
        <v>2889</v>
      </c>
    </row>
    <row r="43" spans="1:13" ht="11.1" customHeight="1" x14ac:dyDescent="0.2">
      <c r="A43" s="422" t="s">
        <v>387</v>
      </c>
      <c r="B43" s="115">
        <v>46958</v>
      </c>
      <c r="C43" s="114">
        <v>28732</v>
      </c>
      <c r="D43" s="114">
        <v>18226</v>
      </c>
      <c r="E43" s="114">
        <v>32962</v>
      </c>
      <c r="F43" s="114">
        <v>13996</v>
      </c>
      <c r="G43" s="114">
        <v>5849</v>
      </c>
      <c r="H43" s="114">
        <v>16101</v>
      </c>
      <c r="I43" s="115">
        <v>11380</v>
      </c>
      <c r="J43" s="114">
        <v>6492</v>
      </c>
      <c r="K43" s="114">
        <v>4888</v>
      </c>
      <c r="L43" s="423">
        <v>3196</v>
      </c>
      <c r="M43" s="424">
        <v>2985</v>
      </c>
    </row>
    <row r="44" spans="1:13" ht="11.1" customHeight="1" x14ac:dyDescent="0.2">
      <c r="A44" s="422" t="s">
        <v>388</v>
      </c>
      <c r="B44" s="115">
        <v>47742</v>
      </c>
      <c r="C44" s="114">
        <v>29212</v>
      </c>
      <c r="D44" s="114">
        <v>18530</v>
      </c>
      <c r="E44" s="114">
        <v>33480</v>
      </c>
      <c r="F44" s="114">
        <v>14262</v>
      </c>
      <c r="G44" s="114">
        <v>6356</v>
      </c>
      <c r="H44" s="114">
        <v>16201</v>
      </c>
      <c r="I44" s="115">
        <v>11304</v>
      </c>
      <c r="J44" s="114">
        <v>6381</v>
      </c>
      <c r="K44" s="114">
        <v>4923</v>
      </c>
      <c r="L44" s="423">
        <v>3830</v>
      </c>
      <c r="M44" s="424">
        <v>3126</v>
      </c>
    </row>
    <row r="45" spans="1:13" s="110" customFormat="1" ht="11.1" customHeight="1" x14ac:dyDescent="0.2">
      <c r="A45" s="422" t="s">
        <v>389</v>
      </c>
      <c r="B45" s="115">
        <v>47565</v>
      </c>
      <c r="C45" s="114">
        <v>29000</v>
      </c>
      <c r="D45" s="114">
        <v>18565</v>
      </c>
      <c r="E45" s="114">
        <v>33240</v>
      </c>
      <c r="F45" s="114">
        <v>14325</v>
      </c>
      <c r="G45" s="114">
        <v>6208</v>
      </c>
      <c r="H45" s="114">
        <v>16227</v>
      </c>
      <c r="I45" s="115">
        <v>11333</v>
      </c>
      <c r="J45" s="114">
        <v>6449</v>
      </c>
      <c r="K45" s="114">
        <v>4884</v>
      </c>
      <c r="L45" s="423">
        <v>2310</v>
      </c>
      <c r="M45" s="424">
        <v>2643</v>
      </c>
    </row>
    <row r="46" spans="1:13" ht="15" customHeight="1" x14ac:dyDescent="0.2">
      <c r="A46" s="422" t="s">
        <v>398</v>
      </c>
      <c r="B46" s="115">
        <v>47998</v>
      </c>
      <c r="C46" s="114">
        <v>29304</v>
      </c>
      <c r="D46" s="114">
        <v>18694</v>
      </c>
      <c r="E46" s="114">
        <v>33637</v>
      </c>
      <c r="F46" s="114">
        <v>14361</v>
      </c>
      <c r="G46" s="114">
        <v>6050</v>
      </c>
      <c r="H46" s="114">
        <v>16468</v>
      </c>
      <c r="I46" s="115">
        <v>11230</v>
      </c>
      <c r="J46" s="114">
        <v>6293</v>
      </c>
      <c r="K46" s="114">
        <v>4937</v>
      </c>
      <c r="L46" s="423">
        <v>3501</v>
      </c>
      <c r="M46" s="424">
        <v>2991</v>
      </c>
    </row>
    <row r="47" spans="1:13" ht="11.1" customHeight="1" x14ac:dyDescent="0.2">
      <c r="A47" s="422" t="s">
        <v>387</v>
      </c>
      <c r="B47" s="115">
        <v>48373</v>
      </c>
      <c r="C47" s="114">
        <v>29619</v>
      </c>
      <c r="D47" s="114">
        <v>18754</v>
      </c>
      <c r="E47" s="114">
        <v>33953</v>
      </c>
      <c r="F47" s="114">
        <v>14420</v>
      </c>
      <c r="G47" s="114">
        <v>5931</v>
      </c>
      <c r="H47" s="114">
        <v>16669</v>
      </c>
      <c r="I47" s="115">
        <v>11431</v>
      </c>
      <c r="J47" s="114">
        <v>6295</v>
      </c>
      <c r="K47" s="114">
        <v>5136</v>
      </c>
      <c r="L47" s="423">
        <v>2820</v>
      </c>
      <c r="M47" s="424">
        <v>2613</v>
      </c>
    </row>
    <row r="48" spans="1:13" ht="11.1" customHeight="1" x14ac:dyDescent="0.2">
      <c r="A48" s="422" t="s">
        <v>388</v>
      </c>
      <c r="B48" s="115">
        <v>49139</v>
      </c>
      <c r="C48" s="114">
        <v>30103</v>
      </c>
      <c r="D48" s="114">
        <v>19036</v>
      </c>
      <c r="E48" s="114">
        <v>34382</v>
      </c>
      <c r="F48" s="114">
        <v>14757</v>
      </c>
      <c r="G48" s="114">
        <v>6515</v>
      </c>
      <c r="H48" s="114">
        <v>16788</v>
      </c>
      <c r="I48" s="115">
        <v>11363</v>
      </c>
      <c r="J48" s="114">
        <v>6217</v>
      </c>
      <c r="K48" s="114">
        <v>5146</v>
      </c>
      <c r="L48" s="423">
        <v>3950</v>
      </c>
      <c r="M48" s="424">
        <v>3284</v>
      </c>
    </row>
    <row r="49" spans="1:17" s="110" customFormat="1" ht="11.1" customHeight="1" x14ac:dyDescent="0.2">
      <c r="A49" s="422" t="s">
        <v>389</v>
      </c>
      <c r="B49" s="115">
        <v>48354</v>
      </c>
      <c r="C49" s="114">
        <v>29431</v>
      </c>
      <c r="D49" s="114">
        <v>18923</v>
      </c>
      <c r="E49" s="114">
        <v>33597</v>
      </c>
      <c r="F49" s="114">
        <v>14757</v>
      </c>
      <c r="G49" s="114">
        <v>6239</v>
      </c>
      <c r="H49" s="114">
        <v>16678</v>
      </c>
      <c r="I49" s="115">
        <v>11396</v>
      </c>
      <c r="J49" s="114">
        <v>6258</v>
      </c>
      <c r="K49" s="114">
        <v>5138</v>
      </c>
      <c r="L49" s="423">
        <v>2206</v>
      </c>
      <c r="M49" s="424">
        <v>3011</v>
      </c>
    </row>
    <row r="50" spans="1:17" ht="15" customHeight="1" x14ac:dyDescent="0.2">
      <c r="A50" s="422" t="s">
        <v>399</v>
      </c>
      <c r="B50" s="143">
        <v>48438</v>
      </c>
      <c r="C50" s="144">
        <v>29410</v>
      </c>
      <c r="D50" s="144">
        <v>19028</v>
      </c>
      <c r="E50" s="144">
        <v>33634</v>
      </c>
      <c r="F50" s="144">
        <v>14804</v>
      </c>
      <c r="G50" s="144">
        <v>6006</v>
      </c>
      <c r="H50" s="144">
        <v>16858</v>
      </c>
      <c r="I50" s="143">
        <v>10967</v>
      </c>
      <c r="J50" s="144">
        <v>6033</v>
      </c>
      <c r="K50" s="144">
        <v>4934</v>
      </c>
      <c r="L50" s="426">
        <v>3226</v>
      </c>
      <c r="M50" s="427">
        <v>3144</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0.91670486270261264</v>
      </c>
      <c r="C6" s="480">
        <f>'Tabelle 3.3'!J11</f>
        <v>-2.3419412288512911</v>
      </c>
      <c r="D6" s="481">
        <f t="shared" ref="D6:E9" si="0">IF(OR(AND(B6&gt;=-50,B6&lt;=50),ISNUMBER(B6)=FALSE),B6,"")</f>
        <v>0.91670486270261264</v>
      </c>
      <c r="E6" s="481">
        <f t="shared" si="0"/>
        <v>-2.3419412288512911</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1.0013227114154917</v>
      </c>
      <c r="C7" s="480">
        <f>'Tabelle 3.1'!J23</f>
        <v>-1.8915068707011207</v>
      </c>
      <c r="D7" s="481">
        <f t="shared" si="0"/>
        <v>1.0013227114154917</v>
      </c>
      <c r="E7" s="481">
        <f>IF(OR(AND(C7&gt;=-50,C7&lt;=50),ISNUMBER(C7)=FALSE),C7,"")</f>
        <v>-1.8915068707011207</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0.91670486270261264</v>
      </c>
      <c r="C14" s="480">
        <f>'Tabelle 3.3'!J11</f>
        <v>-2.3419412288512911</v>
      </c>
      <c r="D14" s="481">
        <f>IF(OR(AND(B14&gt;=-50,B14&lt;=50),ISNUMBER(B14)=FALSE),B14,"")</f>
        <v>0.91670486270261264</v>
      </c>
      <c r="E14" s="481">
        <f>IF(OR(AND(C14&gt;=-50,C14&lt;=50),ISNUMBER(C14)=FALSE),C14,"")</f>
        <v>-2.3419412288512911</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-3.3566433566433567</v>
      </c>
      <c r="C15" s="480">
        <f>'Tabelle 3.3'!J12</f>
        <v>10.476190476190476</v>
      </c>
      <c r="D15" s="481">
        <f t="shared" ref="D15:E45" si="3">IF(OR(AND(B15&gt;=-50,B15&lt;=50),ISNUMBER(B15)=FALSE),B15,"")</f>
        <v>-3.3566433566433567</v>
      </c>
      <c r="E15" s="481">
        <f t="shared" si="3"/>
        <v>10.476190476190476</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-0.83194675540765395</v>
      </c>
      <c r="C16" s="480">
        <f>'Tabelle 3.3'!J13</f>
        <v>-3.4782608695652173</v>
      </c>
      <c r="D16" s="481">
        <f t="shared" si="3"/>
        <v>-0.83194675540765395</v>
      </c>
      <c r="E16" s="481">
        <f t="shared" si="3"/>
        <v>-3.4782608695652173</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-0.28267124324870024</v>
      </c>
      <c r="C17" s="480">
        <f>'Tabelle 3.3'!J14</f>
        <v>-4.7858942065491181</v>
      </c>
      <c r="D17" s="481">
        <f t="shared" si="3"/>
        <v>-0.28267124324870024</v>
      </c>
      <c r="E17" s="481">
        <f t="shared" si="3"/>
        <v>-4.7858942065491181</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-1.4332965821389194</v>
      </c>
      <c r="C18" s="480">
        <f>'Tabelle 3.3'!J15</f>
        <v>-6.7028985507246377</v>
      </c>
      <c r="D18" s="481">
        <f t="shared" si="3"/>
        <v>-1.4332965821389194</v>
      </c>
      <c r="E18" s="481">
        <f t="shared" si="3"/>
        <v>-6.7028985507246377</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-1.5488215488215489</v>
      </c>
      <c r="C19" s="480">
        <f>'Tabelle 3.3'!J16</f>
        <v>-3.7735849056603774</v>
      </c>
      <c r="D19" s="481">
        <f t="shared" si="3"/>
        <v>-1.5488215488215489</v>
      </c>
      <c r="E19" s="481">
        <f t="shared" si="3"/>
        <v>-3.7735849056603774</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1.8827664114472197E-2</v>
      </c>
      <c r="C20" s="480">
        <f>'Tabelle 3.3'!J17</f>
        <v>-2.2388059701492535</v>
      </c>
      <c r="D20" s="481">
        <f t="shared" si="3"/>
        <v>1.8827664114472197E-2</v>
      </c>
      <c r="E20" s="481">
        <f t="shared" si="3"/>
        <v>-2.2388059701492535</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4.7412810576703901</v>
      </c>
      <c r="C21" s="480">
        <f>'Tabelle 3.3'!J18</f>
        <v>-0.91984231274638628</v>
      </c>
      <c r="D21" s="481">
        <f t="shared" si="3"/>
        <v>4.7412810576703901</v>
      </c>
      <c r="E21" s="481">
        <f t="shared" si="3"/>
        <v>-0.91984231274638628</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0.42936004906971992</v>
      </c>
      <c r="C22" s="480">
        <f>'Tabelle 3.3'!J19</f>
        <v>-2.9462738301559792</v>
      </c>
      <c r="D22" s="481">
        <f t="shared" si="3"/>
        <v>0.42936004906971992</v>
      </c>
      <c r="E22" s="481">
        <f t="shared" si="3"/>
        <v>-2.9462738301559792</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5.8371735791090629</v>
      </c>
      <c r="C23" s="480">
        <f>'Tabelle 3.3'!J20</f>
        <v>-4.6683046683046685</v>
      </c>
      <c r="D23" s="481">
        <f t="shared" si="3"/>
        <v>5.8371735791090629</v>
      </c>
      <c r="E23" s="481">
        <f t="shared" si="3"/>
        <v>-4.6683046683046685</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-4.0145985401459852</v>
      </c>
      <c r="C24" s="480">
        <f>'Tabelle 3.3'!J21</f>
        <v>-11.417058428475487</v>
      </c>
      <c r="D24" s="481">
        <f t="shared" si="3"/>
        <v>-4.0145985401459852</v>
      </c>
      <c r="E24" s="481">
        <f t="shared" si="3"/>
        <v>-11.417058428475487</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3.9669421487603307</v>
      </c>
      <c r="C25" s="480">
        <f>'Tabelle 3.3'!J22</f>
        <v>-2.6548672566371683</v>
      </c>
      <c r="D25" s="481">
        <f t="shared" si="3"/>
        <v>3.9669421487603307</v>
      </c>
      <c r="E25" s="481">
        <f t="shared" si="3"/>
        <v>-2.6548672566371683</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-3.1668696711327651</v>
      </c>
      <c r="C26" s="480">
        <f>'Tabelle 3.3'!J23</f>
        <v>-9.9099099099099099</v>
      </c>
      <c r="D26" s="481">
        <f t="shared" si="3"/>
        <v>-3.1668696711327651</v>
      </c>
      <c r="E26" s="481">
        <f t="shared" si="3"/>
        <v>-9.9099099099099099</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7.0105820105820102</v>
      </c>
      <c r="C27" s="480">
        <f>'Tabelle 3.3'!J24</f>
        <v>1.8165304268846503</v>
      </c>
      <c r="D27" s="481">
        <f t="shared" si="3"/>
        <v>7.0105820105820102</v>
      </c>
      <c r="E27" s="481">
        <f t="shared" si="3"/>
        <v>1.8165304268846503</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8.9197224975222991</v>
      </c>
      <c r="C28" s="480">
        <f>'Tabelle 3.3'!J25</f>
        <v>-0.6872852233676976</v>
      </c>
      <c r="D28" s="481">
        <f t="shared" si="3"/>
        <v>8.9197224975222991</v>
      </c>
      <c r="E28" s="481">
        <f t="shared" si="3"/>
        <v>-0.6872852233676976</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-20.602605863192181</v>
      </c>
      <c r="C29" s="480">
        <f>'Tabelle 3.3'!J26</f>
        <v>12.5</v>
      </c>
      <c r="D29" s="481">
        <f t="shared" si="3"/>
        <v>-20.602605863192181</v>
      </c>
      <c r="E29" s="481">
        <f t="shared" si="3"/>
        <v>12.5</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4.9859550561797752</v>
      </c>
      <c r="C30" s="480">
        <f>'Tabelle 3.3'!J27</f>
        <v>3.8216560509554141</v>
      </c>
      <c r="D30" s="481">
        <f t="shared" si="3"/>
        <v>4.9859550561797752</v>
      </c>
      <c r="E30" s="481">
        <f t="shared" si="3"/>
        <v>3.8216560509554141</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5.9271803556308216</v>
      </c>
      <c r="C31" s="480">
        <f>'Tabelle 3.3'!J28</f>
        <v>3.883495145631068</v>
      </c>
      <c r="D31" s="481">
        <f t="shared" si="3"/>
        <v>5.9271803556308216</v>
      </c>
      <c r="E31" s="481">
        <f t="shared" si="3"/>
        <v>3.883495145631068</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3.4639608117564729</v>
      </c>
      <c r="C32" s="480">
        <f>'Tabelle 3.3'!J29</f>
        <v>0.73964497041420119</v>
      </c>
      <c r="D32" s="481">
        <f t="shared" si="3"/>
        <v>3.4639608117564729</v>
      </c>
      <c r="E32" s="481">
        <f t="shared" si="3"/>
        <v>0.73964497041420119</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1.4727983168019236</v>
      </c>
      <c r="C33" s="480">
        <f>'Tabelle 3.3'!J30</f>
        <v>-2.7184466019417477</v>
      </c>
      <c r="D33" s="481">
        <f t="shared" si="3"/>
        <v>1.4727983168019236</v>
      </c>
      <c r="E33" s="481">
        <f t="shared" si="3"/>
        <v>-2.7184466019417477</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2.7642276422764227</v>
      </c>
      <c r="C34" s="480">
        <f>'Tabelle 3.3'!J31</f>
        <v>-0.15337423312883436</v>
      </c>
      <c r="D34" s="481">
        <f t="shared" si="3"/>
        <v>2.7642276422764227</v>
      </c>
      <c r="E34" s="481">
        <f t="shared" si="3"/>
        <v>-0.15337423312883436</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t="str">
        <f>'Tabelle 3.3'!J32</f>
        <v>*</v>
      </c>
      <c r="D35" s="481">
        <f t="shared" si="3"/>
        <v>0</v>
      </c>
      <c r="E35" s="481" t="str">
        <f t="shared" si="3"/>
        <v>*</v>
      </c>
      <c r="F35" s="476" t="str">
        <f t="shared" si="4"/>
        <v/>
      </c>
      <c r="G35" s="476" t="str">
        <f t="shared" si="4"/>
        <v/>
      </c>
      <c r="H35" s="482" t="str">
        <f t="shared" si="5"/>
        <v/>
      </c>
      <c r="I35" s="482">
        <f t="shared" si="5"/>
        <v>-0.75</v>
      </c>
      <c r="J35" s="476" t="e">
        <f t="shared" si="6"/>
        <v>#N/A</v>
      </c>
      <c r="K35" s="476" t="e">
        <f t="shared" si="7"/>
        <v>#N/A</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-3.3566433566433567</v>
      </c>
      <c r="C37" s="480">
        <f>'Tabelle 3.3'!J34</f>
        <v>10.476190476190476</v>
      </c>
      <c r="D37" s="481">
        <f t="shared" si="3"/>
        <v>-3.3566433566433567</v>
      </c>
      <c r="E37" s="481">
        <f t="shared" si="3"/>
        <v>10.476190476190476</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0.59276583733215049</v>
      </c>
      <c r="C38" s="480">
        <f>'Tabelle 3.3'!J35</f>
        <v>-3.2897919690372519</v>
      </c>
      <c r="D38" s="481">
        <f t="shared" si="3"/>
        <v>0.59276583733215049</v>
      </c>
      <c r="E38" s="481">
        <f t="shared" si="3"/>
        <v>-3.2897919690372519</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1.409891478384629</v>
      </c>
      <c r="C39" s="480">
        <f>'Tabelle 3.3'!J36</f>
        <v>-2.5994575045207955</v>
      </c>
      <c r="D39" s="481">
        <f t="shared" si="3"/>
        <v>1.409891478384629</v>
      </c>
      <c r="E39" s="481">
        <f t="shared" si="3"/>
        <v>-2.5994575045207955</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1.409891478384629</v>
      </c>
      <c r="C45" s="480">
        <f>'Tabelle 3.3'!J36</f>
        <v>-2.5994575045207955</v>
      </c>
      <c r="D45" s="481">
        <f t="shared" si="3"/>
        <v>1.409891478384629</v>
      </c>
      <c r="E45" s="481">
        <f t="shared" si="3"/>
        <v>-2.5994575045207955</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43416</v>
      </c>
      <c r="C51" s="487">
        <v>6713</v>
      </c>
      <c r="D51" s="487">
        <v>3997</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43858</v>
      </c>
      <c r="C52" s="487">
        <v>6788</v>
      </c>
      <c r="D52" s="487">
        <v>4073</v>
      </c>
      <c r="E52" s="488">
        <f t="shared" ref="E52:G70" si="11">IF($A$51=37802,IF(COUNTBLANK(B$51:B$70)&gt;0,#N/A,B52/B$51*100),IF(COUNTBLANK(B$51:B$75)&gt;0,#N/A,B52/B$51*100))</f>
        <v>101.01805785885387</v>
      </c>
      <c r="F52" s="488">
        <f t="shared" si="11"/>
        <v>101.11723521525397</v>
      </c>
      <c r="G52" s="488">
        <f t="shared" si="11"/>
        <v>101.90142606955217</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44345</v>
      </c>
      <c r="C53" s="487">
        <v>6791</v>
      </c>
      <c r="D53" s="487">
        <v>4207</v>
      </c>
      <c r="E53" s="488">
        <f t="shared" si="11"/>
        <v>102.13976414225169</v>
      </c>
      <c r="F53" s="488">
        <f t="shared" si="11"/>
        <v>101.16192462386415</v>
      </c>
      <c r="G53" s="488">
        <f t="shared" si="11"/>
        <v>105.25394045534151</v>
      </c>
      <c r="H53" s="489">
        <f>IF(ISERROR(L53)=TRUE,IF(MONTH(A53)=MONTH(MAX(A$51:A$75)),A53,""),"")</f>
        <v>41883</v>
      </c>
      <c r="I53" s="488">
        <f t="shared" si="12"/>
        <v>102.13976414225169</v>
      </c>
      <c r="J53" s="488">
        <f t="shared" si="10"/>
        <v>101.16192462386415</v>
      </c>
      <c r="K53" s="488">
        <f t="shared" si="10"/>
        <v>105.25394045534151</v>
      </c>
      <c r="L53" s="488" t="e">
        <f t="shared" si="13"/>
        <v>#N/A</v>
      </c>
    </row>
    <row r="54" spans="1:14" ht="15" customHeight="1" x14ac:dyDescent="0.2">
      <c r="A54" s="490" t="s">
        <v>462</v>
      </c>
      <c r="B54" s="487">
        <v>43555</v>
      </c>
      <c r="C54" s="487">
        <v>6867</v>
      </c>
      <c r="D54" s="487">
        <v>4118</v>
      </c>
      <c r="E54" s="488">
        <f t="shared" si="11"/>
        <v>100.32015846692464</v>
      </c>
      <c r="F54" s="488">
        <f t="shared" si="11"/>
        <v>102.29405630865485</v>
      </c>
      <c r="G54" s="488">
        <f t="shared" si="11"/>
        <v>103.02727045283963</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43930</v>
      </c>
      <c r="C55" s="487">
        <v>6571</v>
      </c>
      <c r="D55" s="487">
        <v>4105</v>
      </c>
      <c r="E55" s="488">
        <f t="shared" si="11"/>
        <v>101.1838953381242</v>
      </c>
      <c r="F55" s="488">
        <f t="shared" si="11"/>
        <v>97.884701325785784</v>
      </c>
      <c r="G55" s="488">
        <f t="shared" si="11"/>
        <v>102.70202651988991</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44265</v>
      </c>
      <c r="C56" s="487">
        <v>6639</v>
      </c>
      <c r="D56" s="487">
        <v>4267</v>
      </c>
      <c r="E56" s="488">
        <f t="shared" si="11"/>
        <v>101.9555002763958</v>
      </c>
      <c r="F56" s="488">
        <f t="shared" si="11"/>
        <v>98.897661254282738</v>
      </c>
      <c r="G56" s="488">
        <f t="shared" si="11"/>
        <v>106.7550662997248</v>
      </c>
      <c r="H56" s="489" t="str">
        <f t="shared" si="14"/>
        <v/>
      </c>
      <c r="I56" s="488" t="str">
        <f t="shared" si="12"/>
        <v/>
      </c>
      <c r="J56" s="488" t="str">
        <f t="shared" si="10"/>
        <v/>
      </c>
      <c r="K56" s="488" t="str">
        <f t="shared" si="10"/>
        <v/>
      </c>
      <c r="L56" s="488" t="e">
        <f t="shared" si="13"/>
        <v>#N/A</v>
      </c>
    </row>
    <row r="57" spans="1:14" ht="15" customHeight="1" x14ac:dyDescent="0.2">
      <c r="A57" s="490">
        <v>42248</v>
      </c>
      <c r="B57" s="487">
        <v>45133</v>
      </c>
      <c r="C57" s="487">
        <v>6516</v>
      </c>
      <c r="D57" s="487">
        <v>4367</v>
      </c>
      <c r="E57" s="488">
        <f t="shared" si="11"/>
        <v>103.95476322093238</v>
      </c>
      <c r="F57" s="488">
        <f t="shared" si="11"/>
        <v>97.06539550126621</v>
      </c>
      <c r="G57" s="488">
        <f t="shared" si="11"/>
        <v>109.25694270703028</v>
      </c>
      <c r="H57" s="489">
        <f t="shared" si="14"/>
        <v>42248</v>
      </c>
      <c r="I57" s="488">
        <f t="shared" si="12"/>
        <v>103.95476322093238</v>
      </c>
      <c r="J57" s="488">
        <f t="shared" si="10"/>
        <v>97.06539550126621</v>
      </c>
      <c r="K57" s="488">
        <f t="shared" si="10"/>
        <v>109.25694270703028</v>
      </c>
      <c r="L57" s="488" t="e">
        <f t="shared" si="13"/>
        <v>#N/A</v>
      </c>
    </row>
    <row r="58" spans="1:14" ht="15" customHeight="1" x14ac:dyDescent="0.2">
      <c r="A58" s="490" t="s">
        <v>465</v>
      </c>
      <c r="B58" s="487">
        <v>44303</v>
      </c>
      <c r="C58" s="487">
        <v>6653</v>
      </c>
      <c r="D58" s="487">
        <v>4288</v>
      </c>
      <c r="E58" s="488">
        <f t="shared" si="11"/>
        <v>102.04302561267735</v>
      </c>
      <c r="F58" s="488">
        <f t="shared" si="11"/>
        <v>99.106211827796812</v>
      </c>
      <c r="G58" s="488">
        <f t="shared" si="11"/>
        <v>107.28046034525896</v>
      </c>
      <c r="H58" s="489" t="str">
        <f t="shared" si="14"/>
        <v/>
      </c>
      <c r="I58" s="488" t="str">
        <f t="shared" si="12"/>
        <v/>
      </c>
      <c r="J58" s="488" t="str">
        <f t="shared" si="10"/>
        <v/>
      </c>
      <c r="K58" s="488" t="str">
        <f t="shared" si="10"/>
        <v/>
      </c>
      <c r="L58" s="488" t="e">
        <f t="shared" si="13"/>
        <v>#N/A</v>
      </c>
    </row>
    <row r="59" spans="1:14" ht="15" customHeight="1" x14ac:dyDescent="0.2">
      <c r="A59" s="490" t="s">
        <v>466</v>
      </c>
      <c r="B59" s="487">
        <v>44514</v>
      </c>
      <c r="C59" s="487">
        <v>6587</v>
      </c>
      <c r="D59" s="487">
        <v>4308</v>
      </c>
      <c r="E59" s="488">
        <f t="shared" si="11"/>
        <v>102.52902155887232</v>
      </c>
      <c r="F59" s="488">
        <f t="shared" si="11"/>
        <v>98.123044838373303</v>
      </c>
      <c r="G59" s="488">
        <f t="shared" si="11"/>
        <v>107.78083562672005</v>
      </c>
      <c r="H59" s="489" t="str">
        <f t="shared" si="14"/>
        <v/>
      </c>
      <c r="I59" s="488" t="str">
        <f t="shared" si="12"/>
        <v/>
      </c>
      <c r="J59" s="488" t="str">
        <f t="shared" si="10"/>
        <v/>
      </c>
      <c r="K59" s="488" t="str">
        <f t="shared" si="10"/>
        <v/>
      </c>
      <c r="L59" s="488" t="e">
        <f t="shared" si="13"/>
        <v>#N/A</v>
      </c>
    </row>
    <row r="60" spans="1:14" ht="15" customHeight="1" x14ac:dyDescent="0.2">
      <c r="A60" s="490" t="s">
        <v>467</v>
      </c>
      <c r="B60" s="487">
        <v>44856</v>
      </c>
      <c r="C60" s="487">
        <v>6660</v>
      </c>
      <c r="D60" s="487">
        <v>4518</v>
      </c>
      <c r="E60" s="488">
        <f t="shared" si="11"/>
        <v>103.31674958540631</v>
      </c>
      <c r="F60" s="488">
        <f t="shared" si="11"/>
        <v>99.210487114553843</v>
      </c>
      <c r="G60" s="488">
        <f t="shared" si="11"/>
        <v>113.03477608206154</v>
      </c>
      <c r="H60" s="489" t="str">
        <f t="shared" si="14"/>
        <v/>
      </c>
      <c r="I60" s="488" t="str">
        <f t="shared" si="12"/>
        <v/>
      </c>
      <c r="J60" s="488" t="str">
        <f t="shared" si="10"/>
        <v/>
      </c>
      <c r="K60" s="488" t="str">
        <f t="shared" si="10"/>
        <v/>
      </c>
      <c r="L60" s="488" t="e">
        <f t="shared" si="13"/>
        <v>#N/A</v>
      </c>
    </row>
    <row r="61" spans="1:14" ht="15" customHeight="1" x14ac:dyDescent="0.2">
      <c r="A61" s="490">
        <v>42614</v>
      </c>
      <c r="B61" s="487">
        <v>45753</v>
      </c>
      <c r="C61" s="487">
        <v>6565</v>
      </c>
      <c r="D61" s="487">
        <v>4621</v>
      </c>
      <c r="E61" s="488">
        <f t="shared" si="11"/>
        <v>105.38280818131565</v>
      </c>
      <c r="F61" s="488">
        <f t="shared" si="11"/>
        <v>97.795322508565476</v>
      </c>
      <c r="G61" s="488">
        <f t="shared" si="11"/>
        <v>115.6117087815862</v>
      </c>
      <c r="H61" s="489">
        <f t="shared" si="14"/>
        <v>42614</v>
      </c>
      <c r="I61" s="488">
        <f t="shared" si="12"/>
        <v>105.38280818131565</v>
      </c>
      <c r="J61" s="488">
        <f t="shared" si="10"/>
        <v>97.795322508565476</v>
      </c>
      <c r="K61" s="488">
        <f t="shared" si="10"/>
        <v>115.6117087815862</v>
      </c>
      <c r="L61" s="488" t="e">
        <f t="shared" si="13"/>
        <v>#N/A</v>
      </c>
    </row>
    <row r="62" spans="1:14" ht="15" customHeight="1" x14ac:dyDescent="0.2">
      <c r="A62" s="490" t="s">
        <v>468</v>
      </c>
      <c r="B62" s="487">
        <v>45171</v>
      </c>
      <c r="C62" s="487">
        <v>6533</v>
      </c>
      <c r="D62" s="487">
        <v>4547</v>
      </c>
      <c r="E62" s="488">
        <f t="shared" si="11"/>
        <v>104.04228855721394</v>
      </c>
      <c r="F62" s="488">
        <f t="shared" si="11"/>
        <v>97.318635483390437</v>
      </c>
      <c r="G62" s="488">
        <f t="shared" si="11"/>
        <v>113.76032024018015</v>
      </c>
      <c r="H62" s="489" t="str">
        <f t="shared" si="14"/>
        <v/>
      </c>
      <c r="I62" s="488" t="str">
        <f t="shared" si="12"/>
        <v/>
      </c>
      <c r="J62" s="488" t="str">
        <f t="shared" si="10"/>
        <v/>
      </c>
      <c r="K62" s="488" t="str">
        <f t="shared" si="10"/>
        <v/>
      </c>
      <c r="L62" s="488" t="e">
        <f t="shared" si="13"/>
        <v>#N/A</v>
      </c>
    </row>
    <row r="63" spans="1:14" ht="15" customHeight="1" x14ac:dyDescent="0.2">
      <c r="A63" s="490" t="s">
        <v>469</v>
      </c>
      <c r="B63" s="487">
        <v>45686</v>
      </c>
      <c r="C63" s="487">
        <v>6468</v>
      </c>
      <c r="D63" s="487">
        <v>4545</v>
      </c>
      <c r="E63" s="488">
        <f t="shared" si="11"/>
        <v>105.22848719366131</v>
      </c>
      <c r="F63" s="488">
        <f t="shared" si="11"/>
        <v>96.350364963503651</v>
      </c>
      <c r="G63" s="488">
        <f t="shared" si="11"/>
        <v>113.71028271203403</v>
      </c>
      <c r="H63" s="489" t="str">
        <f t="shared" si="14"/>
        <v/>
      </c>
      <c r="I63" s="488" t="str">
        <f t="shared" si="12"/>
        <v/>
      </c>
      <c r="J63" s="488" t="str">
        <f t="shared" si="10"/>
        <v/>
      </c>
      <c r="K63" s="488" t="str">
        <f t="shared" si="10"/>
        <v/>
      </c>
      <c r="L63" s="488" t="e">
        <f t="shared" si="13"/>
        <v>#N/A</v>
      </c>
    </row>
    <row r="64" spans="1:14" ht="15" customHeight="1" x14ac:dyDescent="0.2">
      <c r="A64" s="490" t="s">
        <v>470</v>
      </c>
      <c r="B64" s="487">
        <v>45989</v>
      </c>
      <c r="C64" s="487">
        <v>6499</v>
      </c>
      <c r="D64" s="487">
        <v>4565</v>
      </c>
      <c r="E64" s="488">
        <f t="shared" si="11"/>
        <v>105.92638658559056</v>
      </c>
      <c r="F64" s="488">
        <f t="shared" si="11"/>
        <v>96.812155519141967</v>
      </c>
      <c r="G64" s="488">
        <f t="shared" si="11"/>
        <v>114.21065799349512</v>
      </c>
      <c r="H64" s="489" t="str">
        <f t="shared" si="14"/>
        <v/>
      </c>
      <c r="I64" s="488" t="str">
        <f t="shared" si="12"/>
        <v/>
      </c>
      <c r="J64" s="488" t="str">
        <f t="shared" si="10"/>
        <v/>
      </c>
      <c r="K64" s="488" t="str">
        <f t="shared" si="10"/>
        <v/>
      </c>
      <c r="L64" s="488" t="e">
        <f t="shared" si="13"/>
        <v>#N/A</v>
      </c>
    </row>
    <row r="65" spans="1:12" ht="15" customHeight="1" x14ac:dyDescent="0.2">
      <c r="A65" s="490">
        <v>42979</v>
      </c>
      <c r="B65" s="487">
        <v>46974</v>
      </c>
      <c r="C65" s="487">
        <v>6386</v>
      </c>
      <c r="D65" s="487">
        <v>4690</v>
      </c>
      <c r="E65" s="488">
        <f t="shared" si="11"/>
        <v>108.19513543394142</v>
      </c>
      <c r="F65" s="488">
        <f t="shared" si="11"/>
        <v>95.128854461492622</v>
      </c>
      <c r="G65" s="488">
        <f t="shared" si="11"/>
        <v>117.33800350262698</v>
      </c>
      <c r="H65" s="489">
        <f t="shared" si="14"/>
        <v>42979</v>
      </c>
      <c r="I65" s="488">
        <f t="shared" si="12"/>
        <v>108.19513543394142</v>
      </c>
      <c r="J65" s="488">
        <f t="shared" si="10"/>
        <v>95.128854461492622</v>
      </c>
      <c r="K65" s="488">
        <f t="shared" si="10"/>
        <v>117.33800350262698</v>
      </c>
      <c r="L65" s="488" t="e">
        <f t="shared" si="13"/>
        <v>#N/A</v>
      </c>
    </row>
    <row r="66" spans="1:12" ht="15" customHeight="1" x14ac:dyDescent="0.2">
      <c r="A66" s="490" t="s">
        <v>471</v>
      </c>
      <c r="B66" s="487">
        <v>46299</v>
      </c>
      <c r="C66" s="487">
        <v>6501</v>
      </c>
      <c r="D66" s="487">
        <v>4646</v>
      </c>
      <c r="E66" s="488">
        <f t="shared" si="11"/>
        <v>106.64040906578221</v>
      </c>
      <c r="F66" s="488">
        <f t="shared" si="11"/>
        <v>96.841948458215398</v>
      </c>
      <c r="G66" s="488">
        <f t="shared" si="11"/>
        <v>116.23717788341257</v>
      </c>
      <c r="H66" s="489" t="str">
        <f t="shared" si="14"/>
        <v/>
      </c>
      <c r="I66" s="488" t="str">
        <f t="shared" si="12"/>
        <v/>
      </c>
      <c r="J66" s="488" t="str">
        <f t="shared" si="10"/>
        <v/>
      </c>
      <c r="K66" s="488" t="str">
        <f t="shared" si="10"/>
        <v/>
      </c>
      <c r="L66" s="488" t="e">
        <f t="shared" si="13"/>
        <v>#N/A</v>
      </c>
    </row>
    <row r="67" spans="1:12" ht="15" customHeight="1" x14ac:dyDescent="0.2">
      <c r="A67" s="490" t="s">
        <v>472</v>
      </c>
      <c r="B67" s="487">
        <v>46677</v>
      </c>
      <c r="C67" s="487">
        <v>6437</v>
      </c>
      <c r="D67" s="487">
        <v>4739</v>
      </c>
      <c r="E67" s="488">
        <f t="shared" si="11"/>
        <v>107.51105583195135</v>
      </c>
      <c r="F67" s="488">
        <f t="shared" si="11"/>
        <v>95.888574407865335</v>
      </c>
      <c r="G67" s="488">
        <f t="shared" si="11"/>
        <v>118.56392294220666</v>
      </c>
      <c r="H67" s="489" t="str">
        <f t="shared" si="14"/>
        <v/>
      </c>
      <c r="I67" s="488" t="str">
        <f t="shared" si="12"/>
        <v/>
      </c>
      <c r="J67" s="488" t="str">
        <f t="shared" si="12"/>
        <v/>
      </c>
      <c r="K67" s="488" t="str">
        <f t="shared" si="12"/>
        <v/>
      </c>
      <c r="L67" s="488" t="e">
        <f t="shared" si="13"/>
        <v>#N/A</v>
      </c>
    </row>
    <row r="68" spans="1:12" ht="15" customHeight="1" x14ac:dyDescent="0.2">
      <c r="A68" s="490" t="s">
        <v>473</v>
      </c>
      <c r="B68" s="487">
        <v>46958</v>
      </c>
      <c r="C68" s="487">
        <v>6492</v>
      </c>
      <c r="D68" s="487">
        <v>4888</v>
      </c>
      <c r="E68" s="488">
        <f t="shared" si="11"/>
        <v>108.15828266077023</v>
      </c>
      <c r="F68" s="488">
        <f t="shared" si="11"/>
        <v>96.707880232384923</v>
      </c>
      <c r="G68" s="488">
        <f t="shared" si="11"/>
        <v>122.29171878909182</v>
      </c>
      <c r="H68" s="489" t="str">
        <f t="shared" si="14"/>
        <v/>
      </c>
      <c r="I68" s="488" t="str">
        <f t="shared" si="12"/>
        <v/>
      </c>
      <c r="J68" s="488" t="str">
        <f t="shared" si="12"/>
        <v/>
      </c>
      <c r="K68" s="488" t="str">
        <f t="shared" si="12"/>
        <v/>
      </c>
      <c r="L68" s="488" t="e">
        <f t="shared" si="13"/>
        <v>#N/A</v>
      </c>
    </row>
    <row r="69" spans="1:12" ht="15" customHeight="1" x14ac:dyDescent="0.2">
      <c r="A69" s="490">
        <v>43344</v>
      </c>
      <c r="B69" s="487">
        <v>47742</v>
      </c>
      <c r="C69" s="487">
        <v>6381</v>
      </c>
      <c r="D69" s="487">
        <v>4923</v>
      </c>
      <c r="E69" s="488">
        <f t="shared" si="11"/>
        <v>109.9640685461581</v>
      </c>
      <c r="F69" s="488">
        <f t="shared" si="11"/>
        <v>95.054372113809023</v>
      </c>
      <c r="G69" s="488">
        <f t="shared" si="11"/>
        <v>123.16737553164873</v>
      </c>
      <c r="H69" s="489">
        <f t="shared" si="14"/>
        <v>43344</v>
      </c>
      <c r="I69" s="488">
        <f t="shared" si="12"/>
        <v>109.9640685461581</v>
      </c>
      <c r="J69" s="488">
        <f t="shared" si="12"/>
        <v>95.054372113809023</v>
      </c>
      <c r="K69" s="488">
        <f t="shared" si="12"/>
        <v>123.16737553164873</v>
      </c>
      <c r="L69" s="488" t="e">
        <f t="shared" si="13"/>
        <v>#N/A</v>
      </c>
    </row>
    <row r="70" spans="1:12" ht="15" customHeight="1" x14ac:dyDescent="0.2">
      <c r="A70" s="490" t="s">
        <v>474</v>
      </c>
      <c r="B70" s="487">
        <v>47565</v>
      </c>
      <c r="C70" s="487">
        <v>6449</v>
      </c>
      <c r="D70" s="487">
        <v>4884</v>
      </c>
      <c r="E70" s="488">
        <f t="shared" si="11"/>
        <v>109.55638474295191</v>
      </c>
      <c r="F70" s="488">
        <f t="shared" si="11"/>
        <v>96.067332042305978</v>
      </c>
      <c r="G70" s="488">
        <f t="shared" si="11"/>
        <v>122.19164373279961</v>
      </c>
      <c r="H70" s="489" t="str">
        <f t="shared" si="14"/>
        <v/>
      </c>
      <c r="I70" s="488" t="str">
        <f t="shared" si="12"/>
        <v/>
      </c>
      <c r="J70" s="488" t="str">
        <f t="shared" si="12"/>
        <v/>
      </c>
      <c r="K70" s="488" t="str">
        <f t="shared" si="12"/>
        <v/>
      </c>
      <c r="L70" s="488" t="e">
        <f t="shared" si="13"/>
        <v>#N/A</v>
      </c>
    </row>
    <row r="71" spans="1:12" ht="15" customHeight="1" x14ac:dyDescent="0.2">
      <c r="A71" s="490" t="s">
        <v>475</v>
      </c>
      <c r="B71" s="487">
        <v>47998</v>
      </c>
      <c r="C71" s="487">
        <v>6293</v>
      </c>
      <c r="D71" s="487">
        <v>4937</v>
      </c>
      <c r="E71" s="491">
        <f t="shared" ref="E71:G75" si="15">IF($A$51=37802,IF(COUNTBLANK(B$51:B$70)&gt;0,#N/A,IF(ISBLANK(B71)=FALSE,B71/B$51*100,#N/A)),IF(COUNTBLANK(B$51:B$75)&gt;0,#N/A,B71/B$51*100))</f>
        <v>110.553712916897</v>
      </c>
      <c r="F71" s="491">
        <f t="shared" si="15"/>
        <v>93.743482794577687</v>
      </c>
      <c r="G71" s="491">
        <f t="shared" si="15"/>
        <v>123.5176382286715</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48373</v>
      </c>
      <c r="C72" s="487">
        <v>6295</v>
      </c>
      <c r="D72" s="487">
        <v>5136</v>
      </c>
      <c r="E72" s="491">
        <f t="shared" si="15"/>
        <v>111.41744978809656</v>
      </c>
      <c r="F72" s="491">
        <f t="shared" si="15"/>
        <v>93.773275733651133</v>
      </c>
      <c r="G72" s="491">
        <f t="shared" si="15"/>
        <v>128.4963722792094</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49139</v>
      </c>
      <c r="C73" s="487">
        <v>6217</v>
      </c>
      <c r="D73" s="487">
        <v>5146</v>
      </c>
      <c r="E73" s="491">
        <f t="shared" si="15"/>
        <v>113.18177630366687</v>
      </c>
      <c r="F73" s="491">
        <f t="shared" si="15"/>
        <v>92.61135110978698</v>
      </c>
      <c r="G73" s="491">
        <f t="shared" si="15"/>
        <v>128.74655991993995</v>
      </c>
      <c r="H73" s="492">
        <f>IF(A$51=37802,IF(ISERROR(L73)=TRUE,IF(ISBLANK(A73)=FALSE,IF(MONTH(A73)=MONTH(MAX(A$51:A$75)),A73,""),""),""),IF(ISERROR(L73)=TRUE,IF(MONTH(A73)=MONTH(MAX(A$51:A$75)),A73,""),""))</f>
        <v>43709</v>
      </c>
      <c r="I73" s="488">
        <f t="shared" si="12"/>
        <v>113.18177630366687</v>
      </c>
      <c r="J73" s="488">
        <f t="shared" si="12"/>
        <v>92.61135110978698</v>
      </c>
      <c r="K73" s="488">
        <f t="shared" si="12"/>
        <v>128.74655991993995</v>
      </c>
      <c r="L73" s="488" t="e">
        <f t="shared" si="13"/>
        <v>#N/A</v>
      </c>
    </row>
    <row r="74" spans="1:12" ht="15" customHeight="1" x14ac:dyDescent="0.2">
      <c r="A74" s="490" t="s">
        <v>477</v>
      </c>
      <c r="B74" s="487">
        <v>48354</v>
      </c>
      <c r="C74" s="487">
        <v>6258</v>
      </c>
      <c r="D74" s="487">
        <v>5138</v>
      </c>
      <c r="E74" s="491">
        <f t="shared" si="15"/>
        <v>111.37368711995576</v>
      </c>
      <c r="F74" s="491">
        <f t="shared" si="15"/>
        <v>93.222106360792495</v>
      </c>
      <c r="G74" s="491">
        <f t="shared" si="15"/>
        <v>128.54640980735553</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48438</v>
      </c>
      <c r="C75" s="493">
        <v>6033</v>
      </c>
      <c r="D75" s="493">
        <v>4934</v>
      </c>
      <c r="E75" s="491">
        <f t="shared" si="15"/>
        <v>111.56716417910448</v>
      </c>
      <c r="F75" s="491">
        <f t="shared" si="15"/>
        <v>89.870400715030542</v>
      </c>
      <c r="G75" s="491">
        <f t="shared" si="15"/>
        <v>123.44258193645234</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113.18177630366687</v>
      </c>
      <c r="J77" s="488">
        <f>IF(J75&lt;&gt;"",J75,IF(J74&lt;&gt;"",J74,IF(J73&lt;&gt;"",J73,IF(J72&lt;&gt;"",J72,IF(J71&lt;&gt;"",J71,IF(J70&lt;&gt;"",J70,""))))))</f>
        <v>92.61135110978698</v>
      </c>
      <c r="K77" s="488">
        <f>IF(K75&lt;&gt;"",K75,IF(K74&lt;&gt;"",K74,IF(K73&lt;&gt;"",K73,IF(K72&lt;&gt;"",K72,IF(K71&lt;&gt;"",K71,IF(K70&lt;&gt;"",K70,""))))))</f>
        <v>128.74655991993995</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+13,2%</v>
      </c>
      <c r="J79" s="488" t="str">
        <f>"GeB - ausschließlich: "&amp;IF(J77&gt;100,"+","")&amp;TEXT(J77-100,"0,0")&amp;"%"</f>
        <v>GeB - ausschließlich: -7,4%</v>
      </c>
      <c r="K79" s="488" t="str">
        <f>"GeB - im Nebenjob: "&amp;IF(K77&gt;100,"+","")&amp;TEXT(K77-100,"0,0")&amp;"%"</f>
        <v>GeB - im Nebenjob: +28,7%</v>
      </c>
    </row>
    <row r="81" spans="9:9" ht="15" customHeight="1" x14ac:dyDescent="0.2">
      <c r="I81" s="488" t="str">
        <f>IF(ISERROR(HLOOKUP(1,I$78:K$79,2,FALSE)),"",HLOOKUP(1,I$78:K$79,2,FALSE))</f>
        <v>GeB - im Nebenjob: +28,7%</v>
      </c>
    </row>
    <row r="82" spans="9:9" ht="15" customHeight="1" x14ac:dyDescent="0.2">
      <c r="I82" s="488" t="str">
        <f>IF(ISERROR(HLOOKUP(2,I$78:K$79,2,FALSE)),"",HLOOKUP(2,I$78:K$79,2,FALSE))</f>
        <v>SvB: +13,2%</v>
      </c>
    </row>
    <row r="83" spans="9:9" ht="15" customHeight="1" x14ac:dyDescent="0.2">
      <c r="I83" s="488" t="str">
        <f>IF(ISERROR(HLOOKUP(3,I$78:K$79,2,FALSE)),"",HLOOKUP(3,I$78:K$79,2,FALSE))</f>
        <v>GeB - ausschließlich: -7,4%</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2020-09-25T10:36:57Z</dcterms:created>
  <dcterms:modified xsi:type="dcterms:W3CDTF">2020-09-28T08:10:30Z</dcterms:modified>
</cp:coreProperties>
</file>