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D44" i="24"/>
  <c r="C44" i="24"/>
  <c r="M44" i="24" s="1"/>
  <c r="B44" i="24"/>
  <c r="J44" i="24" s="1"/>
  <c r="K43" i="24"/>
  <c r="H43" i="24"/>
  <c r="F43" i="24"/>
  <c r="E43" i="24"/>
  <c r="C43" i="24"/>
  <c r="B43" i="24"/>
  <c r="D43" i="24" s="1"/>
  <c r="L42" i="24"/>
  <c r="K42" i="24"/>
  <c r="I42" i="24"/>
  <c r="G42" i="24"/>
  <c r="D42" i="24"/>
  <c r="C42" i="24"/>
  <c r="M42" i="24" s="1"/>
  <c r="B42" i="24"/>
  <c r="J42" i="24" s="1"/>
  <c r="M41" i="24"/>
  <c r="K41" i="24"/>
  <c r="H41" i="24"/>
  <c r="F41" i="24"/>
  <c r="E41" i="24"/>
  <c r="C41" i="24"/>
  <c r="B41" i="24"/>
  <c r="D41" i="24" s="1"/>
  <c r="L40" i="24"/>
  <c r="K40" i="24"/>
  <c r="I40" i="24"/>
  <c r="G40" i="24"/>
  <c r="D40" i="24"/>
  <c r="C40" i="24"/>
  <c r="M40" i="24" s="1"/>
  <c r="B40" i="24"/>
  <c r="J40" i="24" s="1"/>
  <c r="M36" i="24"/>
  <c r="L36" i="24"/>
  <c r="K36" i="24"/>
  <c r="J36" i="24"/>
  <c r="I36" i="24"/>
  <c r="H36" i="24"/>
  <c r="G36" i="24"/>
  <c r="F36" i="24"/>
  <c r="E36" i="24"/>
  <c r="D36" i="24"/>
  <c r="K57" i="15"/>
  <c r="L57" i="15" s="1"/>
  <c r="C38" i="24"/>
  <c r="C37" i="24"/>
  <c r="C35" i="24"/>
  <c r="C34" i="24"/>
  <c r="C33" i="24"/>
  <c r="C32" i="24"/>
  <c r="C31" i="24"/>
  <c r="C30" i="24"/>
  <c r="C29" i="24"/>
  <c r="C28" i="24"/>
  <c r="M28" i="24" s="1"/>
  <c r="C27" i="24"/>
  <c r="C26" i="24"/>
  <c r="C25" i="24"/>
  <c r="C24" i="24"/>
  <c r="C23" i="24"/>
  <c r="C22" i="24"/>
  <c r="C21" i="24"/>
  <c r="C20" i="24"/>
  <c r="M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K17" i="24" s="1"/>
  <c r="B16" i="24"/>
  <c r="B15" i="24"/>
  <c r="B9" i="24"/>
  <c r="B8" i="24"/>
  <c r="B7" i="24"/>
  <c r="G20" i="24" l="1"/>
  <c r="G28" i="24"/>
  <c r="F27" i="24"/>
  <c r="D27" i="24"/>
  <c r="J27" i="24"/>
  <c r="H27" i="24"/>
  <c r="K27" i="24"/>
  <c r="F31" i="24"/>
  <c r="D31" i="24"/>
  <c r="J31" i="24"/>
  <c r="H31" i="24"/>
  <c r="K31" i="24"/>
  <c r="K34" i="24"/>
  <c r="J34" i="24"/>
  <c r="H34" i="24"/>
  <c r="F34" i="24"/>
  <c r="D34" i="24"/>
  <c r="G31" i="24"/>
  <c r="M31" i="24"/>
  <c r="E31" i="24"/>
  <c r="L31" i="24"/>
  <c r="I31" i="24"/>
  <c r="F9" i="24"/>
  <c r="D9" i="24"/>
  <c r="J9" i="24"/>
  <c r="H9" i="24"/>
  <c r="K9" i="24"/>
  <c r="G15" i="24"/>
  <c r="M15" i="24"/>
  <c r="E15" i="24"/>
  <c r="L15" i="24"/>
  <c r="I15" i="24"/>
  <c r="B14" i="24"/>
  <c r="B6" i="24"/>
  <c r="G23" i="24"/>
  <c r="M23" i="24"/>
  <c r="E23" i="24"/>
  <c r="L23" i="24"/>
  <c r="I23" i="24"/>
  <c r="K30" i="24"/>
  <c r="J30" i="24"/>
  <c r="H30" i="24"/>
  <c r="F30" i="24"/>
  <c r="D30" i="24"/>
  <c r="F21" i="24"/>
  <c r="D21" i="24"/>
  <c r="J21" i="24"/>
  <c r="H21" i="24"/>
  <c r="K21" i="24"/>
  <c r="I8" i="24"/>
  <c r="L8" i="24"/>
  <c r="M8" i="24"/>
  <c r="E8" i="24"/>
  <c r="C45" i="24"/>
  <c r="C39" i="24"/>
  <c r="K24" i="24"/>
  <c r="J24" i="24"/>
  <c r="H24" i="24"/>
  <c r="F24" i="24"/>
  <c r="D24" i="24"/>
  <c r="F33" i="24"/>
  <c r="D33" i="24"/>
  <c r="J33" i="24"/>
  <c r="H33" i="24"/>
  <c r="G7" i="24"/>
  <c r="M7" i="24"/>
  <c r="E7" i="24"/>
  <c r="L7" i="24"/>
  <c r="I7" i="24"/>
  <c r="G25" i="24"/>
  <c r="M25" i="24"/>
  <c r="E25" i="24"/>
  <c r="L25" i="24"/>
  <c r="I25" i="24"/>
  <c r="I18" i="24"/>
  <c r="L18" i="24"/>
  <c r="M18" i="24"/>
  <c r="G18" i="24"/>
  <c r="E18" i="24"/>
  <c r="G35" i="24"/>
  <c r="M35" i="24"/>
  <c r="E35" i="24"/>
  <c r="L35" i="24"/>
  <c r="I35" i="24"/>
  <c r="H37" i="24"/>
  <c r="F37" i="24"/>
  <c r="D37" i="24"/>
  <c r="J37" i="24"/>
  <c r="K37" i="24"/>
  <c r="G19" i="24"/>
  <c r="M19" i="24"/>
  <c r="E19" i="24"/>
  <c r="L19" i="24"/>
  <c r="I19" i="24"/>
  <c r="I22" i="24"/>
  <c r="L22" i="24"/>
  <c r="G22" i="24"/>
  <c r="E22" i="24"/>
  <c r="M22" i="24"/>
  <c r="G29" i="24"/>
  <c r="M29" i="24"/>
  <c r="E29" i="24"/>
  <c r="L29" i="24"/>
  <c r="I29" i="24"/>
  <c r="I32" i="24"/>
  <c r="L32" i="24"/>
  <c r="M32" i="24"/>
  <c r="G32" i="24"/>
  <c r="E32" i="24"/>
  <c r="G8" i="24"/>
  <c r="K33" i="24"/>
  <c r="K16" i="24"/>
  <c r="J16" i="24"/>
  <c r="H16" i="24"/>
  <c r="F16" i="24"/>
  <c r="D16" i="24"/>
  <c r="F19" i="24"/>
  <c r="D19" i="24"/>
  <c r="J19" i="24"/>
  <c r="H19" i="24"/>
  <c r="K19" i="24"/>
  <c r="K22" i="24"/>
  <c r="J22" i="24"/>
  <c r="H22" i="24"/>
  <c r="F22" i="24"/>
  <c r="D22" i="24"/>
  <c r="F25" i="24"/>
  <c r="D25" i="24"/>
  <c r="J25" i="24"/>
  <c r="H25" i="24"/>
  <c r="I26" i="24"/>
  <c r="L26" i="24"/>
  <c r="M26" i="24"/>
  <c r="G26" i="24"/>
  <c r="E26" i="24"/>
  <c r="I37" i="24"/>
  <c r="G37" i="24"/>
  <c r="L37" i="24"/>
  <c r="M37" i="24"/>
  <c r="E37" i="24"/>
  <c r="K58" i="24"/>
  <c r="I58" i="24"/>
  <c r="J58" i="24"/>
  <c r="K74" i="24"/>
  <c r="I74" i="24"/>
  <c r="J74" i="24"/>
  <c r="K28" i="24"/>
  <c r="J28" i="24"/>
  <c r="H28" i="24"/>
  <c r="F28" i="24"/>
  <c r="D28" i="24"/>
  <c r="D38" i="24"/>
  <c r="K38" i="24"/>
  <c r="J38" i="24"/>
  <c r="H38" i="24"/>
  <c r="F38" i="24"/>
  <c r="I16" i="24"/>
  <c r="L16" i="24"/>
  <c r="M16" i="24"/>
  <c r="G16" i="24"/>
  <c r="E16" i="24"/>
  <c r="G33" i="24"/>
  <c r="M33" i="24"/>
  <c r="E33" i="24"/>
  <c r="L33" i="24"/>
  <c r="I33" i="24"/>
  <c r="F17" i="24"/>
  <c r="D17" i="24"/>
  <c r="J17" i="24"/>
  <c r="H17" i="24"/>
  <c r="G27" i="24"/>
  <c r="M27" i="24"/>
  <c r="E27" i="24"/>
  <c r="L27" i="24"/>
  <c r="I27" i="24"/>
  <c r="I30" i="24"/>
  <c r="L30" i="24"/>
  <c r="G30" i="24"/>
  <c r="E30" i="24"/>
  <c r="M30" i="24"/>
  <c r="M38" i="24"/>
  <c r="E38" i="24"/>
  <c r="L38" i="24"/>
  <c r="I38" i="24"/>
  <c r="G38" i="24"/>
  <c r="F15" i="24"/>
  <c r="D15" i="24"/>
  <c r="J15" i="24"/>
  <c r="H15" i="24"/>
  <c r="K15" i="24"/>
  <c r="K8" i="24"/>
  <c r="J8" i="24"/>
  <c r="H8" i="24"/>
  <c r="F8" i="24"/>
  <c r="D8" i="24"/>
  <c r="K20" i="24"/>
  <c r="J20" i="24"/>
  <c r="H20" i="24"/>
  <c r="F20" i="24"/>
  <c r="D20" i="24"/>
  <c r="F23" i="24"/>
  <c r="D23" i="24"/>
  <c r="J23" i="24"/>
  <c r="H23" i="24"/>
  <c r="K23" i="24"/>
  <c r="K26" i="24"/>
  <c r="J26" i="24"/>
  <c r="H26" i="24"/>
  <c r="F26" i="24"/>
  <c r="D26" i="24"/>
  <c r="F29" i="24"/>
  <c r="D29" i="24"/>
  <c r="J29" i="24"/>
  <c r="H29" i="24"/>
  <c r="K29" i="24"/>
  <c r="B45" i="24"/>
  <c r="B39" i="24"/>
  <c r="G9" i="24"/>
  <c r="M9" i="24"/>
  <c r="E9" i="24"/>
  <c r="L9" i="24"/>
  <c r="I9" i="24"/>
  <c r="G17" i="24"/>
  <c r="M17" i="24"/>
  <c r="E17" i="24"/>
  <c r="L17" i="24"/>
  <c r="I17" i="24"/>
  <c r="I34" i="24"/>
  <c r="L34" i="24"/>
  <c r="M34" i="24"/>
  <c r="G34" i="24"/>
  <c r="E34" i="24"/>
  <c r="K18" i="24"/>
  <c r="J18" i="24"/>
  <c r="H18" i="24"/>
  <c r="F18" i="24"/>
  <c r="D18" i="24"/>
  <c r="F7" i="24"/>
  <c r="D7" i="24"/>
  <c r="J7" i="24"/>
  <c r="H7" i="24"/>
  <c r="K7" i="24"/>
  <c r="K32" i="24"/>
  <c r="J32" i="24"/>
  <c r="H32" i="24"/>
  <c r="F32" i="24"/>
  <c r="D32" i="24"/>
  <c r="F35" i="24"/>
  <c r="D35" i="24"/>
  <c r="J35" i="24"/>
  <c r="H35" i="24"/>
  <c r="K35" i="24"/>
  <c r="C14" i="24"/>
  <c r="C6" i="24"/>
  <c r="G21" i="24"/>
  <c r="M21" i="24"/>
  <c r="E21" i="24"/>
  <c r="L21" i="24"/>
  <c r="I21" i="24"/>
  <c r="I24" i="24"/>
  <c r="L24" i="24"/>
  <c r="M24" i="24"/>
  <c r="G24" i="24"/>
  <c r="E24" i="24"/>
  <c r="K25" i="24"/>
  <c r="K66" i="24"/>
  <c r="I66" i="24"/>
  <c r="J66" i="24"/>
  <c r="J77" i="24"/>
  <c r="E20" i="24"/>
  <c r="E28" i="24"/>
  <c r="K53" i="24"/>
  <c r="I53" i="24"/>
  <c r="K61" i="24"/>
  <c r="I61" i="24"/>
  <c r="K69" i="24"/>
  <c r="I69" i="24"/>
  <c r="I43" i="24"/>
  <c r="G43" i="24"/>
  <c r="L43" i="24"/>
  <c r="K55" i="24"/>
  <c r="I55" i="24"/>
  <c r="K63" i="24"/>
  <c r="I63" i="24"/>
  <c r="K71" i="24"/>
  <c r="I71" i="24"/>
  <c r="K52" i="24"/>
  <c r="I52" i="24"/>
  <c r="K60" i="24"/>
  <c r="I60" i="24"/>
  <c r="K68" i="24"/>
  <c r="I68" i="24"/>
  <c r="I41" i="24"/>
  <c r="G41" i="24"/>
  <c r="L41" i="24"/>
  <c r="K57" i="24"/>
  <c r="I57" i="24"/>
  <c r="K65" i="24"/>
  <c r="I65" i="24"/>
  <c r="K73" i="24"/>
  <c r="I73" i="24"/>
  <c r="I20" i="24"/>
  <c r="L20" i="24"/>
  <c r="I28" i="24"/>
  <c r="L28" i="24"/>
  <c r="K54" i="24"/>
  <c r="I54" i="24"/>
  <c r="K62" i="24"/>
  <c r="I62" i="24"/>
  <c r="K70" i="24"/>
  <c r="I70" i="24"/>
  <c r="K51" i="24"/>
  <c r="I51" i="24"/>
  <c r="K59" i="24"/>
  <c r="I59" i="24"/>
  <c r="K67" i="24"/>
  <c r="I67" i="24"/>
  <c r="K75" i="24"/>
  <c r="I75" i="24"/>
  <c r="M43" i="24"/>
  <c r="K56" i="24"/>
  <c r="I56" i="24"/>
  <c r="K64" i="24"/>
  <c r="I64" i="24"/>
  <c r="K72" i="24"/>
  <c r="I72" i="24"/>
  <c r="F40" i="24"/>
  <c r="J41" i="24"/>
  <c r="F42" i="24"/>
  <c r="J43" i="24"/>
  <c r="F44" i="24"/>
  <c r="H40" i="24"/>
  <c r="H42" i="24"/>
  <c r="H44" i="24"/>
  <c r="L44" i="24"/>
  <c r="E40" i="24"/>
  <c r="E42" i="24"/>
  <c r="E44" i="24"/>
  <c r="H39" i="24" l="1"/>
  <c r="F39" i="24"/>
  <c r="D39" i="24"/>
  <c r="J39" i="24"/>
  <c r="K39" i="24"/>
  <c r="K14" i="24"/>
  <c r="J14" i="24"/>
  <c r="H14" i="24"/>
  <c r="F14" i="24"/>
  <c r="D14" i="24"/>
  <c r="I14" i="24"/>
  <c r="L14" i="24"/>
  <c r="G14" i="24"/>
  <c r="E14" i="24"/>
  <c r="M14" i="24"/>
  <c r="K6" i="24"/>
  <c r="J6" i="24"/>
  <c r="H6" i="24"/>
  <c r="F6" i="24"/>
  <c r="D6" i="24"/>
  <c r="H45" i="24"/>
  <c r="F45" i="24"/>
  <c r="D45" i="24"/>
  <c r="J45" i="24"/>
  <c r="K45" i="24"/>
  <c r="I77" i="24"/>
  <c r="I39" i="24"/>
  <c r="G39" i="24"/>
  <c r="L39" i="24"/>
  <c r="M39" i="24"/>
  <c r="E39" i="24"/>
  <c r="K77" i="24"/>
  <c r="I6" i="24"/>
  <c r="L6" i="24"/>
  <c r="M6" i="24"/>
  <c r="G6" i="24"/>
  <c r="E6" i="24"/>
  <c r="I45" i="24"/>
  <c r="G45" i="24"/>
  <c r="L45" i="24"/>
  <c r="E45" i="24"/>
  <c r="M45" i="24"/>
  <c r="J79" i="24"/>
  <c r="I78" i="24" l="1"/>
  <c r="I79" i="24"/>
  <c r="K79" i="24"/>
  <c r="K78" i="24"/>
  <c r="J78" i="24"/>
  <c r="I83" i="24" l="1"/>
  <c r="I82" i="24"/>
  <c r="I81" i="24"/>
</calcChain>
</file>

<file path=xl/sharedStrings.xml><?xml version="1.0" encoding="utf-8"?>
<sst xmlns="http://schemas.openxmlformats.org/spreadsheetml/2006/main" count="1716" uniqueCount="520">
  <si>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</si>
  <si>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</si>
  <si>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</si>
  <si>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</si>
  <si>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</si>
  <si>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</si>
  <si>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</si>
  <si>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</si>
  <si>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</si>
  <si>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</si>
  <si>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</si>
  <si>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</si>
  <si>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</si>
  <si>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Bad Tölz-Wolfratshausen (09173)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</si>
  <si>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</si>
  <si>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</si>
  <si>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</si>
  <si>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</si>
  <si>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</si>
  <si>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</si>
  <si>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</si>
  <si>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</si>
  <si>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</si>
  <si>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</si>
  <si>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</si>
  <si>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</si>
  <si>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</si>
  <si>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</si>
  <si>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</si>
  <si>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</si>
  <si>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</si>
  <si>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</si>
  <si>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</si>
  <si>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</si>
  <si>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</si>
  <si>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</si>
  <si>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</si>
  <si>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</si>
  <si>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</si>
  <si>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</si>
  <si>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</si>
  <si>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</si>
  <si>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</si>
  <si>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</si>
  <si>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</si>
  <si>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</si>
  <si>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</si>
  <si>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</si>
  <si>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</si>
  <si>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</si>
  <si>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</si>
  <si>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</si>
  <si>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</si>
  <si>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</si>
  <si>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</si>
  <si>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</si>
  <si>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</si>
  <si>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</si>
  <si>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</si>
  <si>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</si>
  <si>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</si>
  <si>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</si>
  <si>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</si>
  <si>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</si>
  <si>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</si>
  <si>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</si>
  <si>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</si>
  <si>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</si>
  <si>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</si>
  <si>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</si>
  <si>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</si>
  <si>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</si>
  <si>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</si>
  <si>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</si>
  <si>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</si>
  <si>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</si>
  <si>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</si>
  <si>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</si>
  <si>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</si>
  <si>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</si>
  <si>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</si>
  <si>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</si>
  <si>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</si>
  <si>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</si>
  <si>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</si>
  <si>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</si>
  <si>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</si>
  <si>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</si>
  <si>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</si>
  <si>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</si>
  <si>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</si>
  <si>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</si>
  <si>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Bad Tölz-Wolfratshausen (09173);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</si>
  <si>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</si>
  <si>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</si>
  <si>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</si>
  <si>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</si>
  <si>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</si>
  <si>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</si>
  <si>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</si>
  <si>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</si>
  <si>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</si>
  <si>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</si>
  <si>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</si>
  <si>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</si>
  <si>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</si>
  <si>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</si>
  <si>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</si>
  <si>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</si>
  <si>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</si>
  <si>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</si>
  <si>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</si>
  <si>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</si>
  <si>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</si>
  <si>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</si>
  <si>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</si>
  <si>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</si>
  <si>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</si>
  <si>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</si>
  <si>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</si>
  <si>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</si>
  <si>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</si>
  <si>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</si>
  <si>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</si>
  <si>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</si>
  <si>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</si>
  <si>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</si>
  <si>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</si>
  <si>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</si>
  <si>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</si>
  <si>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</si>
  <si>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</si>
  <si>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</si>
  <si>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</si>
  <si>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</si>
  <si>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</si>
  <si>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</si>
  <si>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</si>
  <si>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</si>
  <si>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</si>
  <si>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</si>
  <si>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</si>
  <si>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</si>
  <si>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</si>
  <si>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</si>
  <si>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</si>
  <si>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</si>
  <si>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</si>
  <si>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</si>
  <si>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</si>
  <si>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</si>
  <si>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</si>
  <si>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</si>
  <si>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</si>
  <si>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</si>
  <si>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</si>
  <si>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</si>
  <si>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</si>
  <si>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</si>
  <si>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</si>
  <si>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</si>
  <si>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</si>
  <si>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</si>
  <si>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</si>
  <si>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</si>
  <si>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</si>
  <si>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</si>
  <si>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</si>
  <si>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</si>
  <si>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</si>
  <si>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</si>
  <si>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</si>
  <si>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</si>
  <si>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</si>
  <si>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</si>
  <si>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</si>
  <si>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</si>
  <si>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</si>
  <si>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</si>
  <si>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</si>
  <si>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</si>
  <si>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</si>
  <si>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</si>
  <si>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Bad Tölz-Wolfratshausen (09173)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</si>
  <si>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</si>
  <si>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</si>
  <si>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</si>
  <si>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</si>
  <si>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</si>
  <si>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</si>
  <si>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</si>
  <si>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</si>
  <si>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</si>
  <si>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</si>
  <si>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</si>
  <si>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</si>
  <si>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</si>
  <si>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</si>
  <si>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</si>
  <si>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</si>
  <si>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</si>
  <si>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</si>
  <si>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</si>
  <si>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</si>
  <si>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</si>
  <si>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</si>
  <si>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</si>
  <si>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</si>
  <si>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</si>
  <si>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</si>
  <si>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</si>
  <si>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</si>
  <si>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</si>
  <si>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</si>
  <si>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</si>
  <si>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</si>
  <si>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</si>
  <si>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</si>
  <si>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</si>
  <si>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</si>
  <si>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</si>
  <si>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</si>
  <si>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</si>
  <si>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</si>
  <si>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</si>
  <si>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</si>
  <si>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</si>
  <si>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</si>
  <si>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</si>
  <si>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</si>
  <si>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</si>
  <si>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</si>
  <si>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</si>
  <si>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</si>
  <si>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</si>
  <si>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</si>
  <si>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</si>
  <si>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</si>
  <si>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</si>
  <si>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</si>
  <si>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</si>
  <si>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</si>
  <si>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</si>
  <si>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</si>
  <si>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</si>
  <si>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</si>
  <si>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</si>
  <si>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</si>
  <si>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</si>
  <si>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</si>
  <si>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</si>
  <si>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</si>
  <si>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</si>
  <si>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</si>
  <si>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</si>
  <si>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</si>
  <si>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</si>
  <si>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</si>
  <si>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</si>
  <si>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</si>
  <si>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</si>
  <si>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</si>
  <si>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</si>
  <si>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</si>
  <si>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</si>
  <si>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</si>
  <si>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</si>
  <si>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</si>
  <si>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</si>
  <si>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</si>
  <si>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</si>
  <si>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</si>
  <si>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</si>
  <si>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</si>
  <si>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</si>
  <si>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</si>
  <si>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</si>
  <si>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</si>
  <si>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</si>
  <si>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</si>
  <si>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</si>
  <si>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</si>
  <si>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</si>
  <si>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</si>
  <si>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</si>
  <si>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</si>
  <si>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</si>
  <si>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</si>
  <si>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</si>
  <si>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</si>
  <si>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</si>
  <si>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</si>
  <si>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</si>
  <si>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</si>
  <si>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</si>
  <si>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</si>
  <si>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</si>
  <si>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</si>
  <si>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</si>
  <si>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</si>
  <si>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</si>
  <si>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</si>
  <si>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</si>
  <si>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</si>
  <si>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</si>
  <si>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</si>
  <si>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</si>
  <si>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</si>
  <si>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</si>
  <si>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</si>
  <si>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</si>
  <si>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</si>
  <si>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</si>
  <si>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</si>
  <si>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</si>
  <si>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</si>
  <si>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</si>
  <si>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</si>
  <si>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</si>
  <si>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</si>
  <si>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</si>
  <si>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</si>
  <si>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</si>
  <si>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</si>
  <si>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</si>
  <si>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</si>
  <si>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</si>
  <si>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</si>
  <si>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</si>
  <si>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</si>
  <si>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</si>
  <si>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</si>
  <si>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</si>
  <si>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</si>
  <si>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</si>
  <si>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</si>
  <si>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</si>
  <si>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</si>
  <si>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</si>
  <si>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</si>
  <si>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</si>
  <si>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</si>
  <si>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</si>
  <si>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</si>
  <si>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</si>
  <si>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</si>
  <si>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</si>
  <si>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</si>
  <si>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</si>
  <si>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</si>
  <si>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</si>
  <si>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</si>
  <si>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</si>
  <si>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</si>
  <si>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</si>
  <si>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</si>
  <si>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</si>
  <si>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</si>
  <si>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</si>
  <si>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</si>
  <si>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</si>
  <si>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</si>
  <si>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</si>
  <si>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</si>
  <si>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</si>
  <si>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</si>
  <si>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</si>
  <si>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</si>
  <si>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</si>
  <si>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</si>
  <si>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</si>
  <si>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</si>
  <si>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</si>
  <si>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Bad Tölz-Wolfratshausen (09173);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</si>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</sst>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{862A89D3-3293-4985-8E69-148B57CD8089}</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8747-4E47-B8B5-BE2504DE810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{BD96B864-EA7E-4E5C-84D7-31430C1E869A}</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8747-4E47-B8B5-BE2504DE810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{A22734F8-ABBA-413F-8A25-14BEE5C78B87}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747-4E47-B8B5-BE2504DE810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{9ACCEC0C-DB5F-4732-AAE1-6BDFE4502AEF}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747-4E47-B8B5-BE2504DE810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1.0982081866428459</c:v>
                </c:pt>
                <c:pt idx="1">
                  <c:v>1.0013227114154917</c:v>
                </c:pt>
                <c:pt idx="2">
                  <c:v>1.1186464311118853</c:v>
                </c:pt>
                <c:pt idx="3">
                  <c:v>1.0875687030768</c:v>
                </c:pt>
              </c:numCache>
            </c:numRef>
          </c:val>
          <c:extLst>
            <c:ext xmlns:c16="http://schemas.microsoft.com/office/drawing/2014/chart" uri="{C3380CC4-5D6E-409C-BE32-E72D297353CC}">
              <c16:uniqueId val="{00000004-8747-4E47-B8B5-BE2504DE810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{E7BA9E82-5AF8-4725-9AD9-E561A79AF0E4}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747-4E47-B8B5-BE2504DE810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{1A4FA8F3-F09B-4B5F-879F-441DD685EFFA}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747-4E47-B8B5-BE2504DE810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{7362FC5C-EF8E-4EC3-BD0B-6005F17CB953}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747-4E47-B8B5-BE2504DE810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{5FE54B45-38CD-416E-8503-3836D2EDA73D}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747-4E47-B8B5-BE2504DE81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747-4E47-B8B5-BE2504DE810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747-4E47-B8B5-BE2504DE810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{455D69BA-3DD1-4E49-945E-39EF3424F132}</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6EC2-4C47-91C9-163E3AB0EFA6}"/>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{F1FA7FC7-3B0E-444A-95C7-8AA16A0A1497}</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6EC2-4C47-91C9-163E3AB0EFA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{8B601CAC-BCE5-4037-B3BA-03EEB2EE1B52}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EC2-4C47-91C9-163E3AB0EFA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{0C5F9BE8-A9D7-465D-BF08-257901211075}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EC2-4C47-91C9-163E3AB0EF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-2.041457286432161</c:v>
                </c:pt>
                <c:pt idx="1">
                  <c:v>-1.8915068707011207</c:v>
                </c:pt>
                <c:pt idx="2">
                  <c:v>-2.7637010795899166</c:v>
                </c:pt>
                <c:pt idx="3">
                  <c:v>-2.8655893304673015</c:v>
                </c:pt>
              </c:numCache>
            </c:numRef>
          </c:val>
          <c:extLst>
            <c:ext xmlns:c16="http://schemas.microsoft.com/office/drawing/2014/chart" uri="{C3380CC4-5D6E-409C-BE32-E72D297353CC}">
              <c16:uniqueId val="{00000004-6EC2-4C47-91C9-163E3AB0EFA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{34E14171-1C2C-4E66-93A8-65EC5A7566C2}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EC2-4C47-91C9-163E3AB0EFA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{82182839-E412-449A-8529-7405380EFA41}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EC2-4C47-91C9-163E3AB0EFA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{1746842F-1BAE-4972-9C0D-CF9D8BFC2247}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EC2-4C47-91C9-163E3AB0EFA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{51B5B65A-632A-43D7-B808-A5B27F810CFF}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EC2-4C47-91C9-163E3AB0EF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EC2-4C47-91C9-163E3AB0EFA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EC2-4C47-91C9-163E3AB0EFA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{83D1E4FA-5910-49E9-B504-044BBE14A38C}</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2C9D-42EB-8187-79F69BE27A71}"/>
                </c:ext>
              </c:extLst>
            </c:dLbl>
            <c:dLbl>
              <c:idx val="1"/>
              <c:tx>
                <c:strRef>
                  <c:f>Daten_Diagramme!$D$15</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{D3D73E61-2E79-4A19-AF6A-D7802C96B7E5}</c15:txfldGUID>
                      <c15:f>Daten_Diagramme!$D$15</c15:f>
                      <c15:dlblFieldTableCache>
                        <c:ptCount val="1"/>
                        <c:pt idx="0">
                          <c:v>-9.8</c:v>
                        </c:pt>
                      </c15:dlblFieldTableCache>
                    </c15:dlblFTEntry>
                  </c15:dlblFieldTable>
                  <c15:showDataLabelsRange val="0"/>
                </c:ext>
                <c:ext xmlns:c16="http://schemas.microsoft.com/office/drawing/2014/chart" uri="{C3380CC4-5D6E-409C-BE32-E72D297353CC}">
                  <c16:uniqueId val="{00000001-2C9D-42EB-8187-79F69BE27A71}"/>
                </c:ext>
              </c:extLst>
            </c:dLbl>
            <c:dLbl>
              <c:idx val="2"/>
              <c:tx>
                <c:strRef>
                  <c:f>Daten_Diagramme!$D$16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{2870F381-19A7-480C-8CA1-A0F27AAD40BC}</c15:txfldGUID>
                      <c15:f>Daten_Diagramme!$D$16</c15:f>
                      <c15:dlblFieldTableCache>
                        <c:ptCount val="1"/>
                        <c:pt idx="0">
                          <c:v>1.9</c:v>
                        </c:pt>
                      </c15:dlblFieldTableCache>
                    </c15:dlblFTEntry>
                  </c15:dlblFieldTable>
                  <c15:showDataLabelsRange val="0"/>
                </c:ext>
                <c:ext xmlns:c16="http://schemas.microsoft.com/office/drawing/2014/chart" uri="{C3380CC4-5D6E-409C-BE32-E72D297353CC}">
                  <c16:uniqueId val="{00000002-2C9D-42EB-8187-79F69BE27A71}"/>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{4BD3898A-BF05-4A27-AD52-B196BE24EAA1}</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2C9D-42EB-8187-79F69BE27A71}"/>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{4A3C355B-1F5F-497D-84B8-E7E4D4FF88F4}</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2C9D-42EB-8187-79F69BE27A71}"/>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{588AFC24-2CDA-4AA8-93D0-6CD0E92B5835}</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2C9D-42EB-8187-79F69BE27A71}"/>
                </c:ext>
              </c:extLst>
            </c:dLbl>
            <c:dLbl>
              <c:idx val="6"/>
              <c:tx>
                <c:strRef>
                  <c:f>Daten_Diagramme!$D$20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{EEC8345F-42EE-4348-BCFF-AB6EE5CC4E00}</c15:txfldGUID>
                      <c15:f>Daten_Diagramme!$D$20</c15:f>
                      <c15:dlblFieldTableCache>
                        <c:ptCount val="1"/>
                        <c:pt idx="0">
                          <c:v>2.6</c:v>
                        </c:pt>
                      </c15:dlblFieldTableCache>
                    </c15:dlblFTEntry>
                  </c15:dlblFieldTable>
                  <c15:showDataLabelsRange val="0"/>
                </c:ext>
                <c:ext xmlns:c16="http://schemas.microsoft.com/office/drawing/2014/chart" uri="{C3380CC4-5D6E-409C-BE32-E72D297353CC}">
                  <c16:uniqueId val="{00000006-2C9D-42EB-8187-79F69BE27A71}"/>
                </c:ext>
              </c:extLst>
            </c:dLbl>
            <c:dLbl>
              <c:idx val="7"/>
              <c:tx>
                <c:strRef>
                  <c:f>Daten_Diagramme!$D$21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{D16E12A4-8FB5-416A-9957-D50FBDAC366D}</c15:txfldGUID>
                      <c15:f>Daten_Diagramme!$D$21</c15:f>
                      <c15:dlblFieldTableCache>
                        <c:ptCount val="1"/>
                        <c:pt idx="0">
                          <c:v>0.7</c:v>
                        </c:pt>
                      </c15:dlblFieldTableCache>
                    </c15:dlblFTEntry>
                  </c15:dlblFieldTable>
                  <c15:showDataLabelsRange val="0"/>
                </c:ext>
                <c:ext xmlns:c16="http://schemas.microsoft.com/office/drawing/2014/chart" uri="{C3380CC4-5D6E-409C-BE32-E72D297353CC}">
                  <c16:uniqueId val="{00000007-2C9D-42EB-8187-79F69BE27A71}"/>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{D78B3831-EA5A-4A69-8986-71C0D358D4A2}</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2C9D-42EB-8187-79F69BE27A71}"/>
                </c:ext>
              </c:extLst>
            </c:dLbl>
            <c:dLbl>
              <c:idx val="9"/>
              <c:tx>
                <c:strRef>
                  <c:f>Daten_Diagramme!$D$23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{DB2485CF-94F8-4901-A0C0-15B26E35B223}</c15:txfldGUID>
                      <c15:f>Daten_Diagramme!$D$23</c15:f>
                      <c15:dlblFieldTableCache>
                        <c:ptCount val="1"/>
                        <c:pt idx="0">
                          <c:v>5.5</c:v>
                        </c:pt>
                      </c15:dlblFieldTableCache>
                    </c15:dlblFTEntry>
                  </c15:dlblFieldTable>
                  <c15:showDataLabelsRange val="0"/>
                </c:ext>
                <c:ext xmlns:c16="http://schemas.microsoft.com/office/drawing/2014/chart" uri="{C3380CC4-5D6E-409C-BE32-E72D297353CC}">
                  <c16:uniqueId val="{00000009-2C9D-42EB-8187-79F69BE27A71}"/>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{FF1B60DD-5FF4-4CFC-AD0B-F2C2BBE5AA13}</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2C9D-42EB-8187-79F69BE27A71}"/>
                </c:ext>
              </c:extLst>
            </c:dLbl>
            <c:dLbl>
              <c:idx val="11"/>
              <c:tx>
                <c:strRef>
                  <c:f>Daten_Diagramme!$D$25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{60479C8A-4DAB-4D78-9138-E0C79F8B179C}</c15:txfldGUID>
                      <c15:f>Daten_Diagramme!$D$25</c15:f>
                      <c15:dlblFieldTableCache>
                        <c:ptCount val="1"/>
                        <c:pt idx="0">
                          <c:v>7.5</c:v>
                        </c:pt>
                      </c15:dlblFieldTableCache>
                    </c15:dlblFTEntry>
                  </c15:dlblFieldTable>
                  <c15:showDataLabelsRange val="0"/>
                </c:ext>
                <c:ext xmlns:c16="http://schemas.microsoft.com/office/drawing/2014/chart" uri="{C3380CC4-5D6E-409C-BE32-E72D297353CC}">
                  <c16:uniqueId val="{0000000B-2C9D-42EB-8187-79F69BE27A71}"/>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{AD2BB6C7-F630-488B-AE18-AFDB7987FA8F}</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2C9D-42EB-8187-79F69BE27A71}"/>
                </c:ext>
              </c:extLst>
            </c:dLbl>
            <c:dLbl>
              <c:idx val="13"/>
              <c:tx>
                <c:strRef>
                  <c:f>Daten_Diagramme!$D$27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{6031F288-80CC-4B51-BAA9-FF640FB871AA}</c15:txfldGUID>
                      <c15:f>Daten_Diagramme!$D$27</c15:f>
                      <c15:dlblFieldTableCache>
                        <c:ptCount val="1"/>
                        <c:pt idx="0">
                          <c:v>-0.1</c:v>
                        </c:pt>
                      </c15:dlblFieldTableCache>
                    </c15:dlblFTEntry>
                  </c15:dlblFieldTable>
                  <c15:showDataLabelsRange val="0"/>
                </c:ext>
                <c:ext xmlns:c16="http://schemas.microsoft.com/office/drawing/2014/chart" uri="{C3380CC4-5D6E-409C-BE32-E72D297353CC}">
                  <c16:uniqueId val="{0000000D-2C9D-42EB-8187-79F69BE27A71}"/>
                </c:ext>
              </c:extLst>
            </c:dLbl>
            <c:dLbl>
              <c:idx val="14"/>
              <c:tx>
                <c:strRef>
                  <c:f>Daten_Diagramme!$D$28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{941BA9F5-CC83-4D02-8F7D-D45AD781CEE6}</c15:txfldGUID>
                      <c15:f>Daten_Diagramme!$D$28</c15:f>
                      <c15:dlblFieldTableCache>
                        <c:ptCount val="1"/>
                        <c:pt idx="0">
                          <c:v>9.3</c:v>
                        </c:pt>
                      </c15:dlblFieldTableCache>
                    </c15:dlblFTEntry>
                  </c15:dlblFieldTable>
                  <c15:showDataLabelsRange val="0"/>
                </c:ext>
                <c:ext xmlns:c16="http://schemas.microsoft.com/office/drawing/2014/chart" uri="{C3380CC4-5D6E-409C-BE32-E72D297353CC}">
                  <c16:uniqueId val="{0000000E-2C9D-42EB-8187-79F69BE27A71}"/>
                </c:ext>
              </c:extLst>
            </c:dLbl>
            <c:dLbl>
              <c:idx val="15"/>
              <c:tx>
                <c:strRef>
                  <c:f>Daten_Diagramme!$D$29</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{45A78EFE-D12D-4478-9192-E4A0118873A7}</c15:txfldGUID>
                      <c15:f>Daten_Diagramme!$D$29</c15:f>
                      <c15:dlblFieldTableCache>
                        <c:ptCount val="1"/>
                        <c:pt idx="0">
                          <c:v>-14.6</c:v>
                        </c:pt>
                      </c15:dlblFieldTableCache>
                    </c15:dlblFTEntry>
                  </c15:dlblFieldTable>
                  <c15:showDataLabelsRange val="0"/>
                </c:ext>
                <c:ext xmlns:c16="http://schemas.microsoft.com/office/drawing/2014/chart" uri="{C3380CC4-5D6E-409C-BE32-E72D297353CC}">
                  <c16:uniqueId val="{0000000F-2C9D-42EB-8187-79F69BE27A71}"/>
                </c:ext>
              </c:extLst>
            </c:dLbl>
            <c:dLbl>
              <c:idx val="16"/>
              <c:tx>
                <c:strRef>
                  <c:f>Daten_Diagramme!$D$30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{B55F840D-E785-42E8-897C-D3DE40E83B6E}</c15:txfldGUID>
                      <c15:f>Daten_Diagramme!$D$30</c15:f>
                      <c15:dlblFieldTableCache>
                        <c:ptCount val="1"/>
                        <c:pt idx="0">
                          <c:v>3.8</c:v>
                        </c:pt>
                      </c15:dlblFieldTableCache>
                    </c15:dlblFTEntry>
                  </c15:dlblFieldTable>
                  <c15:showDataLabelsRange val="0"/>
                </c:ext>
                <c:ext xmlns:c16="http://schemas.microsoft.com/office/drawing/2014/chart" uri="{C3380CC4-5D6E-409C-BE32-E72D297353CC}">
                  <c16:uniqueId val="{00000010-2C9D-42EB-8187-79F69BE27A71}"/>
                </c:ext>
              </c:extLst>
            </c:dLbl>
            <c:dLbl>
              <c:idx val="17"/>
              <c:tx>
                <c:strRef>
                  <c:f>Daten_Diagramme!$D$31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{764084DB-EF52-40D4-8A2A-B73F48745982}</c15:txfldGUID>
                      <c15:f>Daten_Diagramme!$D$31</c15:f>
                      <c15:dlblFieldTableCache>
                        <c:ptCount val="1"/>
                        <c:pt idx="0">
                          <c:v>1.9</c:v>
                        </c:pt>
                      </c15:dlblFieldTableCache>
                    </c15:dlblFTEntry>
                  </c15:dlblFieldTable>
                  <c15:showDataLabelsRange val="0"/>
                </c:ext>
                <c:ext xmlns:c16="http://schemas.microsoft.com/office/drawing/2014/chart" uri="{C3380CC4-5D6E-409C-BE32-E72D297353CC}">
                  <c16:uniqueId val="{00000011-2C9D-42EB-8187-79F69BE27A71}"/>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{8FB69EE9-477B-448F-B278-624B1DF11B3E}</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2C9D-42EB-8187-79F69BE27A71}"/>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{8F4F6B2F-DC3C-4E96-B528-788B40BA4D0A}</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2C9D-42EB-8187-79F69BE27A71}"/>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{75D1DC2D-2356-4F6B-9420-49142075F2C2}</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2C9D-42EB-8187-79F69BE27A7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{B27A202A-773C-4E80-AD02-4F1175FE69B7}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2C9D-42EB-8187-79F69BE27A7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{48AC38BD-C96B-4FBA-9DE4-1A169ECD2414}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C9D-42EB-8187-79F69BE27A71}"/>
                </c:ext>
              </c:extLst>
            </c:dLbl>
            <c:dLbl>
              <c:idx val="23"/>
              <c:tx>
                <c:strRef>
                  <c:f>Daten_Diagramme!$D$37</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{F9663EA0-D946-4F5E-9880-CC594F4F9BB9}</c15:txfldGUID>
                      <c15:f>Daten_Diagramme!$D$37</c15:f>
                      <c15:dlblFieldTableCache>
                        <c:ptCount val="1"/>
                        <c:pt idx="0">
                          <c:v>-9.8</c:v>
                        </c:pt>
                      </c15:dlblFieldTableCache>
                    </c15:dlblFTEntry>
                  </c15:dlblFieldTable>
                  <c15:showDataLabelsRange val="0"/>
                </c:ext>
                <c:ext xmlns:c16="http://schemas.microsoft.com/office/drawing/2014/chart" uri="{C3380CC4-5D6E-409C-BE32-E72D297353CC}">
                  <c16:uniqueId val="{00000017-2C9D-42EB-8187-79F69BE27A71}"/>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{796C6E3D-86ED-4EA1-8860-08F593A3EFC8}</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2C9D-42EB-8187-79F69BE27A71}"/>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{3D7169B5-598B-413C-8963-AFA532994DE3}</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2C9D-42EB-8187-79F69BE27A7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{3559436E-AE51-4922-B52E-E47672345C82}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C9D-42EB-8187-79F69BE27A7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{C4BD2A86-DDAD-4CA5-AC48-17A95D975B91}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C9D-42EB-8187-79F69BE27A7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{C3BCF89C-153A-4F37-A08E-C1B58ED8087B}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C9D-42EB-8187-79F69BE27A7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{BAC352EC-EEF3-402B-BB5F-20EBF04F13D0}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C9D-42EB-8187-79F69BE27A7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{F8467218-F1FC-457C-848E-E22E23F6353B}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C9D-42EB-8187-79F69BE27A71}"/>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{89980417-2CC8-4FA5-8BB4-7AB0FE940FD4}</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2C9D-42EB-8187-79F69BE27A7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1.0982081866428459</c:v>
                </c:pt>
                <c:pt idx="1">
                  <c:v>-9.8236775818639792</c:v>
                </c:pt>
                <c:pt idx="2">
                  <c:v>1.8604651162790697</c:v>
                </c:pt>
                <c:pt idx="3">
                  <c:v>0.15367727771679474</c:v>
                </c:pt>
                <c:pt idx="4">
                  <c:v>1.6536518144235186</c:v>
                </c:pt>
                <c:pt idx="5">
                  <c:v>-0.92366678285116766</c:v>
                </c:pt>
                <c:pt idx="6">
                  <c:v>2.5941422594142258</c:v>
                </c:pt>
                <c:pt idx="7">
                  <c:v>0.74243289548829239</c:v>
                </c:pt>
                <c:pt idx="8">
                  <c:v>-0.50478677110530901</c:v>
                </c:pt>
                <c:pt idx="9">
                  <c:v>5.545774647887324</c:v>
                </c:pt>
                <c:pt idx="10">
                  <c:v>-2.0833333333333335</c:v>
                </c:pt>
                <c:pt idx="11">
                  <c:v>7.4656188605108058</c:v>
                </c:pt>
                <c:pt idx="12">
                  <c:v>1.5169194865810969</c:v>
                </c:pt>
                <c:pt idx="13">
                  <c:v>-9.5238095238095233E-2</c:v>
                </c:pt>
                <c:pt idx="14">
                  <c:v>9.325396825396826</c:v>
                </c:pt>
                <c:pt idx="15">
                  <c:v>-14.591439688715953</c:v>
                </c:pt>
                <c:pt idx="16">
                  <c:v>3.7768739105171414</c:v>
                </c:pt>
                <c:pt idx="17">
                  <c:v>1.9025875190258752</c:v>
                </c:pt>
                <c:pt idx="18">
                  <c:v>3.8472032742155524</c:v>
                </c:pt>
                <c:pt idx="19">
                  <c:v>4.1618497109826587</c:v>
                </c:pt>
                <c:pt idx="20">
                  <c:v>0.53727333781061115</c:v>
                </c:pt>
                <c:pt idx="21">
                  <c:v>0</c:v>
                </c:pt>
                <c:pt idx="23">
                  <c:v>-9.8236775818639792</c:v>
                </c:pt>
                <c:pt idx="24">
                  <c:v>0.36804171139395797</c:v>
                </c:pt>
                <c:pt idx="25">
                  <c:v>1.6571219690508103</c:v>
                </c:pt>
              </c:numCache>
            </c:numRef>
          </c:val>
          <c:extLst>
            <c:ext xmlns:c16="http://schemas.microsoft.com/office/drawing/2014/chart" uri="{C3380CC4-5D6E-409C-BE32-E72D297353CC}">
              <c16:uniqueId val="{00000020-2C9D-42EB-8187-79F69BE27A7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{BFF976E0-4DE6-4786-B580-4A8507AF89F6}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C9D-42EB-8187-79F69BE27A7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{CE43C85B-F316-4FE3-B736-175C8E7690E4}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C9D-42EB-8187-79F69BE27A7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{E6CA25E2-4F59-41EF-B53C-5FC1CB162D73}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C9D-42EB-8187-79F69BE27A7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{1FE98345-C37A-4E5C-BE52-C6C6559ED777}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C9D-42EB-8187-79F69BE27A7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{43535BF7-C09B-440D-8FA6-005DB92D7387}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C9D-42EB-8187-79F69BE27A7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{BFCAC469-274D-4F28-B7E3-FF5CD9BE5E47}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C9D-42EB-8187-79F69BE27A7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{2992B3CA-EAC9-40B5-BAE9-81392287497A}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C9D-42EB-8187-79F69BE27A7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{5043288A-7342-4F94-83D1-B677AF00B973}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C9D-42EB-8187-79F69BE27A7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{1CAB7F09-C5A9-4032-B1C4-7D8B8922936C}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C9D-42EB-8187-79F69BE27A7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{A03C5FA2-0F99-4D84-9DEF-99EA128B92EF}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C9D-42EB-8187-79F69BE27A7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{BFFF5F75-1398-4D2B-A326-67DDB6195FB8}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C9D-42EB-8187-79F69BE27A7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{889557C9-0BD9-4DF4-AC93-A426531AE6B0}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C9D-42EB-8187-79F69BE27A7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{1C0DDD67-B7A1-4B4A-A3DA-3C43CBB3D724}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C9D-42EB-8187-79F69BE27A7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{1D465942-3261-4DFE-B191-785464867582}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C9D-42EB-8187-79F69BE27A7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{B69CE812-C49F-4BF0-B7CB-B3D215A9145D}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C9D-42EB-8187-79F69BE27A7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{F13DFC8E-CFC7-4D97-A6E1-990E41361346}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C9D-42EB-8187-79F69BE27A7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{E64B1D5C-AAD8-4260-9359-F94AF69FF738}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C9D-42EB-8187-79F69BE27A7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{3259B273-CFA1-45DC-A202-CEFF429738AD}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C9D-42EB-8187-79F69BE27A7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{202CAB64-4E1A-4424-B46D-66CFADF11EC2}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C9D-42EB-8187-79F69BE27A7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{73EFEB09-EEE7-45C0-B8E0-B255C681EC0A}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C9D-42EB-8187-79F69BE27A7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{AAD4C51B-D6C4-4388-8974-305904D0726C}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C9D-42EB-8187-79F69BE27A7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{2184A6B1-89D6-4C2B-8522-4258E4AC208F}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C9D-42EB-8187-79F69BE27A7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{9B279B8E-28CF-4740-BB96-010F78AF16CF}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C9D-42EB-8187-79F69BE27A7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{6EAC9FAE-28B6-4CB6-9228-776D2CFE887D}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C9D-42EB-8187-79F69BE27A7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{F5F376CC-BE9A-4D60-AC22-B5BB19E8D38B}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C9D-42EB-8187-79F69BE27A7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{5327CFE7-1319-46BD-98F6-76CBDC7F2C53}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C9D-42EB-8187-79F69BE27A7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{17C464AD-A506-4557-A3C2-1A5816E60737}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C9D-42EB-8187-79F69BE27A7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{4A881241-5457-46BF-A7B4-3F20CF6DBD6F}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C9D-42EB-8187-79F69BE27A7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{ED6E730B-C1C6-4EC9-ADA3-D414F723130E}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C9D-42EB-8187-79F69BE27A7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{466BE131-3A0C-4989-A153-9A79F307A659}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C9D-42EB-8187-79F69BE27A7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{8F16D658-9055-489E-8F67-959EB353B018}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C9D-42EB-8187-79F69BE27A7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{662455E4-F1FF-46C9-97A8-3EF7EB5FE925}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C9D-42EB-8187-79F69BE27A7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C9D-42EB-8187-79F69BE27A7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C9D-42EB-8187-79F69BE27A7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{2B6DDBC3-3C25-4575-824D-8928CB4F29E3}</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A6BA-4188-BEA6-4A251CAC06CF}"/>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{B3B1B9C5-725A-4AD2-B147-DEB2D94D677C}</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A6BA-4188-BEA6-4A251CAC06CF}"/>
                </c:ext>
              </c:extLst>
            </c:dLbl>
            <c:dLbl>
              <c:idx val="2"/>
              <c:tx>
                <c:strRef>
                  <c:f>Daten_Diagramme!$E$16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{81E8DCB2-FD12-402D-A20F-73256BDC6567}</c15:txfldGUID>
                      <c15:f>Daten_Diagramme!$E$16</c15:f>
                      <c15:dlblFieldTableCache>
                        <c:ptCount val="1"/>
                        <c:pt idx="0">
                          <c:v>3.1</c:v>
                        </c:pt>
                      </c15:dlblFieldTableCache>
                    </c15:dlblFTEntry>
                  </c15:dlblFieldTable>
                  <c15:showDataLabelsRange val="0"/>
                </c:ext>
                <c:ext xmlns:c16="http://schemas.microsoft.com/office/drawing/2014/chart" uri="{C3380CC4-5D6E-409C-BE32-E72D297353CC}">
                  <c16:uniqueId val="{00000002-A6BA-4188-BEA6-4A251CAC06CF}"/>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{0389860C-E20A-485D-AD05-52EB8EAA01EB}</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A6BA-4188-BEA6-4A251CAC06CF}"/>
                </c:ext>
              </c:extLst>
            </c:dLbl>
            <c:dLbl>
              <c:idx val="4"/>
              <c:tx>
                <c:strRef>
                  <c:f>Daten_Diagramme!$E$18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{4E5BD134-34B1-4A18-BD5B-A4707069885C}</c15:txfldGUID>
                      <c15:f>Daten_Diagramme!$E$18</c15:f>
                      <c15:dlblFieldTableCache>
                        <c:ptCount val="1"/>
                        <c:pt idx="0">
                          <c:v>-4.2</c:v>
                        </c:pt>
                      </c15:dlblFieldTableCache>
                    </c15:dlblFTEntry>
                  </c15:dlblFieldTable>
                  <c15:showDataLabelsRange val="0"/>
                </c:ext>
                <c:ext xmlns:c16="http://schemas.microsoft.com/office/drawing/2014/chart" uri="{C3380CC4-5D6E-409C-BE32-E72D297353CC}">
                  <c16:uniqueId val="{00000004-A6BA-4188-BEA6-4A251CAC06CF}"/>
                </c:ext>
              </c:extLst>
            </c:dLbl>
            <c:dLbl>
              <c:idx val="5"/>
              <c:tx>
                <c:strRef>
                  <c:f>Daten_Diagramme!$E$19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{B55A7541-4C7A-46DA-A14E-532646D0183D}</c15:txfldGUID>
                      <c15:f>Daten_Diagramme!$E$19</c15:f>
                      <c15:dlblFieldTableCache>
                        <c:ptCount val="1"/>
                        <c:pt idx="0">
                          <c:v>-4.4</c:v>
                        </c:pt>
                      </c15:dlblFieldTableCache>
                    </c15:dlblFTEntry>
                  </c15:dlblFieldTable>
                  <c15:showDataLabelsRange val="0"/>
                </c:ext>
                <c:ext xmlns:c16="http://schemas.microsoft.com/office/drawing/2014/chart" uri="{C3380CC4-5D6E-409C-BE32-E72D297353CC}">
                  <c16:uniqueId val="{00000005-A6BA-4188-BEA6-4A251CAC06CF}"/>
                </c:ext>
              </c:extLst>
            </c:dLbl>
            <c:dLbl>
              <c:idx val="6"/>
              <c:tx>
                <c:strRef>
                  <c:f>Daten_Diagramme!$E$20</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{97F0E2A8-1E36-4226-B278-50561A3B0587}</c15:txfldGUID>
                      <c15:f>Daten_Diagramme!$E$20</c15:f>
                      <c15:dlblFieldTableCache>
                        <c:ptCount val="1"/>
                        <c:pt idx="0">
                          <c:v>-12.1</c:v>
                        </c:pt>
                      </c15:dlblFieldTableCache>
                    </c15:dlblFTEntry>
                  </c15:dlblFieldTable>
                  <c15:showDataLabelsRange val="0"/>
                </c:ext>
                <c:ext xmlns:c16="http://schemas.microsoft.com/office/drawing/2014/chart" uri="{C3380CC4-5D6E-409C-BE32-E72D297353CC}">
                  <c16:uniqueId val="{00000006-A6BA-4188-BEA6-4A251CAC06CF}"/>
                </c:ext>
              </c:extLst>
            </c:dLbl>
            <c:dLbl>
              <c:idx val="7"/>
              <c:tx>
                <c:strRef>
                  <c:f>Daten_Diagramme!$E$21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{3E7D8024-1DC3-4FF8-8AD0-0654317DDA5E}</c15:txfldGUID>
                      <c15:f>Daten_Diagramme!$E$21</c15:f>
                      <c15:dlblFieldTableCache>
                        <c:ptCount val="1"/>
                        <c:pt idx="0">
                          <c:v>2.0</c:v>
                        </c:pt>
                      </c15:dlblFieldTableCache>
                    </c15:dlblFTEntry>
                  </c15:dlblFieldTable>
                  <c15:showDataLabelsRange val="0"/>
                </c:ext>
                <c:ext xmlns:c16="http://schemas.microsoft.com/office/drawing/2014/chart" uri="{C3380CC4-5D6E-409C-BE32-E72D297353CC}">
                  <c16:uniqueId val="{00000007-A6BA-4188-BEA6-4A251CAC06CF}"/>
                </c:ext>
              </c:extLst>
            </c:dLbl>
            <c:dLbl>
              <c:idx val="8"/>
              <c:tx>
                <c:strRef>
                  <c:f>Daten_Diagramme!$E$22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{41D56480-4387-4AA1-AD4A-82251FB3D558}</c15:txfldGUID>
                      <c15:f>Daten_Diagramme!$E$22</c15:f>
                      <c15:dlblFieldTableCache>
                        <c:ptCount val="1"/>
                        <c:pt idx="0">
                          <c:v>2.8</c:v>
                        </c:pt>
                      </c15:dlblFieldTableCache>
                    </c15:dlblFTEntry>
                  </c15:dlblFieldTable>
                  <c15:showDataLabelsRange val="0"/>
                </c:ext>
                <c:ext xmlns:c16="http://schemas.microsoft.com/office/drawing/2014/chart" uri="{C3380CC4-5D6E-409C-BE32-E72D297353CC}">
                  <c16:uniqueId val="{00000008-A6BA-4188-BEA6-4A251CAC06CF}"/>
                </c:ext>
              </c:extLst>
            </c:dLbl>
            <c:dLbl>
              <c:idx val="9"/>
              <c:tx>
                <c:strRef>
                  <c:f>Daten_Diagramme!$E$23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{3E3D49CF-F0F5-4ADE-A456-301EB632C9CD}</c15:txfldGUID>
                      <c15:f>Daten_Diagramme!$E$23</c15:f>
                      <c15:dlblFieldTableCache>
                        <c:ptCount val="1"/>
                        <c:pt idx="0">
                          <c:v>-6.4</c:v>
                        </c:pt>
                      </c15:dlblFieldTableCache>
                    </c15:dlblFTEntry>
                  </c15:dlblFieldTable>
                  <c15:showDataLabelsRange val="0"/>
                </c:ext>
                <c:ext xmlns:c16="http://schemas.microsoft.com/office/drawing/2014/chart" uri="{C3380CC4-5D6E-409C-BE32-E72D297353CC}">
                  <c16:uniqueId val="{00000009-A6BA-4188-BEA6-4A251CAC06CF}"/>
                </c:ext>
              </c:extLst>
            </c:dLbl>
            <c:dLbl>
              <c:idx val="10"/>
              <c:tx>
                <c:strRef>
                  <c:f>Daten_Diagramme!$E$24</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{A2F9DEBC-57A3-4ACB-8509-4FF7EEB60353}</c15:txfldGUID>
                      <c15:f>Daten_Diagramme!$E$24</c15:f>
                      <c15:dlblFieldTableCache>
                        <c:ptCount val="1"/>
                        <c:pt idx="0">
                          <c:v>-12.4</c:v>
                        </c:pt>
                      </c15:dlblFieldTableCache>
                    </c15:dlblFTEntry>
                  </c15:dlblFieldTable>
                  <c15:showDataLabelsRange val="0"/>
                </c:ext>
                <c:ext xmlns:c16="http://schemas.microsoft.com/office/drawing/2014/chart" uri="{C3380CC4-5D6E-409C-BE32-E72D297353CC}">
                  <c16:uniqueId val="{0000000A-A6BA-4188-BEA6-4A251CAC06CF}"/>
                </c:ext>
              </c:extLst>
            </c:dLbl>
            <c:dLbl>
              <c:idx val="11"/>
              <c:tx>
                <c:strRef>
                  <c:f>Daten_Diagramme!$E$25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{07FEE8D4-4471-4328-A54A-609B2454A144}</c15:txfldGUID>
                      <c15:f>Daten_Diagramme!$E$25</c15:f>
                      <c15:dlblFieldTableCache>
                        <c:ptCount val="1"/>
                        <c:pt idx="0">
                          <c:v>-4.1</c:v>
                        </c:pt>
                      </c15:dlblFieldTableCache>
                    </c15:dlblFTEntry>
                  </c15:dlblFieldTable>
                  <c15:showDataLabelsRange val="0"/>
                </c:ext>
                <c:ext xmlns:c16="http://schemas.microsoft.com/office/drawing/2014/chart" uri="{C3380CC4-5D6E-409C-BE32-E72D297353CC}">
                  <c16:uniqueId val="{0000000B-A6BA-4188-BEA6-4A251CAC06CF}"/>
                </c:ext>
              </c:extLst>
            </c:dLbl>
            <c:dLbl>
              <c:idx val="12"/>
              <c:tx>
                <c:strRef>
                  <c:f>Daten_Diagramme!$E$26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{05AC7C38-4FCA-4A24-A4CE-804FA0DAF898}</c15:txfldGUID>
                      <c15:f>Daten_Diagramme!$E$26</c15:f>
                      <c15:dlblFieldTableCache>
                        <c:ptCount val="1"/>
                        <c:pt idx="0">
                          <c:v>6.0</c:v>
                        </c:pt>
                      </c15:dlblFieldTableCache>
                    </c15:dlblFTEntry>
                  </c15:dlblFieldTable>
                  <c15:showDataLabelsRange val="0"/>
                </c:ext>
                <c:ext xmlns:c16="http://schemas.microsoft.com/office/drawing/2014/chart" uri="{C3380CC4-5D6E-409C-BE32-E72D297353CC}">
                  <c16:uniqueId val="{0000000C-A6BA-4188-BEA6-4A251CAC06CF}"/>
                </c:ext>
              </c:extLst>
            </c:dLbl>
            <c:dLbl>
              <c:idx val="13"/>
              <c:tx>
                <c:strRef>
                  <c:f>Daten_Diagramme!$E$27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{CE6384D9-98A9-417B-AFBF-C8A739694F7A}</c15:txfldGUID>
                      <c15:f>Daten_Diagramme!$E$27</c15:f>
                      <c15:dlblFieldTableCache>
                        <c:ptCount val="1"/>
                        <c:pt idx="0">
                          <c:v>1.6</c:v>
                        </c:pt>
                      </c15:dlblFieldTableCache>
                    </c15:dlblFTEntry>
                  </c15:dlblFieldTable>
                  <c15:showDataLabelsRange val="0"/>
                </c:ext>
                <c:ext xmlns:c16="http://schemas.microsoft.com/office/drawing/2014/chart" uri="{C3380CC4-5D6E-409C-BE32-E72D297353CC}">
                  <c16:uniqueId val="{0000000D-A6BA-4188-BEA6-4A251CAC06CF}"/>
                </c:ext>
              </c:extLst>
            </c:dLbl>
            <c:dLbl>
              <c:idx val="14"/>
              <c:tx>
                <c:strRef>
                  <c:f>Daten_Diagramme!$E$28</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{B2B4EF4B-A8FA-4D1E-9F10-A7FBB0A1F368}</c15:txfldGUID>
                      <c15:f>Daten_Diagramme!$E$28</c15:f>
                      <c15:dlblFieldTableCache>
                        <c:ptCount val="1"/>
                        <c:pt idx="0">
                          <c:v>12.0</c:v>
                        </c:pt>
                      </c15:dlblFieldTableCache>
                    </c15:dlblFTEntry>
                  </c15:dlblFieldTable>
                  <c15:showDataLabelsRange val="0"/>
                </c:ext>
                <c:ext xmlns:c16="http://schemas.microsoft.com/office/drawing/2014/chart" uri="{C3380CC4-5D6E-409C-BE32-E72D297353CC}">
                  <c16:uniqueId val="{0000000E-A6BA-4188-BEA6-4A251CAC06CF}"/>
                </c:ext>
              </c:extLst>
            </c:dLbl>
            <c:dLbl>
              <c:idx val="15"/>
              <c:tx>
                <c:strRef>
                  <c:f>Daten_Diagramme!$E$29</c:f>
                  <c:strCache>
                    <c:ptCount val="1"/>
                    <c:pt idx="0">
                      <c:v>-44.4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{EE16D658-FE75-4377-B767-1C43A5628BFA}</c15:txfldGUID>
                      <c15:f>Daten_Diagramme!$E$29</c15:f>
                      <c15:dlblFieldTableCache>
                        <c:ptCount val="1"/>
                        <c:pt idx="0">
                          <c:v>-44.4</c:v>
                        </c:pt>
                      </c15:dlblFieldTableCache>
                    </c15:dlblFTEntry>
                  </c15:dlblFieldTable>
                  <c15:showDataLabelsRange val="0"/>
                </c:ext>
                <c:ext xmlns:c16="http://schemas.microsoft.com/office/drawing/2014/chart" uri="{C3380CC4-5D6E-409C-BE32-E72D297353CC}">
                  <c16:uniqueId val="{0000000F-A6BA-4188-BEA6-4A251CAC06CF}"/>
                </c:ext>
              </c:extLst>
            </c:dLbl>
            <c:dLbl>
              <c:idx val="16"/>
              <c:tx>
                <c:strRef>
                  <c:f>Daten_Diagramme!$E$30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{CC495602-881A-475B-904E-C91FF13EF5ED}</c15:txfldGUID>
                      <c15:f>Daten_Diagramme!$E$30</c15:f>
                      <c15:dlblFieldTableCache>
                        <c:ptCount val="1"/>
                        <c:pt idx="0">
                          <c:v>4.2</c:v>
                        </c:pt>
                      </c15:dlblFieldTableCache>
                    </c15:dlblFTEntry>
                  </c15:dlblFieldTable>
                  <c15:showDataLabelsRange val="0"/>
                </c:ext>
                <c:ext xmlns:c16="http://schemas.microsoft.com/office/drawing/2014/chart" uri="{C3380CC4-5D6E-409C-BE32-E72D297353CC}">
                  <c16:uniqueId val="{00000010-A6BA-4188-BEA6-4A251CAC06CF}"/>
                </c:ext>
              </c:extLst>
            </c:dLbl>
            <c:dLbl>
              <c:idx val="17"/>
              <c:tx>
                <c:strRef>
                  <c:f>Daten_Diagramme!$E$31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{50A51B53-B617-4DC8-9182-BCDC58ADE40A}</c15:txfldGUID>
                      <c15:f>Daten_Diagramme!$E$31</c15:f>
                      <c15:dlblFieldTableCache>
                        <c:ptCount val="1"/>
                        <c:pt idx="0">
                          <c:v>-5.5</c:v>
                        </c:pt>
                      </c15:dlblFieldTableCache>
                    </c15:dlblFTEntry>
                  </c15:dlblFieldTable>
                  <c15:showDataLabelsRange val="0"/>
                </c:ext>
                <c:ext xmlns:c16="http://schemas.microsoft.com/office/drawing/2014/chart" uri="{C3380CC4-5D6E-409C-BE32-E72D297353CC}">
                  <c16:uniqueId val="{00000011-A6BA-4188-BEA6-4A251CAC06CF}"/>
                </c:ext>
              </c:extLst>
            </c:dLbl>
            <c:dLbl>
              <c:idx val="18"/>
              <c:tx>
                <c:strRef>
                  <c:f>Daten_Diagramme!$E$32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{68CAF9C8-F7F5-449B-B34A-FC19EA95B36A}</c15:txfldGUID>
                      <c15:f>Daten_Diagramme!$E$32</c15:f>
                      <c15:dlblFieldTableCache>
                        <c:ptCount val="1"/>
                        <c:pt idx="0">
                          <c:v>3.4</c:v>
                        </c:pt>
                      </c15:dlblFieldTableCache>
                    </c15:dlblFTEntry>
                  </c15:dlblFieldTable>
                  <c15:showDataLabelsRange val="0"/>
                </c:ext>
                <c:ext xmlns:c16="http://schemas.microsoft.com/office/drawing/2014/chart" uri="{C3380CC4-5D6E-409C-BE32-E72D297353CC}">
                  <c16:uniqueId val="{00000012-A6BA-4188-BEA6-4A251CAC06CF}"/>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{5A85927C-8968-4D84-926D-F430AA94624F}</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A6BA-4188-BEA6-4A251CAC06CF}"/>
                </c:ext>
              </c:extLst>
            </c:dLbl>
            <c:dLbl>
              <c:idx val="20"/>
              <c:tx>
                <c:strRef>
                  <c:f>Daten_Diagramme!$E$34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{A3E4C850-F8E2-4426-8A13-0374BADA2D3F}</c15:txfldGUID>
                      <c15:f>Daten_Diagramme!$E$34</c15:f>
                      <c15:dlblFieldTableCache>
                        <c:ptCount val="1"/>
                        <c:pt idx="0">
                          <c:v>-7.0</c:v>
                        </c:pt>
                      </c15:dlblFieldTableCache>
                    </c15:dlblFTEntry>
                  </c15:dlblFieldTable>
                  <c15:showDataLabelsRange val="0"/>
                </c:ext>
                <c:ext xmlns:c16="http://schemas.microsoft.com/office/drawing/2014/chart" uri="{C3380CC4-5D6E-409C-BE32-E72D297353CC}">
                  <c16:uniqueId val="{00000014-A6BA-4188-BEA6-4A251CAC06C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{357A6E9C-F7EC-4FEB-AC93-1F8024C87BC9}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6BA-4188-BEA6-4A251CAC06C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{4FF94A4F-1F02-4FF8-9269-1BC9588319BC}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6BA-4188-BEA6-4A251CAC06CF}"/>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{06C27466-9137-4E3A-98BB-E3F69104CE60}</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A6BA-4188-BEA6-4A251CAC06CF}"/>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{6CC95092-8F76-4D01-A030-529A3D636C4E}</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A6BA-4188-BEA6-4A251CAC06CF}"/>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{6FC8ACBB-001F-420C-887D-31350E95B35D}</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A6BA-4188-BEA6-4A251CAC06C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{5E953F2E-7409-4B83-8DF8-7F2D269C75F3}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6BA-4188-BEA6-4A251CAC06C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{710715B5-D449-4E41-9935-94B9210BCD25}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6BA-4188-BEA6-4A251CAC06C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{EF32BB5C-8A3C-4EAF-BAAD-E8D3B0D762EF}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6BA-4188-BEA6-4A251CAC06C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{A145B1BF-E4C9-4F52-A54C-DEAA81D3C050}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6BA-4188-BEA6-4A251CAC06C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{E2AD1DC2-19D1-4E21-B853-61ED7C8CC642}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6BA-4188-BEA6-4A251CAC06CF}"/>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{96874324-9C0B-4998-B1BE-D94D47DB82F4}</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A6BA-4188-BEA6-4A251CAC06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-2.041457286432161</c:v>
                </c:pt>
                <c:pt idx="1">
                  <c:v>2.4630541871921183</c:v>
                </c:pt>
                <c:pt idx="2">
                  <c:v>3.0769230769230771</c:v>
                </c:pt>
                <c:pt idx="3">
                  <c:v>-5.2770448548812663</c:v>
                </c:pt>
                <c:pt idx="4">
                  <c:v>-4.2288557213930345</c:v>
                </c:pt>
                <c:pt idx="5">
                  <c:v>-4.3771043771043772</c:v>
                </c:pt>
                <c:pt idx="6">
                  <c:v>-12.056737588652481</c:v>
                </c:pt>
                <c:pt idx="7">
                  <c:v>1.963350785340314</c:v>
                </c:pt>
                <c:pt idx="8">
                  <c:v>2.8216164514586324</c:v>
                </c:pt>
                <c:pt idx="9">
                  <c:v>-6.367924528301887</c:v>
                </c:pt>
                <c:pt idx="10">
                  <c:v>-12.430800201308505</c:v>
                </c:pt>
                <c:pt idx="11">
                  <c:v>-4.1269841269841274</c:v>
                </c:pt>
                <c:pt idx="12">
                  <c:v>6</c:v>
                </c:pt>
                <c:pt idx="13">
                  <c:v>1.5525114155251141</c:v>
                </c:pt>
                <c:pt idx="14">
                  <c:v>12.044817927170868</c:v>
                </c:pt>
                <c:pt idx="15">
                  <c:v>-44.444444444444443</c:v>
                </c:pt>
                <c:pt idx="16">
                  <c:v>4.2056074766355138</c:v>
                </c:pt>
                <c:pt idx="17">
                  <c:v>-5.4838709677419351</c:v>
                </c:pt>
                <c:pt idx="18">
                  <c:v>3.407880724174654</c:v>
                </c:pt>
                <c:pt idx="19">
                  <c:v>2.1077283372365341</c:v>
                </c:pt>
                <c:pt idx="20">
                  <c:v>-6.9569835369091875</c:v>
                </c:pt>
                <c:pt idx="21">
                  <c:v>0</c:v>
                </c:pt>
                <c:pt idx="23">
                  <c:v>2.4630541871921183</c:v>
                </c:pt>
                <c:pt idx="24">
                  <c:v>-2.1871820956256358</c:v>
                </c:pt>
                <c:pt idx="25">
                  <c:v>-2.1008800984196081</c:v>
                </c:pt>
              </c:numCache>
            </c:numRef>
          </c:val>
          <c:extLst>
            <c:ext xmlns:c16="http://schemas.microsoft.com/office/drawing/2014/chart" uri="{C3380CC4-5D6E-409C-BE32-E72D297353CC}">
              <c16:uniqueId val="{00000020-A6BA-4188-BEA6-4A251CAC06C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{3CDB6884-D644-49D7-AFCE-FE51E7FB32E8}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6BA-4188-BEA6-4A251CAC06C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{1FB43524-8A0D-493F-93FC-8DBCE19547AC}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6BA-4188-BEA6-4A251CAC06C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{75D0C651-7B98-46DC-8509-0D78652C33EE}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6BA-4188-BEA6-4A251CAC06C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{95571383-FD7A-4388-8049-20C6D456A851}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6BA-4188-BEA6-4A251CAC06C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{FFF997F2-6F72-4EB5-AE1E-6215321F061F}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6BA-4188-BEA6-4A251CAC06C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{6DFCD146-4958-4983-ACC3-2A53ECA064E1}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6BA-4188-BEA6-4A251CAC06C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{DC8CB8F8-AE2A-4C14-833B-D8B91F17C304}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6BA-4188-BEA6-4A251CAC06C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{18C15780-C824-49BC-9227-865F69877C01}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6BA-4188-BEA6-4A251CAC06C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{2FCF0A42-A484-4048-8FC0-541B906AC184}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6BA-4188-BEA6-4A251CAC06C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{2B3DBC14-5C60-4E2A-9EF3-148177D4B679}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6BA-4188-BEA6-4A251CAC06C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{504451FC-FA69-42E0-B5FA-7A1CAB4B2F4B}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6BA-4188-BEA6-4A251CAC06C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{78B01CDC-4165-4403-A549-50ECF60ED8C6}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6BA-4188-BEA6-4A251CAC06C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{0785A3FD-BDE4-4CAB-8B36-80F330448EB6}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6BA-4188-BEA6-4A251CAC06C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{BD9FBFAD-CD7B-450D-A528-1ED117F2C45D}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6BA-4188-BEA6-4A251CAC06C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{97E6348E-7016-4967-AD61-43CD444D2B0C}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6BA-4188-BEA6-4A251CAC06C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{E59AC3A6-9830-4BED-BB88-76656B03A218}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6BA-4188-BEA6-4A251CAC06C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{D63F923A-053F-43F4-986E-5CBC9CEC9D8A}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6BA-4188-BEA6-4A251CAC06C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{6C2A6F5C-7AB5-4515-87D3-2131423630C8}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6BA-4188-BEA6-4A251CAC06C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{1609ED66-B974-4383-905D-395DEBEA2811}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6BA-4188-BEA6-4A251CAC06C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{BB6EAC85-31F9-47B4-AF04-6D6ED66624DF}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6BA-4188-BEA6-4A251CAC06C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{FE6265E0-9C88-4CD6-BF53-4EC8C5B4476E}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6BA-4188-BEA6-4A251CAC06C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{7AD3990D-A73B-4009-B164-6FDCA0866F21}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6BA-4188-BEA6-4A251CAC06C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{C4FE4150-7775-42E0-8304-29A7BCDEA60B}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6BA-4188-BEA6-4A251CAC06C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{62F13621-BB5C-4F78-A915-037FF75BD4C0}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6BA-4188-BEA6-4A251CAC06C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{C4E18ECC-58A5-41B4-B0FF-66090829DC5E}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6BA-4188-BEA6-4A251CAC06C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{29999336-C93D-4790-B04E-474E38300B41}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6BA-4188-BEA6-4A251CAC06C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{C91D0A53-CB9C-4860-9219-ACD046B2014B}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6BA-4188-BEA6-4A251CAC06C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{971AE9DF-6B90-4D73-9E53-AD1597FCA5CF}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6BA-4188-BEA6-4A251CAC06C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{F40360E8-1625-442E-A62D-7C221881B18D}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6BA-4188-BEA6-4A251CAC06C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{66492077-1B01-4541-80A4-6DFD92C9883E}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6BA-4188-BEA6-4A251CAC06C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{4C82C984-3B65-43A1-88CA-0173E58FADAE}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6BA-4188-BEA6-4A251CAC06C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{98A3F714-9368-40D3-B209-518DA2CBF1F1}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6BA-4188-BEA6-4A251CAC06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6BA-4188-BEA6-4A251CAC06C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6BA-4188-BEA6-4A251CAC06C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{EC063A1D-F99D-47B5-8A3F-B018DFD54FA6}</c15:txfldGUID>
                      <c15:f>Diagramm!$I$46</c15:f>
                      <c15:dlblFieldTableCache>
                        <c:ptCount val="1"/>
                      </c15:dlblFieldTableCache>
                    </c15:dlblFTEntry>
                  </c15:dlblFieldTable>
                  <c15:showDataLabelsRange val="0"/>
                </c:ext>
                <c:ext xmlns:c16="http://schemas.microsoft.com/office/drawing/2014/chart" uri="{C3380CC4-5D6E-409C-BE32-E72D297353CC}">
                  <c16:uniqueId val="{00000000-2A1F-4EA8-BE9C-86212AFFD0D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{010CC7B5-C57B-48D4-8D6A-233CC2A55A89}</c15:txfldGUID>
                      <c15:f>Diagramm!$I$47</c15:f>
                      <c15:dlblFieldTableCache>
                        <c:ptCount val="1"/>
                      </c15:dlblFieldTableCache>
                    </c15:dlblFTEntry>
                  </c15:dlblFieldTable>
                  <c15:showDataLabelsRange val="0"/>
                </c:ext>
                <c:ext xmlns:c16="http://schemas.microsoft.com/office/drawing/2014/chart" uri="{C3380CC4-5D6E-409C-BE32-E72D297353CC}">
                  <c16:uniqueId val="{00000001-2A1F-4EA8-BE9C-86212AFFD0D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{5CF2BB6C-F9E6-4A2A-ADE1-5B9F80ADEA2C}</c15:txfldGUID>
                      <c15:f>Diagramm!$I$48</c15:f>
                      <c15:dlblFieldTableCache>
                        <c:ptCount val="1"/>
                      </c15:dlblFieldTableCache>
                    </c15:dlblFTEntry>
                  </c15:dlblFieldTable>
                  <c15:showDataLabelsRange val="0"/>
                </c:ext>
                <c:ext xmlns:c16="http://schemas.microsoft.com/office/drawing/2014/chart" uri="{C3380CC4-5D6E-409C-BE32-E72D297353CC}">
                  <c16:uniqueId val="{00000002-2A1F-4EA8-BE9C-86212AFFD0D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{FF933B64-7AC6-4640-8A4D-C5CF827DDECE}</c15:txfldGUID>
                      <c15:f>Diagramm!$I$49</c15:f>
                      <c15:dlblFieldTableCache>
                        <c:ptCount val="1"/>
                      </c15:dlblFieldTableCache>
                    </c15:dlblFTEntry>
                  </c15:dlblFieldTable>
                  <c15:showDataLabelsRange val="0"/>
                </c:ext>
                <c:ext xmlns:c16="http://schemas.microsoft.com/office/drawing/2014/chart" uri="{C3380CC4-5D6E-409C-BE32-E72D297353CC}">
                  <c16:uniqueId val="{00000003-2A1F-4EA8-BE9C-86212AFFD0D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{1FC64254-C12A-4774-8776-5499174E3343}</c15:txfldGUID>
                      <c15:f>Diagramm!$I$50</c15:f>
                      <c15:dlblFieldTableCache>
                        <c:ptCount val="1"/>
                      </c15:dlblFieldTableCache>
                    </c15:dlblFTEntry>
                  </c15:dlblFieldTable>
                  <c15:showDataLabelsRange val="0"/>
                </c:ext>
                <c:ext xmlns:c16="http://schemas.microsoft.com/office/drawing/2014/chart" uri="{C3380CC4-5D6E-409C-BE32-E72D297353CC}">
                  <c16:uniqueId val="{00000004-2A1F-4EA8-BE9C-86212AFFD0D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{B43D367F-F7A3-4E26-B749-0A1D43345EBE}</c15:txfldGUID>
                      <c15:f>Diagramm!$I$51</c15:f>
                      <c15:dlblFieldTableCache>
                        <c:ptCount val="1"/>
                      </c15:dlblFieldTableCache>
                    </c15:dlblFTEntry>
                  </c15:dlblFieldTable>
                  <c15:showDataLabelsRange val="0"/>
                </c:ext>
                <c:ext xmlns:c16="http://schemas.microsoft.com/office/drawing/2014/chart" uri="{C3380CC4-5D6E-409C-BE32-E72D297353CC}">
                  <c16:uniqueId val="{00000005-2A1F-4EA8-BE9C-86212AFFD0D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{A6EDF5E6-51B1-48E5-ABF1-E32CF4515943}</c15:txfldGUID>
                      <c15:f>Diagramm!$I$52</c15:f>
                      <c15:dlblFieldTableCache>
                        <c:ptCount val="1"/>
                      </c15:dlblFieldTableCache>
                    </c15:dlblFTEntry>
                  </c15:dlblFieldTable>
                  <c15:showDataLabelsRange val="0"/>
                </c:ext>
                <c:ext xmlns:c16="http://schemas.microsoft.com/office/drawing/2014/chart" uri="{C3380CC4-5D6E-409C-BE32-E72D297353CC}">
                  <c16:uniqueId val="{00000006-2A1F-4EA8-BE9C-86212AFFD0D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{992E7E53-1F9B-4277-9744-960A7502FCCC}</c15:txfldGUID>
                      <c15:f>Diagramm!$I$53</c15:f>
                      <c15:dlblFieldTableCache>
                        <c:ptCount val="1"/>
                      </c15:dlblFieldTableCache>
                    </c15:dlblFTEntry>
                  </c15:dlblFieldTable>
                  <c15:showDataLabelsRange val="0"/>
                </c:ext>
                <c:ext xmlns:c16="http://schemas.microsoft.com/office/drawing/2014/chart" uri="{C3380CC4-5D6E-409C-BE32-E72D297353CC}">
                  <c16:uniqueId val="{00000007-2A1F-4EA8-BE9C-86212AFFD0D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{0E3E5D51-6558-4B0D-ACC1-886210F3FE12}</c15:txfldGUID>
                      <c15:f>Diagramm!$I$54</c15:f>
                      <c15:dlblFieldTableCache>
                        <c:ptCount val="1"/>
                      </c15:dlblFieldTableCache>
                    </c15:dlblFTEntry>
                  </c15:dlblFieldTable>
                  <c15:showDataLabelsRange val="0"/>
                </c:ext>
                <c:ext xmlns:c16="http://schemas.microsoft.com/office/drawing/2014/chart" uri="{C3380CC4-5D6E-409C-BE32-E72D297353CC}">
                  <c16:uniqueId val="{00000008-2A1F-4EA8-BE9C-86212AFFD0D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{71668458-AE87-4448-8286-5DAA370AEC3C}</c15:txfldGUID>
                      <c15:f>Diagramm!$I$55</c15:f>
                      <c15:dlblFieldTableCache>
                        <c:ptCount val="1"/>
                      </c15:dlblFieldTableCache>
                    </c15:dlblFTEntry>
                  </c15:dlblFieldTable>
                  <c15:showDataLabelsRange val="0"/>
                </c:ext>
                <c:ext xmlns:c16="http://schemas.microsoft.com/office/drawing/2014/chart" uri="{C3380CC4-5D6E-409C-BE32-E72D297353CC}">
                  <c16:uniqueId val="{00000009-2A1F-4EA8-BE9C-86212AFFD0D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{F5467DA0-CF71-4914-8C15-5C8BB3EDCC6E}</c15:txfldGUID>
                      <c15:f>Diagramm!$I$56</c15:f>
                      <c15:dlblFieldTableCache>
                        <c:ptCount val="1"/>
                      </c15:dlblFieldTableCache>
                    </c15:dlblFTEntry>
                  </c15:dlblFieldTable>
                  <c15:showDataLabelsRange val="0"/>
                </c:ext>
                <c:ext xmlns:c16="http://schemas.microsoft.com/office/drawing/2014/chart" uri="{C3380CC4-5D6E-409C-BE32-E72D297353CC}">
                  <c16:uniqueId val="{0000000A-2A1F-4EA8-BE9C-86212AFFD0D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{AD7A2BBB-234F-466C-AFCF-308AA6A7615E}</c15:txfldGUID>
                      <c15:f>Diagramm!$I$57</c15:f>
                      <c15:dlblFieldTableCache>
                        <c:ptCount val="1"/>
                      </c15:dlblFieldTableCache>
                    </c15:dlblFTEntry>
                  </c15:dlblFieldTable>
                  <c15:showDataLabelsRange val="0"/>
                </c:ext>
                <c:ext xmlns:c16="http://schemas.microsoft.com/office/drawing/2014/chart" uri="{C3380CC4-5D6E-409C-BE32-E72D297353CC}">
                  <c16:uniqueId val="{0000000B-2A1F-4EA8-BE9C-86212AFFD0D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{6E65E12E-E2AB-45E4-B768-49DBB7E90AD6}</c15:txfldGUID>
                      <c15:f>Diagramm!$I$58</c15:f>
                      <c15:dlblFieldTableCache>
                        <c:ptCount val="1"/>
                      </c15:dlblFieldTableCache>
                    </c15:dlblFTEntry>
                  </c15:dlblFieldTable>
                  <c15:showDataLabelsRange val="0"/>
                </c:ext>
                <c:ext xmlns:c16="http://schemas.microsoft.com/office/drawing/2014/chart" uri="{C3380CC4-5D6E-409C-BE32-E72D297353CC}">
                  <c16:uniqueId val="{0000000C-2A1F-4EA8-BE9C-86212AFFD0D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{F0200556-69BA-4C11-9F09-B3FC8AC0D03D}</c15:txfldGUID>
                      <c15:f>Diagramm!$I$59</c15:f>
                      <c15:dlblFieldTableCache>
                        <c:ptCount val="1"/>
                      </c15:dlblFieldTableCache>
                    </c15:dlblFTEntry>
                  </c15:dlblFieldTable>
                  <c15:showDataLabelsRange val="0"/>
                </c:ext>
                <c:ext xmlns:c16="http://schemas.microsoft.com/office/drawing/2014/chart" uri="{C3380CC4-5D6E-409C-BE32-E72D297353CC}">
                  <c16:uniqueId val="{0000000D-2A1F-4EA8-BE9C-86212AFFD0D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{B1074678-58B1-4D67-B944-578AAB107743}</c15:txfldGUID>
                      <c15:f>Diagramm!$I$60</c15:f>
                      <c15:dlblFieldTableCache>
                        <c:ptCount val="1"/>
                      </c15:dlblFieldTableCache>
                    </c15:dlblFTEntry>
                  </c15:dlblFieldTable>
                  <c15:showDataLabelsRange val="0"/>
                </c:ext>
                <c:ext xmlns:c16="http://schemas.microsoft.com/office/drawing/2014/chart" uri="{C3380CC4-5D6E-409C-BE32-E72D297353CC}">
                  <c16:uniqueId val="{0000000E-2A1F-4EA8-BE9C-86212AFFD0D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{2C737E30-631C-4DE8-97C9-398AA09D035A}</c15:txfldGUID>
                      <c15:f>Diagramm!$I$61</c15:f>
                      <c15:dlblFieldTableCache>
                        <c:ptCount val="1"/>
                      </c15:dlblFieldTableCache>
                    </c15:dlblFTEntry>
                  </c15:dlblFieldTable>
                  <c15:showDataLabelsRange val="0"/>
                </c:ext>
                <c:ext xmlns:c16="http://schemas.microsoft.com/office/drawing/2014/chart" uri="{C3380CC4-5D6E-409C-BE32-E72D297353CC}">
                  <c16:uniqueId val="{0000000F-2A1F-4EA8-BE9C-86212AFFD0D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{629F0E93-C95C-407F-A23B-953C98BB85E4}</c15:txfldGUID>
                      <c15:f>Diagramm!$I$62</c15:f>
                      <c15:dlblFieldTableCache>
                        <c:ptCount val="1"/>
                      </c15:dlblFieldTableCache>
                    </c15:dlblFTEntry>
                  </c15:dlblFieldTable>
                  <c15:showDataLabelsRange val="0"/>
                </c:ext>
                <c:ext xmlns:c16="http://schemas.microsoft.com/office/drawing/2014/chart" uri="{C3380CC4-5D6E-409C-BE32-E72D297353CC}">
                  <c16:uniqueId val="{00000010-2A1F-4EA8-BE9C-86212AFFD0D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{CFF0B1B2-45FF-4DC4-A266-AE54BBC4017A}</c15:txfldGUID>
                      <c15:f>Diagramm!$I$63</c15:f>
                      <c15:dlblFieldTableCache>
                        <c:ptCount val="1"/>
                      </c15:dlblFieldTableCache>
                    </c15:dlblFTEntry>
                  </c15:dlblFieldTable>
                  <c15:showDataLabelsRange val="0"/>
                </c:ext>
                <c:ext xmlns:c16="http://schemas.microsoft.com/office/drawing/2014/chart" uri="{C3380CC4-5D6E-409C-BE32-E72D297353CC}">
                  <c16:uniqueId val="{00000011-2A1F-4EA8-BE9C-86212AFFD0D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{F25B206D-8BAC-4159-A10C-5170ADB4F6D5}</c15:txfldGUID>
                      <c15:f>Diagramm!$I$64</c15:f>
                      <c15:dlblFieldTableCache>
                        <c:ptCount val="1"/>
                      </c15:dlblFieldTableCache>
                    </c15:dlblFTEntry>
                  </c15:dlblFieldTable>
                  <c15:showDataLabelsRange val="0"/>
                </c:ext>
                <c:ext xmlns:c16="http://schemas.microsoft.com/office/drawing/2014/chart" uri="{C3380CC4-5D6E-409C-BE32-E72D297353CC}">
                  <c16:uniqueId val="{00000012-2A1F-4EA8-BE9C-86212AFFD0D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{2281FDEE-0B38-451B-9C5B-8B1E54F5B149}</c15:txfldGUID>
                      <c15:f>Diagramm!$I$65</c15:f>
                      <c15:dlblFieldTableCache>
                        <c:ptCount val="1"/>
                      </c15:dlblFieldTableCache>
                    </c15:dlblFTEntry>
                  </c15:dlblFieldTable>
                  <c15:showDataLabelsRange val="0"/>
                </c:ext>
                <c:ext xmlns:c16="http://schemas.microsoft.com/office/drawing/2014/chart" uri="{C3380CC4-5D6E-409C-BE32-E72D297353CC}">
                  <c16:uniqueId val="{00000013-2A1F-4EA8-BE9C-86212AFFD0D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{5E8AFA18-9A1B-4D99-A155-8A0A9B05C8F4}</c15:txfldGUID>
                      <c15:f>Diagramm!$I$66</c15:f>
                      <c15:dlblFieldTableCache>
                        <c:ptCount val="1"/>
                      </c15:dlblFieldTableCache>
                    </c15:dlblFTEntry>
                  </c15:dlblFieldTable>
                  <c15:showDataLabelsRange val="0"/>
                </c:ext>
                <c:ext xmlns:c16="http://schemas.microsoft.com/office/drawing/2014/chart" uri="{C3380CC4-5D6E-409C-BE32-E72D297353CC}">
                  <c16:uniqueId val="{00000014-2A1F-4EA8-BE9C-86212AFFD0D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{469FFB9A-C928-4AE7-98D0-4573408A18D0}</c15:txfldGUID>
                      <c15:f>Diagramm!$I$67</c15:f>
                      <c15:dlblFieldTableCache>
                        <c:ptCount val="1"/>
                      </c15:dlblFieldTableCache>
                    </c15:dlblFTEntry>
                  </c15:dlblFieldTable>
                  <c15:showDataLabelsRange val="0"/>
                </c:ext>
                <c:ext xmlns:c16="http://schemas.microsoft.com/office/drawing/2014/chart" uri="{C3380CC4-5D6E-409C-BE32-E72D297353CC}">
                  <c16:uniqueId val="{00000015-2A1F-4EA8-BE9C-86212AFFD0D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A1F-4EA8-BE9C-86212AFFD0D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{931B3960-944B-408E-8298-2ECDC2C5717E}</c15:txfldGUID>
                      <c15:f>Diagramm!$K$46</c15:f>
                      <c15:dlblFieldTableCache>
                        <c:ptCount val="1"/>
                      </c15:dlblFieldTableCache>
                    </c15:dlblFTEntry>
                  </c15:dlblFieldTable>
                  <c15:showDataLabelsRange val="0"/>
                </c:ext>
                <c:ext xmlns:c16="http://schemas.microsoft.com/office/drawing/2014/chart" uri="{C3380CC4-5D6E-409C-BE32-E72D297353CC}">
                  <c16:uniqueId val="{00000017-2A1F-4EA8-BE9C-86212AFFD0D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{21A457DD-8F67-4A22-8CC1-BADCCA623446}</c15:txfldGUID>
                      <c15:f>Diagramm!$K$47</c15:f>
                      <c15:dlblFieldTableCache>
                        <c:ptCount val="1"/>
                      </c15:dlblFieldTableCache>
                    </c15:dlblFTEntry>
                  </c15:dlblFieldTable>
                  <c15:showDataLabelsRange val="0"/>
                </c:ext>
                <c:ext xmlns:c16="http://schemas.microsoft.com/office/drawing/2014/chart" uri="{C3380CC4-5D6E-409C-BE32-E72D297353CC}">
                  <c16:uniqueId val="{00000018-2A1F-4EA8-BE9C-86212AFFD0D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{83533845-64C1-4C46-ABC0-4462BACBAEBB}</c15:txfldGUID>
                      <c15:f>Diagramm!$K$48</c15:f>
                      <c15:dlblFieldTableCache>
                        <c:ptCount val="1"/>
                      </c15:dlblFieldTableCache>
                    </c15:dlblFTEntry>
                  </c15:dlblFieldTable>
                  <c15:showDataLabelsRange val="0"/>
                </c:ext>
                <c:ext xmlns:c16="http://schemas.microsoft.com/office/drawing/2014/chart" uri="{C3380CC4-5D6E-409C-BE32-E72D297353CC}">
                  <c16:uniqueId val="{00000019-2A1F-4EA8-BE9C-86212AFFD0D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{4C3DBECF-4DB7-4247-B923-83A8E792FCF8}</c15:txfldGUID>
                      <c15:f>Diagramm!$K$49</c15:f>
                      <c15:dlblFieldTableCache>
                        <c:ptCount val="1"/>
                      </c15:dlblFieldTableCache>
                    </c15:dlblFTEntry>
                  </c15:dlblFieldTable>
                  <c15:showDataLabelsRange val="0"/>
                </c:ext>
                <c:ext xmlns:c16="http://schemas.microsoft.com/office/drawing/2014/chart" uri="{C3380CC4-5D6E-409C-BE32-E72D297353CC}">
                  <c16:uniqueId val="{0000001A-2A1F-4EA8-BE9C-86212AFFD0D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{E241DF45-69E6-4203-9351-3B93FAE1C5EF}</c15:txfldGUID>
                      <c15:f>Diagramm!$K$50</c15:f>
                      <c15:dlblFieldTableCache>
                        <c:ptCount val="1"/>
                      </c15:dlblFieldTableCache>
                    </c15:dlblFTEntry>
                  </c15:dlblFieldTable>
                  <c15:showDataLabelsRange val="0"/>
                </c:ext>
                <c:ext xmlns:c16="http://schemas.microsoft.com/office/drawing/2014/chart" uri="{C3380CC4-5D6E-409C-BE32-E72D297353CC}">
                  <c16:uniqueId val="{0000001B-2A1F-4EA8-BE9C-86212AFFD0D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{837C709F-8C08-4E78-B696-B239A580ECDE}</c15:txfldGUID>
                      <c15:f>Diagramm!$K$51</c15:f>
                      <c15:dlblFieldTableCache>
                        <c:ptCount val="1"/>
                      </c15:dlblFieldTableCache>
                    </c15:dlblFTEntry>
                  </c15:dlblFieldTable>
                  <c15:showDataLabelsRange val="0"/>
                </c:ext>
                <c:ext xmlns:c16="http://schemas.microsoft.com/office/drawing/2014/chart" uri="{C3380CC4-5D6E-409C-BE32-E72D297353CC}">
                  <c16:uniqueId val="{0000001C-2A1F-4EA8-BE9C-86212AFFD0D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{CA6955EA-4477-4608-AEBD-30B34C976952}</c15:txfldGUID>
                      <c15:f>Diagramm!$K$52</c15:f>
                      <c15:dlblFieldTableCache>
                        <c:ptCount val="1"/>
                      </c15:dlblFieldTableCache>
                    </c15:dlblFTEntry>
                  </c15:dlblFieldTable>
                  <c15:showDataLabelsRange val="0"/>
                </c:ext>
                <c:ext xmlns:c16="http://schemas.microsoft.com/office/drawing/2014/chart" uri="{C3380CC4-5D6E-409C-BE32-E72D297353CC}">
                  <c16:uniqueId val="{0000001D-2A1F-4EA8-BE9C-86212AFFD0D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{1B3FC490-BB17-45B4-89F7-1A2C2B8B14CC}</c15:txfldGUID>
                      <c15:f>Diagramm!$K$53</c15:f>
                      <c15:dlblFieldTableCache>
                        <c:ptCount val="1"/>
                      </c15:dlblFieldTableCache>
                    </c15:dlblFTEntry>
                  </c15:dlblFieldTable>
                  <c15:showDataLabelsRange val="0"/>
                </c:ext>
                <c:ext xmlns:c16="http://schemas.microsoft.com/office/drawing/2014/chart" uri="{C3380CC4-5D6E-409C-BE32-E72D297353CC}">
                  <c16:uniqueId val="{0000001E-2A1F-4EA8-BE9C-86212AFFD0D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{42A612AB-6F4A-4093-B30D-E96C3D0A8648}</c15:txfldGUID>
                      <c15:f>Diagramm!$K$54</c15:f>
                      <c15:dlblFieldTableCache>
                        <c:ptCount val="1"/>
                      </c15:dlblFieldTableCache>
                    </c15:dlblFTEntry>
                  </c15:dlblFieldTable>
                  <c15:showDataLabelsRange val="0"/>
                </c:ext>
                <c:ext xmlns:c16="http://schemas.microsoft.com/office/drawing/2014/chart" uri="{C3380CC4-5D6E-409C-BE32-E72D297353CC}">
                  <c16:uniqueId val="{0000001F-2A1F-4EA8-BE9C-86212AFFD0D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{5F83890E-51CD-420F-8C58-4EEC62824046}</c15:txfldGUID>
                      <c15:f>Diagramm!$K$55</c15:f>
                      <c15:dlblFieldTableCache>
                        <c:ptCount val="1"/>
                      </c15:dlblFieldTableCache>
                    </c15:dlblFTEntry>
                  </c15:dlblFieldTable>
                  <c15:showDataLabelsRange val="0"/>
                </c:ext>
                <c:ext xmlns:c16="http://schemas.microsoft.com/office/drawing/2014/chart" uri="{C3380CC4-5D6E-409C-BE32-E72D297353CC}">
                  <c16:uniqueId val="{00000020-2A1F-4EA8-BE9C-86212AFFD0D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{CED7DC73-F85A-4758-9743-62A0B4733F8C}</c15:txfldGUID>
                      <c15:f>Diagramm!$K$56</c15:f>
                      <c15:dlblFieldTableCache>
                        <c:ptCount val="1"/>
                      </c15:dlblFieldTableCache>
                    </c15:dlblFTEntry>
                  </c15:dlblFieldTable>
                  <c15:showDataLabelsRange val="0"/>
                </c:ext>
                <c:ext xmlns:c16="http://schemas.microsoft.com/office/drawing/2014/chart" uri="{C3380CC4-5D6E-409C-BE32-E72D297353CC}">
                  <c16:uniqueId val="{00000021-2A1F-4EA8-BE9C-86212AFFD0D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{C0838764-1172-4C59-BC84-AD7E838E0B8F}</c15:txfldGUID>
                      <c15:f>Diagramm!$K$57</c15:f>
                      <c15:dlblFieldTableCache>
                        <c:ptCount val="1"/>
                      </c15:dlblFieldTableCache>
                    </c15:dlblFTEntry>
                  </c15:dlblFieldTable>
                  <c15:showDataLabelsRange val="0"/>
                </c:ext>
                <c:ext xmlns:c16="http://schemas.microsoft.com/office/drawing/2014/chart" uri="{C3380CC4-5D6E-409C-BE32-E72D297353CC}">
                  <c16:uniqueId val="{00000022-2A1F-4EA8-BE9C-86212AFFD0D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{2950A253-23BE-4D01-892C-0BAA50614BCA}</c15:txfldGUID>
                      <c15:f>Diagramm!$K$58</c15:f>
                      <c15:dlblFieldTableCache>
                        <c:ptCount val="1"/>
                      </c15:dlblFieldTableCache>
                    </c15:dlblFTEntry>
                  </c15:dlblFieldTable>
                  <c15:showDataLabelsRange val="0"/>
                </c:ext>
                <c:ext xmlns:c16="http://schemas.microsoft.com/office/drawing/2014/chart" uri="{C3380CC4-5D6E-409C-BE32-E72D297353CC}">
                  <c16:uniqueId val="{00000023-2A1F-4EA8-BE9C-86212AFFD0D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{D16412F3-D442-4843-BDC9-56F1BB67B411}</c15:txfldGUID>
                      <c15:f>Diagramm!$K$59</c15:f>
                      <c15:dlblFieldTableCache>
                        <c:ptCount val="1"/>
                      </c15:dlblFieldTableCache>
                    </c15:dlblFTEntry>
                  </c15:dlblFieldTable>
                  <c15:showDataLabelsRange val="0"/>
                </c:ext>
                <c:ext xmlns:c16="http://schemas.microsoft.com/office/drawing/2014/chart" uri="{C3380CC4-5D6E-409C-BE32-E72D297353CC}">
                  <c16:uniqueId val="{00000024-2A1F-4EA8-BE9C-86212AFFD0D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{C74FB888-EE33-4042-B420-F8159BC5E064}</c15:txfldGUID>
                      <c15:f>Diagramm!$K$60</c15:f>
                      <c15:dlblFieldTableCache>
                        <c:ptCount val="1"/>
                      </c15:dlblFieldTableCache>
                    </c15:dlblFTEntry>
                  </c15:dlblFieldTable>
                  <c15:showDataLabelsRange val="0"/>
                </c:ext>
                <c:ext xmlns:c16="http://schemas.microsoft.com/office/drawing/2014/chart" uri="{C3380CC4-5D6E-409C-BE32-E72D297353CC}">
                  <c16:uniqueId val="{00000025-2A1F-4EA8-BE9C-86212AFFD0D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{262F40D5-FFDD-49BB-BFEB-D5C199D405C5}</c15:txfldGUID>
                      <c15:f>Diagramm!$K$61</c15:f>
                      <c15:dlblFieldTableCache>
                        <c:ptCount val="1"/>
                      </c15:dlblFieldTableCache>
                    </c15:dlblFTEntry>
                  </c15:dlblFieldTable>
                  <c15:showDataLabelsRange val="0"/>
                </c:ext>
                <c:ext xmlns:c16="http://schemas.microsoft.com/office/drawing/2014/chart" uri="{C3380CC4-5D6E-409C-BE32-E72D297353CC}">
                  <c16:uniqueId val="{00000026-2A1F-4EA8-BE9C-86212AFFD0D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{1DE6ED4F-6059-45C5-9409-64F63DC4FD5A}</c15:txfldGUID>
                      <c15:f>Diagramm!$K$62</c15:f>
                      <c15:dlblFieldTableCache>
                        <c:ptCount val="1"/>
                      </c15:dlblFieldTableCache>
                    </c15:dlblFTEntry>
                  </c15:dlblFieldTable>
                  <c15:showDataLabelsRange val="0"/>
                </c:ext>
                <c:ext xmlns:c16="http://schemas.microsoft.com/office/drawing/2014/chart" uri="{C3380CC4-5D6E-409C-BE32-E72D297353CC}">
                  <c16:uniqueId val="{00000027-2A1F-4EA8-BE9C-86212AFFD0D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{D53AD763-67CC-4E07-9727-CB04454F4328}</c15:txfldGUID>
                      <c15:f>Diagramm!$K$63</c15:f>
                      <c15:dlblFieldTableCache>
                        <c:ptCount val="1"/>
                      </c15:dlblFieldTableCache>
                    </c15:dlblFTEntry>
                  </c15:dlblFieldTable>
                  <c15:showDataLabelsRange val="0"/>
                </c:ext>
                <c:ext xmlns:c16="http://schemas.microsoft.com/office/drawing/2014/chart" uri="{C3380CC4-5D6E-409C-BE32-E72D297353CC}">
                  <c16:uniqueId val="{00000028-2A1F-4EA8-BE9C-86212AFFD0D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{4354A1F5-E157-4D32-8858-1F7D982A3FCB}</c15:txfldGUID>
                      <c15:f>Diagramm!$K$64</c15:f>
                      <c15:dlblFieldTableCache>
                        <c:ptCount val="1"/>
                      </c15:dlblFieldTableCache>
                    </c15:dlblFTEntry>
                  </c15:dlblFieldTable>
                  <c15:showDataLabelsRange val="0"/>
                </c:ext>
                <c:ext xmlns:c16="http://schemas.microsoft.com/office/drawing/2014/chart" uri="{C3380CC4-5D6E-409C-BE32-E72D297353CC}">
                  <c16:uniqueId val="{00000029-2A1F-4EA8-BE9C-86212AFFD0D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{5B685A2B-1DA4-430B-88D5-58D6DCD0A903}</c15:txfldGUID>
                      <c15:f>Diagramm!$K$65</c15:f>
                      <c15:dlblFieldTableCache>
                        <c:ptCount val="1"/>
                      </c15:dlblFieldTableCache>
                    </c15:dlblFTEntry>
                  </c15:dlblFieldTable>
                  <c15:showDataLabelsRange val="0"/>
                </c:ext>
                <c:ext xmlns:c16="http://schemas.microsoft.com/office/drawing/2014/chart" uri="{C3380CC4-5D6E-409C-BE32-E72D297353CC}">
                  <c16:uniqueId val="{0000002A-2A1F-4EA8-BE9C-86212AFFD0D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{156B5E99-AE54-4226-B23D-63D316C6DAEE}</c15:txfldGUID>
                      <c15:f>Diagramm!$K$66</c15:f>
                      <c15:dlblFieldTableCache>
                        <c:ptCount val="1"/>
                      </c15:dlblFieldTableCache>
                    </c15:dlblFTEntry>
                  </c15:dlblFieldTable>
                  <c15:showDataLabelsRange val="0"/>
                </c:ext>
                <c:ext xmlns:c16="http://schemas.microsoft.com/office/drawing/2014/chart" uri="{C3380CC4-5D6E-409C-BE32-E72D297353CC}">
                  <c16:uniqueId val="{0000002B-2A1F-4EA8-BE9C-86212AFFD0D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{78F48E95-5F13-4F69-86DD-3B85F30820C6}</c15:txfldGUID>
                      <c15:f>Diagramm!$K$67</c15:f>
                      <c15:dlblFieldTableCache>
                        <c:ptCount val="1"/>
                      </c15:dlblFieldTableCache>
                    </c15:dlblFTEntry>
                  </c15:dlblFieldTable>
                  <c15:showDataLabelsRange val="0"/>
                </c:ext>
                <c:ext xmlns:c16="http://schemas.microsoft.com/office/drawing/2014/chart" uri="{C3380CC4-5D6E-409C-BE32-E72D297353CC}">
                  <c16:uniqueId val="{0000002C-2A1F-4EA8-BE9C-86212AFFD0D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A1F-4EA8-BE9C-86212AFFD0D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{47054AAF-67A4-4443-9C21-843D45C4C171}</c15:txfldGUID>
                      <c15:f>Diagramm!$J$46</c15:f>
                      <c15:dlblFieldTableCache>
                        <c:ptCount val="1"/>
                      </c15:dlblFieldTableCache>
                    </c15:dlblFTEntry>
                  </c15:dlblFieldTable>
                  <c15:showDataLabelsRange val="0"/>
                </c:ext>
                <c:ext xmlns:c16="http://schemas.microsoft.com/office/drawing/2014/chart" uri="{C3380CC4-5D6E-409C-BE32-E72D297353CC}">
                  <c16:uniqueId val="{0000002E-2A1F-4EA8-BE9C-86212AFFD0D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{740AA313-591C-46C0-B9A8-E51A83081CEE}</c15:txfldGUID>
                      <c15:f>Diagramm!$J$47</c15:f>
                      <c15:dlblFieldTableCache>
                        <c:ptCount val="1"/>
                      </c15:dlblFieldTableCache>
                    </c15:dlblFTEntry>
                  </c15:dlblFieldTable>
                  <c15:showDataLabelsRange val="0"/>
                </c:ext>
                <c:ext xmlns:c16="http://schemas.microsoft.com/office/drawing/2014/chart" uri="{C3380CC4-5D6E-409C-BE32-E72D297353CC}">
                  <c16:uniqueId val="{0000002F-2A1F-4EA8-BE9C-86212AFFD0D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{35F0C563-8ACE-4438-8BEC-8AC817EE2108}</c15:txfldGUID>
                      <c15:f>Diagramm!$J$48</c15:f>
                      <c15:dlblFieldTableCache>
                        <c:ptCount val="1"/>
                      </c15:dlblFieldTableCache>
                    </c15:dlblFTEntry>
                  </c15:dlblFieldTable>
                  <c15:showDataLabelsRange val="0"/>
                </c:ext>
                <c:ext xmlns:c16="http://schemas.microsoft.com/office/drawing/2014/chart" uri="{C3380CC4-5D6E-409C-BE32-E72D297353CC}">
                  <c16:uniqueId val="{00000030-2A1F-4EA8-BE9C-86212AFFD0D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{46DBA4CD-3D94-4325-8DA5-48175F6058F5}</c15:txfldGUID>
                      <c15:f>Diagramm!$J$49</c15:f>
                      <c15:dlblFieldTableCache>
                        <c:ptCount val="1"/>
                      </c15:dlblFieldTableCache>
                    </c15:dlblFTEntry>
                  </c15:dlblFieldTable>
                  <c15:showDataLabelsRange val="0"/>
                </c:ext>
                <c:ext xmlns:c16="http://schemas.microsoft.com/office/drawing/2014/chart" uri="{C3380CC4-5D6E-409C-BE32-E72D297353CC}">
                  <c16:uniqueId val="{00000031-2A1F-4EA8-BE9C-86212AFFD0D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{ED9FDDD9-1622-4B35-9CAF-FADC83DAA270}</c15:txfldGUID>
                      <c15:f>Diagramm!$J$50</c15:f>
                      <c15:dlblFieldTableCache>
                        <c:ptCount val="1"/>
                      </c15:dlblFieldTableCache>
                    </c15:dlblFTEntry>
                  </c15:dlblFieldTable>
                  <c15:showDataLabelsRange val="0"/>
                </c:ext>
                <c:ext xmlns:c16="http://schemas.microsoft.com/office/drawing/2014/chart" uri="{C3380CC4-5D6E-409C-BE32-E72D297353CC}">
                  <c16:uniqueId val="{00000032-2A1F-4EA8-BE9C-86212AFFD0D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{5BED682B-C1F8-4784-B2A5-FE5441D33F74}</c15:txfldGUID>
                      <c15:f>Diagramm!$J$51</c15:f>
                      <c15:dlblFieldTableCache>
                        <c:ptCount val="1"/>
                      </c15:dlblFieldTableCache>
                    </c15:dlblFTEntry>
                  </c15:dlblFieldTable>
                  <c15:showDataLabelsRange val="0"/>
                </c:ext>
                <c:ext xmlns:c16="http://schemas.microsoft.com/office/drawing/2014/chart" uri="{C3380CC4-5D6E-409C-BE32-E72D297353CC}">
                  <c16:uniqueId val="{00000033-2A1F-4EA8-BE9C-86212AFFD0D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{7B4EA3C1-BD5F-479B-ABDE-1E6920ED6B4D}</c15:txfldGUID>
                      <c15:f>Diagramm!$J$52</c15:f>
                      <c15:dlblFieldTableCache>
                        <c:ptCount val="1"/>
                      </c15:dlblFieldTableCache>
                    </c15:dlblFTEntry>
                  </c15:dlblFieldTable>
                  <c15:showDataLabelsRange val="0"/>
                </c:ext>
                <c:ext xmlns:c16="http://schemas.microsoft.com/office/drawing/2014/chart" uri="{C3380CC4-5D6E-409C-BE32-E72D297353CC}">
                  <c16:uniqueId val="{00000034-2A1F-4EA8-BE9C-86212AFFD0D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{86470828-EA99-4BB3-A61B-F1BC37E0870F}</c15:txfldGUID>
                      <c15:f>Diagramm!$J$53</c15:f>
                      <c15:dlblFieldTableCache>
                        <c:ptCount val="1"/>
                      </c15:dlblFieldTableCache>
                    </c15:dlblFTEntry>
                  </c15:dlblFieldTable>
                  <c15:showDataLabelsRange val="0"/>
                </c:ext>
                <c:ext xmlns:c16="http://schemas.microsoft.com/office/drawing/2014/chart" uri="{C3380CC4-5D6E-409C-BE32-E72D297353CC}">
                  <c16:uniqueId val="{00000035-2A1F-4EA8-BE9C-86212AFFD0D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{D59D804D-8799-481C-9E24-16D63FE97FE3}</c15:txfldGUID>
                      <c15:f>Diagramm!$J$54</c15:f>
                      <c15:dlblFieldTableCache>
                        <c:ptCount val="1"/>
                      </c15:dlblFieldTableCache>
                    </c15:dlblFTEntry>
                  </c15:dlblFieldTable>
                  <c15:showDataLabelsRange val="0"/>
                </c:ext>
                <c:ext xmlns:c16="http://schemas.microsoft.com/office/drawing/2014/chart" uri="{C3380CC4-5D6E-409C-BE32-E72D297353CC}">
                  <c16:uniqueId val="{00000036-2A1F-4EA8-BE9C-86212AFFD0D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{D943EE85-8226-4B3C-8C28-46BFB2C03742}</c15:txfldGUID>
                      <c15:f>Diagramm!$J$55</c15:f>
                      <c15:dlblFieldTableCache>
                        <c:ptCount val="1"/>
                      </c15:dlblFieldTableCache>
                    </c15:dlblFTEntry>
                  </c15:dlblFieldTable>
                  <c15:showDataLabelsRange val="0"/>
                </c:ext>
                <c:ext xmlns:c16="http://schemas.microsoft.com/office/drawing/2014/chart" uri="{C3380CC4-5D6E-409C-BE32-E72D297353CC}">
                  <c16:uniqueId val="{00000037-2A1F-4EA8-BE9C-86212AFFD0D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{159CBE12-E19C-4E11-BC9E-724D70E58C54}</c15:txfldGUID>
                      <c15:f>Diagramm!$J$56</c15:f>
                      <c15:dlblFieldTableCache>
                        <c:ptCount val="1"/>
                      </c15:dlblFieldTableCache>
                    </c15:dlblFTEntry>
                  </c15:dlblFieldTable>
                  <c15:showDataLabelsRange val="0"/>
                </c:ext>
                <c:ext xmlns:c16="http://schemas.microsoft.com/office/drawing/2014/chart" uri="{C3380CC4-5D6E-409C-BE32-E72D297353CC}">
                  <c16:uniqueId val="{00000038-2A1F-4EA8-BE9C-86212AFFD0D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{60372A48-862F-4F10-A095-D163A9279A05}</c15:txfldGUID>
                      <c15:f>Diagramm!$J$57</c15:f>
                      <c15:dlblFieldTableCache>
                        <c:ptCount val="1"/>
                      </c15:dlblFieldTableCache>
                    </c15:dlblFTEntry>
                  </c15:dlblFieldTable>
                  <c15:showDataLabelsRange val="0"/>
                </c:ext>
                <c:ext xmlns:c16="http://schemas.microsoft.com/office/drawing/2014/chart" uri="{C3380CC4-5D6E-409C-BE32-E72D297353CC}">
                  <c16:uniqueId val="{00000039-2A1F-4EA8-BE9C-86212AFFD0D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{8A9F3635-A941-4A76-ACFD-F575A709CC04}</c15:txfldGUID>
                      <c15:f>Diagramm!$J$58</c15:f>
                      <c15:dlblFieldTableCache>
                        <c:ptCount val="1"/>
                      </c15:dlblFieldTableCache>
                    </c15:dlblFTEntry>
                  </c15:dlblFieldTable>
                  <c15:showDataLabelsRange val="0"/>
                </c:ext>
                <c:ext xmlns:c16="http://schemas.microsoft.com/office/drawing/2014/chart" uri="{C3380CC4-5D6E-409C-BE32-E72D297353CC}">
                  <c16:uniqueId val="{0000003A-2A1F-4EA8-BE9C-86212AFFD0D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{D93D77BA-38CD-411B-97FE-B8EA616D70CE}</c15:txfldGUID>
                      <c15:f>Diagramm!$J$59</c15:f>
                      <c15:dlblFieldTableCache>
                        <c:ptCount val="1"/>
                      </c15:dlblFieldTableCache>
                    </c15:dlblFTEntry>
                  </c15:dlblFieldTable>
                  <c15:showDataLabelsRange val="0"/>
                </c:ext>
                <c:ext xmlns:c16="http://schemas.microsoft.com/office/drawing/2014/chart" uri="{C3380CC4-5D6E-409C-BE32-E72D297353CC}">
                  <c16:uniqueId val="{0000003B-2A1F-4EA8-BE9C-86212AFFD0D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{82139E4C-DBB7-4CB3-9884-0A4A6E858484}</c15:txfldGUID>
                      <c15:f>Diagramm!$J$60</c15:f>
                      <c15:dlblFieldTableCache>
                        <c:ptCount val="1"/>
                      </c15:dlblFieldTableCache>
                    </c15:dlblFTEntry>
                  </c15:dlblFieldTable>
                  <c15:showDataLabelsRange val="0"/>
                </c:ext>
                <c:ext xmlns:c16="http://schemas.microsoft.com/office/drawing/2014/chart" uri="{C3380CC4-5D6E-409C-BE32-E72D297353CC}">
                  <c16:uniqueId val="{0000003C-2A1F-4EA8-BE9C-86212AFFD0D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{533F173D-FBCD-415C-879A-30ABEE9530BA}</c15:txfldGUID>
                      <c15:f>Diagramm!$J$61</c15:f>
                      <c15:dlblFieldTableCache>
                        <c:ptCount val="1"/>
                      </c15:dlblFieldTableCache>
                    </c15:dlblFTEntry>
                  </c15:dlblFieldTable>
                  <c15:showDataLabelsRange val="0"/>
                </c:ext>
                <c:ext xmlns:c16="http://schemas.microsoft.com/office/drawing/2014/chart" uri="{C3380CC4-5D6E-409C-BE32-E72D297353CC}">
                  <c16:uniqueId val="{0000003D-2A1F-4EA8-BE9C-86212AFFD0D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{704983EE-7AB8-4429-8866-EC6691054FE7}</c15:txfldGUID>
                      <c15:f>Diagramm!$J$62</c15:f>
                      <c15:dlblFieldTableCache>
                        <c:ptCount val="1"/>
                      </c15:dlblFieldTableCache>
                    </c15:dlblFTEntry>
                  </c15:dlblFieldTable>
                  <c15:showDataLabelsRange val="0"/>
                </c:ext>
                <c:ext xmlns:c16="http://schemas.microsoft.com/office/drawing/2014/chart" uri="{C3380CC4-5D6E-409C-BE32-E72D297353CC}">
                  <c16:uniqueId val="{0000003E-2A1F-4EA8-BE9C-86212AFFD0D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{D3EB41D6-0EF2-446E-AA74-BCA8EF429BD9}</c15:txfldGUID>
                      <c15:f>Diagramm!$J$63</c15:f>
                      <c15:dlblFieldTableCache>
                        <c:ptCount val="1"/>
                      </c15:dlblFieldTableCache>
                    </c15:dlblFTEntry>
                  </c15:dlblFieldTable>
                  <c15:showDataLabelsRange val="0"/>
                </c:ext>
                <c:ext xmlns:c16="http://schemas.microsoft.com/office/drawing/2014/chart" uri="{C3380CC4-5D6E-409C-BE32-E72D297353CC}">
                  <c16:uniqueId val="{0000003F-2A1F-4EA8-BE9C-86212AFFD0D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{E0C2B5FD-4CB8-4C3B-A305-98873731E031}</c15:txfldGUID>
                      <c15:f>Diagramm!$J$64</c15:f>
                      <c15:dlblFieldTableCache>
                        <c:ptCount val="1"/>
                      </c15:dlblFieldTableCache>
                    </c15:dlblFTEntry>
                  </c15:dlblFieldTable>
                  <c15:showDataLabelsRange val="0"/>
                </c:ext>
                <c:ext xmlns:c16="http://schemas.microsoft.com/office/drawing/2014/chart" uri="{C3380CC4-5D6E-409C-BE32-E72D297353CC}">
                  <c16:uniqueId val="{00000040-2A1F-4EA8-BE9C-86212AFFD0D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{8DCC9377-A7AE-429B-B878-FC3BE698C0B6}</c15:txfldGUID>
                      <c15:f>Diagramm!$J$65</c15:f>
                      <c15:dlblFieldTableCache>
                        <c:ptCount val="1"/>
                      </c15:dlblFieldTableCache>
                    </c15:dlblFTEntry>
                  </c15:dlblFieldTable>
                  <c15:showDataLabelsRange val="0"/>
                </c:ext>
                <c:ext xmlns:c16="http://schemas.microsoft.com/office/drawing/2014/chart" uri="{C3380CC4-5D6E-409C-BE32-E72D297353CC}">
                  <c16:uniqueId val="{00000041-2A1F-4EA8-BE9C-86212AFFD0D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{A5C5382F-BD68-4E1F-873B-7F9E27EE6C10}</c15:txfldGUID>
                      <c15:f>Diagramm!$J$66</c15:f>
                      <c15:dlblFieldTableCache>
                        <c:ptCount val="1"/>
                      </c15:dlblFieldTableCache>
                    </c15:dlblFTEntry>
                  </c15:dlblFieldTable>
                  <c15:showDataLabelsRange val="0"/>
                </c:ext>
                <c:ext xmlns:c16="http://schemas.microsoft.com/office/drawing/2014/chart" uri="{C3380CC4-5D6E-409C-BE32-E72D297353CC}">
                  <c16:uniqueId val="{00000042-2A1F-4EA8-BE9C-86212AFFD0D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{D6FCE927-ED30-4FE4-A64F-757268B4BEC3}</c15:txfldGUID>
                      <c15:f>Diagramm!$J$67</c15:f>
                      <c15:dlblFieldTableCache>
                        <c:ptCount val="1"/>
                      </c15:dlblFieldTableCache>
                    </c15:dlblFTEntry>
                  </c15:dlblFieldTable>
                  <c15:showDataLabelsRange val="0"/>
                </c:ext>
                <c:ext xmlns:c16="http://schemas.microsoft.com/office/drawing/2014/chart" uri="{C3380CC4-5D6E-409C-BE32-E72D297353CC}">
                  <c16:uniqueId val="{00000043-2A1F-4EA8-BE9C-86212AFFD0D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A1F-4EA8-BE9C-86212AFFD0D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6F9-4FCC-BD0B-033FD3BF80F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F9-4FCC-BD0B-033FD3BF80F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6F9-4FCC-BD0B-033FD3BF80F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F9-4FCC-BD0B-033FD3BF80F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F9-4FCC-BD0B-033FD3BF80F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6F9-4FCC-BD0B-033FD3BF80F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6F9-4FCC-BD0B-033FD3BF80F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F9-4FCC-BD0B-033FD3BF80F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F9-4FCC-BD0B-033FD3BF80F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6F9-4FCC-BD0B-033FD3BF80F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6F9-4FCC-BD0B-033FD3BF80F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6F9-4FCC-BD0B-033FD3BF80F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6F9-4FCC-BD0B-033FD3BF80F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6F9-4FCC-BD0B-033FD3BF80F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6F9-4FCC-BD0B-033FD3BF80F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6F9-4FCC-BD0B-033FD3BF80F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6F9-4FCC-BD0B-033FD3BF80F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6F9-4FCC-BD0B-033FD3BF80F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6F9-4FCC-BD0B-033FD3BF80F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6F9-4FCC-BD0B-033FD3BF80F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6F9-4FCC-BD0B-033FD3BF80F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6F9-4FCC-BD0B-033FD3BF80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6F9-4FCC-BD0B-033FD3BF80F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6F9-4FCC-BD0B-033FD3BF80F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6F9-4FCC-BD0B-033FD3BF80F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6F9-4FCC-BD0B-033FD3BF80F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6F9-4FCC-BD0B-033FD3BF80F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6F9-4FCC-BD0B-033FD3BF80F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6F9-4FCC-BD0B-033FD3BF80F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6F9-4FCC-BD0B-033FD3BF80F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6F9-4FCC-BD0B-033FD3BF80F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6F9-4FCC-BD0B-033FD3BF80F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6F9-4FCC-BD0B-033FD3BF80F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6F9-4FCC-BD0B-033FD3BF80F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6F9-4FCC-BD0B-033FD3BF80F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6F9-4FCC-BD0B-033FD3BF80F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6F9-4FCC-BD0B-033FD3BF80F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6F9-4FCC-BD0B-033FD3BF80F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6F9-4FCC-BD0B-033FD3BF80F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6F9-4FCC-BD0B-033FD3BF80F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6F9-4FCC-BD0B-033FD3BF80F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6F9-4FCC-BD0B-033FD3BF80F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6F9-4FCC-BD0B-033FD3BF80F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6F9-4FCC-BD0B-033FD3BF80F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6F9-4FCC-BD0B-033FD3BF80F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6F9-4FCC-BD0B-033FD3BF80F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6F9-4FCC-BD0B-033FD3BF80F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6F9-4FCC-BD0B-033FD3BF80F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6F9-4FCC-BD0B-033FD3BF80F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6F9-4FCC-BD0B-033FD3BF80F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6F9-4FCC-BD0B-033FD3BF80F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6F9-4FCC-BD0B-033FD3BF80F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6F9-4FCC-BD0B-033FD3BF80F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6F9-4FCC-BD0B-033FD3BF80F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6F9-4FCC-BD0B-033FD3BF80F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6F9-4FCC-BD0B-033FD3BF80F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6F9-4FCC-BD0B-033FD3BF80F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6F9-4FCC-BD0B-033FD3BF80F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6F9-4FCC-BD0B-033FD3BF80F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6F9-4FCC-BD0B-033FD3BF80F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6F9-4FCC-BD0B-033FD3BF80F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6F9-4FCC-BD0B-033FD3BF80F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6F9-4FCC-BD0B-033FD3BF80F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6F9-4FCC-BD0B-033FD3BF80F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6F9-4FCC-BD0B-033FD3BF80F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6F9-4FCC-BD0B-033FD3BF80F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6F9-4FCC-BD0B-033FD3BF80F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6F9-4FCC-BD0B-033FD3BF80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6F9-4FCC-BD0B-033FD3BF80F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101.59594496741491</c:v>
                </c:pt>
                <c:pt idx="2">
                  <c:v>102.99493120926864</c:v>
                </c:pt>
                <c:pt idx="3">
                  <c:v>100.59087617668357</c:v>
                </c:pt>
                <c:pt idx="4">
                  <c:v>100.72990586531499</c:v>
                </c:pt>
                <c:pt idx="5">
                  <c:v>102.70528602461984</c:v>
                </c:pt>
                <c:pt idx="6">
                  <c:v>104.3128167994207</c:v>
                </c:pt>
                <c:pt idx="7">
                  <c:v>102.66763215061549</c:v>
                </c:pt>
                <c:pt idx="8">
                  <c:v>102.62997827661115</c:v>
                </c:pt>
                <c:pt idx="9">
                  <c:v>103.66690803765388</c:v>
                </c:pt>
                <c:pt idx="10">
                  <c:v>105.55539464156409</c:v>
                </c:pt>
                <c:pt idx="11">
                  <c:v>103.87545257060103</c:v>
                </c:pt>
                <c:pt idx="12">
                  <c:v>104.79942070963071</c:v>
                </c:pt>
                <c:pt idx="13">
                  <c:v>106.29688631426501</c:v>
                </c:pt>
                <c:pt idx="14">
                  <c:v>108.34467776973207</c:v>
                </c:pt>
                <c:pt idx="15">
                  <c:v>106.44460535843592</c:v>
                </c:pt>
                <c:pt idx="16">
                  <c:v>107.35119478638669</c:v>
                </c:pt>
                <c:pt idx="17">
                  <c:v>108.76176683562635</c:v>
                </c:pt>
                <c:pt idx="18">
                  <c:v>110.78059377262852</c:v>
                </c:pt>
                <c:pt idx="19">
                  <c:v>109.80448950036205</c:v>
                </c:pt>
                <c:pt idx="20">
                  <c:v>110.24475018102824</c:v>
                </c:pt>
                <c:pt idx="21">
                  <c:v>111.01810282404054</c:v>
                </c:pt>
                <c:pt idx="22">
                  <c:v>112.30702389572772</c:v>
                </c:pt>
                <c:pt idx="23">
                  <c:v>110.99782766111514</c:v>
                </c:pt>
                <c:pt idx="24">
                  <c:v>111.45546705286024</c:v>
                </c:pt>
              </c:numCache>
            </c:numRef>
          </c:val>
          <c:smooth val="0"/>
          <c:extLst>
            <c:ext xmlns:c16="http://schemas.microsoft.com/office/drawing/2014/chart" uri="{C3380CC4-5D6E-409C-BE32-E72D297353CC}">
              <c16:uniqueId val="{00000000-E81B-48B2-9522-02EB6CA358D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103.77145012257213</c:v>
                </c:pt>
                <c:pt idx="2">
                  <c:v>106.18517820101829</c:v>
                </c:pt>
                <c:pt idx="3">
                  <c:v>104.60116914953798</c:v>
                </c:pt>
                <c:pt idx="4">
                  <c:v>101.84801056006035</c:v>
                </c:pt>
                <c:pt idx="5">
                  <c:v>104.90288515934377</c:v>
                </c:pt>
                <c:pt idx="6">
                  <c:v>106.76975297001697</c:v>
                </c:pt>
                <c:pt idx="7">
                  <c:v>104.45031114463512</c:v>
                </c:pt>
                <c:pt idx="8">
                  <c:v>105.44974542711674</c:v>
                </c:pt>
                <c:pt idx="9">
                  <c:v>107.50518574391855</c:v>
                </c:pt>
                <c:pt idx="10">
                  <c:v>111.91778238732792</c:v>
                </c:pt>
                <c:pt idx="11">
                  <c:v>108.88176503865736</c:v>
                </c:pt>
                <c:pt idx="12">
                  <c:v>108.69319253252876</c:v>
                </c:pt>
                <c:pt idx="13">
                  <c:v>112.87950216858383</c:v>
                </c:pt>
                <c:pt idx="14">
                  <c:v>115.78351876296435</c:v>
                </c:pt>
                <c:pt idx="15">
                  <c:v>114.84065623232134</c:v>
                </c:pt>
                <c:pt idx="16">
                  <c:v>114.61436922496699</c:v>
                </c:pt>
                <c:pt idx="17">
                  <c:v>116.66980954176881</c:v>
                </c:pt>
                <c:pt idx="18">
                  <c:v>118.66867810673203</c:v>
                </c:pt>
                <c:pt idx="19">
                  <c:v>117.14124080709031</c:v>
                </c:pt>
                <c:pt idx="20">
                  <c:v>116.44352253441448</c:v>
                </c:pt>
                <c:pt idx="21">
                  <c:v>119.59268338676222</c:v>
                </c:pt>
                <c:pt idx="22">
                  <c:v>124.38242504242882</c:v>
                </c:pt>
                <c:pt idx="23">
                  <c:v>121.13897793701678</c:v>
                </c:pt>
                <c:pt idx="24">
                  <c:v>116.76409579483311</c:v>
                </c:pt>
              </c:numCache>
            </c:numRef>
          </c:val>
          <c:smooth val="0"/>
          <c:extLst>
            <c:ext xmlns:c16="http://schemas.microsoft.com/office/drawing/2014/chart" uri="{C3380CC4-5D6E-409C-BE32-E72D297353CC}">
              <c16:uniqueId val="{00000001-E81B-48B2-9522-02EB6CA358D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100.69891736329998</c:v>
                </c:pt>
                <c:pt idx="2">
                  <c:v>99.986295737974501</c:v>
                </c:pt>
                <c:pt idx="3">
                  <c:v>100.50705769494313</c:v>
                </c:pt>
                <c:pt idx="4">
                  <c:v>97.327668905029469</c:v>
                </c:pt>
                <c:pt idx="5">
                  <c:v>99.383308208852952</c:v>
                </c:pt>
                <c:pt idx="6">
                  <c:v>99.287378374674532</c:v>
                </c:pt>
                <c:pt idx="7">
                  <c:v>98.492531177196113</c:v>
                </c:pt>
                <c:pt idx="8">
                  <c:v>96.985062354392213</c:v>
                </c:pt>
                <c:pt idx="9">
                  <c:v>98.259558722762776</c:v>
                </c:pt>
                <c:pt idx="10">
                  <c:v>97.31396464300397</c:v>
                </c:pt>
                <c:pt idx="11">
                  <c:v>96.340962039194196</c:v>
                </c:pt>
                <c:pt idx="12">
                  <c:v>95.299438125256955</c:v>
                </c:pt>
                <c:pt idx="13">
                  <c:v>96.505413183500067</c:v>
                </c:pt>
                <c:pt idx="14">
                  <c:v>93.915307660682473</c:v>
                </c:pt>
                <c:pt idx="15">
                  <c:v>93.531588323968748</c:v>
                </c:pt>
                <c:pt idx="16">
                  <c:v>92.62710703028641</c:v>
                </c:pt>
                <c:pt idx="17">
                  <c:v>92.339317527751135</c:v>
                </c:pt>
                <c:pt idx="18">
                  <c:v>92.065232287241329</c:v>
                </c:pt>
                <c:pt idx="19">
                  <c:v>91.804851308757023</c:v>
                </c:pt>
                <c:pt idx="20">
                  <c:v>89.913663149239412</c:v>
                </c:pt>
                <c:pt idx="21">
                  <c:v>90.818144442921749</c:v>
                </c:pt>
                <c:pt idx="22">
                  <c:v>90.174044127723718</c:v>
                </c:pt>
                <c:pt idx="23">
                  <c:v>90.269973961902153</c:v>
                </c:pt>
                <c:pt idx="24">
                  <c:v>86.117582568178705</c:v>
                </c:pt>
              </c:numCache>
            </c:numRef>
          </c:val>
          <c:smooth val="0"/>
          <c:extLst>
            <c:ext xmlns:c16="http://schemas.microsoft.com/office/drawing/2014/chart" uri="{C3380CC4-5D6E-409C-BE32-E72D297353CC}">
              <c16:uniqueId val="{00000002-E81B-48B2-9522-02EB6CA358D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81B-48B2-9522-02EB6CA358D5}"/>
                </c:ext>
              </c:extLst>
            </c:dLbl>
            <c:dLbl>
              <c:idx val="1"/>
              <c:delete val="1"/>
              <c:extLst>
                <c:ext xmlns:c15="http://schemas.microsoft.com/office/drawing/2012/chart" uri="{CE6537A1-D6FC-4f65-9D91-7224C49458BB}"/>
                <c:ext xmlns:c16="http://schemas.microsoft.com/office/drawing/2014/chart" uri="{C3380CC4-5D6E-409C-BE32-E72D297353CC}">
                  <c16:uniqueId val="{00000004-E81B-48B2-9522-02EB6CA358D5}"/>
                </c:ext>
              </c:extLst>
            </c:dLbl>
            <c:dLbl>
              <c:idx val="2"/>
              <c:delete val="1"/>
              <c:extLst>
                <c:ext xmlns:c15="http://schemas.microsoft.com/office/drawing/2012/chart" uri="{CE6537A1-D6FC-4f65-9D91-7224C49458BB}"/>
                <c:ext xmlns:c16="http://schemas.microsoft.com/office/drawing/2014/chart" uri="{C3380CC4-5D6E-409C-BE32-E72D297353CC}">
                  <c16:uniqueId val="{00000005-E81B-48B2-9522-02EB6CA358D5}"/>
                </c:ext>
              </c:extLst>
            </c:dLbl>
            <c:dLbl>
              <c:idx val="3"/>
              <c:delete val="1"/>
              <c:extLst>
                <c:ext xmlns:c15="http://schemas.microsoft.com/office/drawing/2012/chart" uri="{CE6537A1-D6FC-4f65-9D91-7224C49458BB}"/>
                <c:ext xmlns:c16="http://schemas.microsoft.com/office/drawing/2014/chart" uri="{C3380CC4-5D6E-409C-BE32-E72D297353CC}">
                  <c16:uniqueId val="{00000006-E81B-48B2-9522-02EB6CA358D5}"/>
                </c:ext>
              </c:extLst>
            </c:dLbl>
            <c:dLbl>
              <c:idx val="4"/>
              <c:delete val="1"/>
              <c:extLst>
                <c:ext xmlns:c15="http://schemas.microsoft.com/office/drawing/2012/chart" uri="{CE6537A1-D6FC-4f65-9D91-7224C49458BB}"/>
                <c:ext xmlns:c16="http://schemas.microsoft.com/office/drawing/2014/chart" uri="{C3380CC4-5D6E-409C-BE32-E72D297353CC}">
                  <c16:uniqueId val="{00000007-E81B-48B2-9522-02EB6CA358D5}"/>
                </c:ext>
              </c:extLst>
            </c:dLbl>
            <c:dLbl>
              <c:idx val="5"/>
              <c:delete val="1"/>
              <c:extLst>
                <c:ext xmlns:c15="http://schemas.microsoft.com/office/drawing/2012/chart" uri="{CE6537A1-D6FC-4f65-9D91-7224C49458BB}"/>
                <c:ext xmlns:c16="http://schemas.microsoft.com/office/drawing/2014/chart" uri="{C3380CC4-5D6E-409C-BE32-E72D297353CC}">
                  <c16:uniqueId val="{00000008-E81B-48B2-9522-02EB6CA358D5}"/>
                </c:ext>
              </c:extLst>
            </c:dLbl>
            <c:dLbl>
              <c:idx val="6"/>
              <c:delete val="1"/>
              <c:extLst>
                <c:ext xmlns:c15="http://schemas.microsoft.com/office/drawing/2012/chart" uri="{CE6537A1-D6FC-4f65-9D91-7224C49458BB}"/>
                <c:ext xmlns:c16="http://schemas.microsoft.com/office/drawing/2014/chart" uri="{C3380CC4-5D6E-409C-BE32-E72D297353CC}">
                  <c16:uniqueId val="{00000009-E81B-48B2-9522-02EB6CA358D5}"/>
                </c:ext>
              </c:extLst>
            </c:dLbl>
            <c:dLbl>
              <c:idx val="7"/>
              <c:delete val="1"/>
              <c:extLst>
                <c:ext xmlns:c15="http://schemas.microsoft.com/office/drawing/2012/chart" uri="{CE6537A1-D6FC-4f65-9D91-7224C49458BB}"/>
                <c:ext xmlns:c16="http://schemas.microsoft.com/office/drawing/2014/chart" uri="{C3380CC4-5D6E-409C-BE32-E72D297353CC}">
                  <c16:uniqueId val="{0000000A-E81B-48B2-9522-02EB6CA358D5}"/>
                </c:ext>
              </c:extLst>
            </c:dLbl>
            <c:dLbl>
              <c:idx val="8"/>
              <c:delete val="1"/>
              <c:extLst>
                <c:ext xmlns:c15="http://schemas.microsoft.com/office/drawing/2012/chart" uri="{CE6537A1-D6FC-4f65-9D91-7224C49458BB}"/>
                <c:ext xmlns:c16="http://schemas.microsoft.com/office/drawing/2014/chart" uri="{C3380CC4-5D6E-409C-BE32-E72D297353CC}">
                  <c16:uniqueId val="{0000000B-E81B-48B2-9522-02EB6CA358D5}"/>
                </c:ext>
              </c:extLst>
            </c:dLbl>
            <c:dLbl>
              <c:idx val="9"/>
              <c:delete val="1"/>
              <c:extLst>
                <c:ext xmlns:c15="http://schemas.microsoft.com/office/drawing/2012/chart" uri="{CE6537A1-D6FC-4f65-9D91-7224C49458BB}"/>
                <c:ext xmlns:c16="http://schemas.microsoft.com/office/drawing/2014/chart" uri="{C3380CC4-5D6E-409C-BE32-E72D297353CC}">
                  <c16:uniqueId val="{0000000C-E81B-48B2-9522-02EB6CA358D5}"/>
                </c:ext>
              </c:extLst>
            </c:dLbl>
            <c:dLbl>
              <c:idx val="10"/>
              <c:delete val="1"/>
              <c:extLst>
                <c:ext xmlns:c15="http://schemas.microsoft.com/office/drawing/2012/chart" uri="{CE6537A1-D6FC-4f65-9D91-7224C49458BB}"/>
                <c:ext xmlns:c16="http://schemas.microsoft.com/office/drawing/2014/chart" uri="{C3380CC4-5D6E-409C-BE32-E72D297353CC}">
                  <c16:uniqueId val="{0000000D-E81B-48B2-9522-02EB6CA358D5}"/>
                </c:ext>
              </c:extLst>
            </c:dLbl>
            <c:dLbl>
              <c:idx val="11"/>
              <c:delete val="1"/>
              <c:extLst>
                <c:ext xmlns:c15="http://schemas.microsoft.com/office/drawing/2012/chart" uri="{CE6537A1-D6FC-4f65-9D91-7224C49458BB}"/>
                <c:ext xmlns:c16="http://schemas.microsoft.com/office/drawing/2014/chart" uri="{C3380CC4-5D6E-409C-BE32-E72D297353CC}">
                  <c16:uniqueId val="{0000000E-E81B-48B2-9522-02EB6CA358D5}"/>
                </c:ext>
              </c:extLst>
            </c:dLbl>
            <c:dLbl>
              <c:idx val="12"/>
              <c:delete val="1"/>
              <c:extLst>
                <c:ext xmlns:c15="http://schemas.microsoft.com/office/drawing/2012/chart" uri="{CE6537A1-D6FC-4f65-9D91-7224C49458BB}"/>
                <c:ext xmlns:c16="http://schemas.microsoft.com/office/drawing/2014/chart" uri="{C3380CC4-5D6E-409C-BE32-E72D297353CC}">
                  <c16:uniqueId val="{0000000F-E81B-48B2-9522-02EB6CA358D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81B-48B2-9522-02EB6CA358D5}"/>
                </c:ext>
              </c:extLst>
            </c:dLbl>
            <c:dLbl>
              <c:idx val="14"/>
              <c:delete val="1"/>
              <c:extLst>
                <c:ext xmlns:c15="http://schemas.microsoft.com/office/drawing/2012/chart" uri="{CE6537A1-D6FC-4f65-9D91-7224C49458BB}"/>
                <c:ext xmlns:c16="http://schemas.microsoft.com/office/drawing/2014/chart" uri="{C3380CC4-5D6E-409C-BE32-E72D297353CC}">
                  <c16:uniqueId val="{00000011-E81B-48B2-9522-02EB6CA358D5}"/>
                </c:ext>
              </c:extLst>
            </c:dLbl>
            <c:dLbl>
              <c:idx val="15"/>
              <c:delete val="1"/>
              <c:extLst>
                <c:ext xmlns:c15="http://schemas.microsoft.com/office/drawing/2012/chart" uri="{CE6537A1-D6FC-4f65-9D91-7224C49458BB}"/>
                <c:ext xmlns:c16="http://schemas.microsoft.com/office/drawing/2014/chart" uri="{C3380CC4-5D6E-409C-BE32-E72D297353CC}">
                  <c16:uniqueId val="{00000012-E81B-48B2-9522-02EB6CA358D5}"/>
                </c:ext>
              </c:extLst>
            </c:dLbl>
            <c:dLbl>
              <c:idx val="16"/>
              <c:delete val="1"/>
              <c:extLst>
                <c:ext xmlns:c15="http://schemas.microsoft.com/office/drawing/2012/chart" uri="{CE6537A1-D6FC-4f65-9D91-7224C49458BB}"/>
                <c:ext xmlns:c16="http://schemas.microsoft.com/office/drawing/2014/chart" uri="{C3380CC4-5D6E-409C-BE32-E72D297353CC}">
                  <c16:uniqueId val="{00000013-E81B-48B2-9522-02EB6CA358D5}"/>
                </c:ext>
              </c:extLst>
            </c:dLbl>
            <c:dLbl>
              <c:idx val="17"/>
              <c:delete val="1"/>
              <c:extLst>
                <c:ext xmlns:c15="http://schemas.microsoft.com/office/drawing/2012/chart" uri="{CE6537A1-D6FC-4f65-9D91-7224C49458BB}"/>
                <c:ext xmlns:c16="http://schemas.microsoft.com/office/drawing/2014/chart" uri="{C3380CC4-5D6E-409C-BE32-E72D297353CC}">
                  <c16:uniqueId val="{00000014-E81B-48B2-9522-02EB6CA358D5}"/>
                </c:ext>
              </c:extLst>
            </c:dLbl>
            <c:dLbl>
              <c:idx val="18"/>
              <c:delete val="1"/>
              <c:extLst>
                <c:ext xmlns:c15="http://schemas.microsoft.com/office/drawing/2012/chart" uri="{CE6537A1-D6FC-4f65-9D91-7224C49458BB}"/>
                <c:ext xmlns:c16="http://schemas.microsoft.com/office/drawing/2014/chart" uri="{C3380CC4-5D6E-409C-BE32-E72D297353CC}">
                  <c16:uniqueId val="{00000015-E81B-48B2-9522-02EB6CA358D5}"/>
                </c:ext>
              </c:extLst>
            </c:dLbl>
            <c:dLbl>
              <c:idx val="19"/>
              <c:delete val="1"/>
              <c:extLst>
                <c:ext xmlns:c15="http://schemas.microsoft.com/office/drawing/2012/chart" uri="{CE6537A1-D6FC-4f65-9D91-7224C49458BB}"/>
                <c:ext xmlns:c16="http://schemas.microsoft.com/office/drawing/2014/chart" uri="{C3380CC4-5D6E-409C-BE32-E72D297353CC}">
                  <c16:uniqueId val="{00000016-E81B-48B2-9522-02EB6CA358D5}"/>
                </c:ext>
              </c:extLst>
            </c:dLbl>
            <c:dLbl>
              <c:idx val="20"/>
              <c:delete val="1"/>
              <c:extLst>
                <c:ext xmlns:c15="http://schemas.microsoft.com/office/drawing/2012/chart" uri="{CE6537A1-D6FC-4f65-9D91-7224C49458BB}"/>
                <c:ext xmlns:c16="http://schemas.microsoft.com/office/drawing/2014/chart" uri="{C3380CC4-5D6E-409C-BE32-E72D297353CC}">
                  <c16:uniqueId val="{00000017-E81B-48B2-9522-02EB6CA358D5}"/>
                </c:ext>
              </c:extLst>
            </c:dLbl>
            <c:dLbl>
              <c:idx val="21"/>
              <c:delete val="1"/>
              <c:extLst>
                <c:ext xmlns:c15="http://schemas.microsoft.com/office/drawing/2012/chart" uri="{CE6537A1-D6FC-4f65-9D91-7224C49458BB}"/>
                <c:ext xmlns:c16="http://schemas.microsoft.com/office/drawing/2014/chart" uri="{C3380CC4-5D6E-409C-BE32-E72D297353CC}">
                  <c16:uniqueId val="{00000018-E81B-48B2-9522-02EB6CA358D5}"/>
                </c:ext>
              </c:extLst>
            </c:dLbl>
            <c:dLbl>
              <c:idx val="22"/>
              <c:delete val="1"/>
              <c:extLst>
                <c:ext xmlns:c15="http://schemas.microsoft.com/office/drawing/2012/chart" uri="{CE6537A1-D6FC-4f65-9D91-7224C49458BB}"/>
                <c:ext xmlns:c16="http://schemas.microsoft.com/office/drawing/2014/chart" uri="{C3380CC4-5D6E-409C-BE32-E72D297353CC}">
                  <c16:uniqueId val="{00000019-E81B-48B2-9522-02EB6CA358D5}"/>
                </c:ext>
              </c:extLst>
            </c:dLbl>
            <c:dLbl>
              <c:idx val="23"/>
              <c:delete val="1"/>
              <c:extLst>
                <c:ext xmlns:c15="http://schemas.microsoft.com/office/drawing/2012/chart" uri="{CE6537A1-D6FC-4f65-9D91-7224C49458BB}"/>
                <c:ext xmlns:c16="http://schemas.microsoft.com/office/drawing/2014/chart" uri="{C3380CC4-5D6E-409C-BE32-E72D297353CC}">
                  <c16:uniqueId val="{0000001A-E81B-48B2-9522-02EB6CA358D5}"/>
                </c:ext>
              </c:extLst>
            </c:dLbl>
            <c:dLbl>
              <c:idx val="24"/>
              <c:delete val="1"/>
              <c:extLst>
                <c:ext xmlns:c15="http://schemas.microsoft.com/office/drawing/2012/chart" uri="{CE6537A1-D6FC-4f65-9D91-7224C49458BB}"/>
                <c:ext xmlns:c16="http://schemas.microsoft.com/office/drawing/2014/chart" uri="{C3380CC4-5D6E-409C-BE32-E72D297353CC}">
                  <c16:uniqueId val="{0000001B-E81B-48B2-9522-02EB6CA358D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81B-48B2-9522-02EB6CA358D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Bad Tölz-Wolfratshausen (09173)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38480</v>
      </c>
      <c r="F11" s="238">
        <v>38322</v>
      </c>
      <c r="G11" s="238">
        <v>38774</v>
      </c>
      <c r="H11" s="238">
        <v>38329</v>
      </c>
      <c r="I11" s="265">
        <v>38062</v>
      </c>
      <c r="J11" s="263">
        <v>418</v>
      </c>
      <c r="K11" s="266">
        <v>1.0982081866428459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17.593555093555093</v>
      </c>
      <c r="E13" s="115">
        <v>6770</v>
      </c>
      <c r="F13" s="114">
        <v>6620</v>
      </c>
      <c r="G13" s="114">
        <v>6876</v>
      </c>
      <c r="H13" s="114">
        <v>6904</v>
      </c>
      <c r="I13" s="140">
        <v>6730</v>
      </c>
      <c r="J13" s="115">
        <v>40</v>
      </c>
      <c r="K13" s="116">
        <v>0.59435364041604755</v>
      </c>
    </row>
    <row r="14" spans="1:255" ht="14.1" customHeight="1" x14ac:dyDescent="0.2">
      <c r="A14" s="306" t="s">
        <v>230</v>
      </c>
      <c r="B14" s="307"/>
      <c r="C14" s="308"/>
      <c r="D14" s="113">
        <v>60.059771309771307</v>
      </c>
      <c r="E14" s="115">
        <v>23111</v>
      </c>
      <c r="F14" s="114">
        <v>23202</v>
      </c>
      <c r="G14" s="114">
        <v>23420</v>
      </c>
      <c r="H14" s="114">
        <v>22980</v>
      </c>
      <c r="I14" s="140">
        <v>22937</v>
      </c>
      <c r="J14" s="115">
        <v>174</v>
      </c>
      <c r="K14" s="116">
        <v>0.75859964249901901</v>
      </c>
    </row>
    <row r="15" spans="1:255" ht="14.1" customHeight="1" x14ac:dyDescent="0.2">
      <c r="A15" s="306" t="s">
        <v>231</v>
      </c>
      <c r="B15" s="307"/>
      <c r="C15" s="308"/>
      <c r="D15" s="113">
        <v>11.904885654885655</v>
      </c>
      <c r="E15" s="115">
        <v>4581</v>
      </c>
      <c r="F15" s="114">
        <v>4543</v>
      </c>
      <c r="G15" s="114">
        <v>4538</v>
      </c>
      <c r="H15" s="114">
        <v>4536</v>
      </c>
      <c r="I15" s="140">
        <v>4537</v>
      </c>
      <c r="J15" s="115">
        <v>44</v>
      </c>
      <c r="K15" s="116">
        <v>0.969803835133348</v>
      </c>
    </row>
    <row r="16" spans="1:255" ht="14.1" customHeight="1" x14ac:dyDescent="0.2">
      <c r="A16" s="306" t="s">
        <v>232</v>
      </c>
      <c r="B16" s="307"/>
      <c r="C16" s="308"/>
      <c r="D16" s="113">
        <v>10.436590436590437</v>
      </c>
      <c r="E16" s="115">
        <v>4016</v>
      </c>
      <c r="F16" s="114">
        <v>3955</v>
      </c>
      <c r="G16" s="114">
        <v>3938</v>
      </c>
      <c r="H16" s="114">
        <v>3907</v>
      </c>
      <c r="I16" s="140">
        <v>3856</v>
      </c>
      <c r="J16" s="115">
        <v>160</v>
      </c>
      <c r="K16" s="116">
        <v>4.1493775933609962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0.77442827442827444</v>
      </c>
      <c r="E18" s="115">
        <v>298</v>
      </c>
      <c r="F18" s="114">
        <v>305</v>
      </c>
      <c r="G18" s="114">
        <v>336</v>
      </c>
      <c r="H18" s="114">
        <v>330</v>
      </c>
      <c r="I18" s="140">
        <v>299</v>
      </c>
      <c r="J18" s="115">
        <v>-1</v>
      </c>
      <c r="K18" s="116">
        <v>-0.33444816053511706</v>
      </c>
    </row>
    <row r="19" spans="1:255" ht="14.1" customHeight="1" x14ac:dyDescent="0.2">
      <c r="A19" s="306" t="s">
        <v>235</v>
      </c>
      <c r="B19" s="307" t="s">
        <v>236</v>
      </c>
      <c r="C19" s="308"/>
      <c r="D19" s="113">
        <v>0.31444906444906445</v>
      </c>
      <c r="E19" s="115">
        <v>121</v>
      </c>
      <c r="F19" s="114">
        <v>118</v>
      </c>
      <c r="G19" s="114">
        <v>132</v>
      </c>
      <c r="H19" s="114">
        <v>122</v>
      </c>
      <c r="I19" s="140">
        <v>113</v>
      </c>
      <c r="J19" s="115">
        <v>8</v>
      </c>
      <c r="K19" s="116">
        <v>7.0796460176991154</v>
      </c>
    </row>
    <row r="20" spans="1:255" ht="14.1" customHeight="1" x14ac:dyDescent="0.2">
      <c r="A20" s="306">
        <v>12</v>
      </c>
      <c r="B20" s="307" t="s">
        <v>237</v>
      </c>
      <c r="C20" s="308"/>
      <c r="D20" s="113">
        <v>1.2032224532224531</v>
      </c>
      <c r="E20" s="115">
        <v>463</v>
      </c>
      <c r="F20" s="114">
        <v>445</v>
      </c>
      <c r="G20" s="114">
        <v>504</v>
      </c>
      <c r="H20" s="114">
        <v>487</v>
      </c>
      <c r="I20" s="140">
        <v>437</v>
      </c>
      <c r="J20" s="115">
        <v>26</v>
      </c>
      <c r="K20" s="116">
        <v>5.9496567505720828</v>
      </c>
    </row>
    <row r="21" spans="1:255" ht="14.1" customHeight="1" x14ac:dyDescent="0.2">
      <c r="A21" s="306">
        <v>21</v>
      </c>
      <c r="B21" s="307" t="s">
        <v>238</v>
      </c>
      <c r="C21" s="308"/>
      <c r="D21" s="113">
        <v>0.2104989604989605</v>
      </c>
      <c r="E21" s="115">
        <v>81</v>
      </c>
      <c r="F21" s="114">
        <v>80</v>
      </c>
      <c r="G21" s="114">
        <v>86</v>
      </c>
      <c r="H21" s="114">
        <v>81</v>
      </c>
      <c r="I21" s="140">
        <v>80</v>
      </c>
      <c r="J21" s="115">
        <v>1</v>
      </c>
      <c r="K21" s="116">
        <v>1.25</v>
      </c>
    </row>
    <row r="22" spans="1:255" ht="14.1" customHeight="1" x14ac:dyDescent="0.2">
      <c r="A22" s="306">
        <v>22</v>
      </c>
      <c r="B22" s="307" t="s">
        <v>239</v>
      </c>
      <c r="C22" s="308"/>
      <c r="D22" s="113">
        <v>1.5618503118503118</v>
      </c>
      <c r="E22" s="115">
        <v>601</v>
      </c>
      <c r="F22" s="114">
        <v>600</v>
      </c>
      <c r="G22" s="114">
        <v>611</v>
      </c>
      <c r="H22" s="114">
        <v>607</v>
      </c>
      <c r="I22" s="140">
        <v>591</v>
      </c>
      <c r="J22" s="115">
        <v>10</v>
      </c>
      <c r="K22" s="116">
        <v>1.6920473773265652</v>
      </c>
    </row>
    <row r="23" spans="1:255" ht="14.1" customHeight="1" x14ac:dyDescent="0.2">
      <c r="A23" s="306">
        <v>23</v>
      </c>
      <c r="B23" s="307" t="s">
        <v>240</v>
      </c>
      <c r="C23" s="308"/>
      <c r="D23" s="113">
        <v>0.28586278586278585</v>
      </c>
      <c r="E23" s="115">
        <v>110</v>
      </c>
      <c r="F23" s="114">
        <v>107</v>
      </c>
      <c r="G23" s="114">
        <v>107</v>
      </c>
      <c r="H23" s="114">
        <v>117</v>
      </c>
      <c r="I23" s="140">
        <v>111</v>
      </c>
      <c r="J23" s="115">
        <v>-1</v>
      </c>
      <c r="K23" s="116">
        <v>-0.90090090090090091</v>
      </c>
    </row>
    <row r="24" spans="1:255" ht="14.1" customHeight="1" x14ac:dyDescent="0.2">
      <c r="A24" s="306">
        <v>24</v>
      </c>
      <c r="B24" s="307" t="s">
        <v>241</v>
      </c>
      <c r="C24" s="308"/>
      <c r="D24" s="113">
        <v>5.0857588357588357</v>
      </c>
      <c r="E24" s="115">
        <v>1957</v>
      </c>
      <c r="F24" s="114">
        <v>1956</v>
      </c>
      <c r="G24" s="114">
        <v>2025</v>
      </c>
      <c r="H24" s="114">
        <v>2006</v>
      </c>
      <c r="I24" s="140">
        <v>2006</v>
      </c>
      <c r="J24" s="115">
        <v>-49</v>
      </c>
      <c r="K24" s="116">
        <v>-2.4426719840478563</v>
      </c>
    </row>
    <row r="25" spans="1:255" ht="14.1" customHeight="1" x14ac:dyDescent="0.2">
      <c r="A25" s="306">
        <v>25</v>
      </c>
      <c r="B25" s="307" t="s">
        <v>242</v>
      </c>
      <c r="C25" s="308"/>
      <c r="D25" s="113">
        <v>5.5535343035343034</v>
      </c>
      <c r="E25" s="115">
        <v>2137</v>
      </c>
      <c r="F25" s="114">
        <v>2191</v>
      </c>
      <c r="G25" s="114">
        <v>2227</v>
      </c>
      <c r="H25" s="114">
        <v>2199</v>
      </c>
      <c r="I25" s="140">
        <v>2249</v>
      </c>
      <c r="J25" s="115">
        <v>-112</v>
      </c>
      <c r="K25" s="116">
        <v>-4.9799911071587371</v>
      </c>
    </row>
    <row r="26" spans="1:255" ht="14.1" customHeight="1" x14ac:dyDescent="0.2">
      <c r="A26" s="306">
        <v>26</v>
      </c>
      <c r="B26" s="307" t="s">
        <v>243</v>
      </c>
      <c r="C26" s="308"/>
      <c r="D26" s="113">
        <v>2.6039501039501038</v>
      </c>
      <c r="E26" s="115">
        <v>1002</v>
      </c>
      <c r="F26" s="114">
        <v>996</v>
      </c>
      <c r="G26" s="114">
        <v>1003</v>
      </c>
      <c r="H26" s="114">
        <v>985</v>
      </c>
      <c r="I26" s="140">
        <v>970</v>
      </c>
      <c r="J26" s="115">
        <v>32</v>
      </c>
      <c r="K26" s="116">
        <v>3.2989690721649483</v>
      </c>
    </row>
    <row r="27" spans="1:255" ht="14.1" customHeight="1" x14ac:dyDescent="0.2">
      <c r="A27" s="306">
        <v>27</v>
      </c>
      <c r="B27" s="307" t="s">
        <v>244</v>
      </c>
      <c r="C27" s="308"/>
      <c r="D27" s="113">
        <v>3.0327442827442828</v>
      </c>
      <c r="E27" s="115">
        <v>1167</v>
      </c>
      <c r="F27" s="114">
        <v>1164</v>
      </c>
      <c r="G27" s="114">
        <v>1169</v>
      </c>
      <c r="H27" s="114">
        <v>1145</v>
      </c>
      <c r="I27" s="140">
        <v>1130</v>
      </c>
      <c r="J27" s="115">
        <v>37</v>
      </c>
      <c r="K27" s="116">
        <v>3.2743362831858409</v>
      </c>
    </row>
    <row r="28" spans="1:255" ht="14.1" customHeight="1" x14ac:dyDescent="0.2">
      <c r="A28" s="306">
        <v>28</v>
      </c>
      <c r="B28" s="307" t="s">
        <v>245</v>
      </c>
      <c r="C28" s="308"/>
      <c r="D28" s="113">
        <v>0.52754677754677759</v>
      </c>
      <c r="E28" s="115">
        <v>203</v>
      </c>
      <c r="F28" s="114">
        <v>204</v>
      </c>
      <c r="G28" s="114">
        <v>211</v>
      </c>
      <c r="H28" s="114">
        <v>210</v>
      </c>
      <c r="I28" s="140">
        <v>204</v>
      </c>
      <c r="J28" s="115">
        <v>-1</v>
      </c>
      <c r="K28" s="116">
        <v>-0.49019607843137253</v>
      </c>
    </row>
    <row r="29" spans="1:255" ht="14.1" customHeight="1" x14ac:dyDescent="0.2">
      <c r="A29" s="306">
        <v>29</v>
      </c>
      <c r="B29" s="307" t="s">
        <v>246</v>
      </c>
      <c r="C29" s="308"/>
      <c r="D29" s="113">
        <v>4.1112266112266109</v>
      </c>
      <c r="E29" s="115">
        <v>1582</v>
      </c>
      <c r="F29" s="114">
        <v>1554</v>
      </c>
      <c r="G29" s="114">
        <v>1613</v>
      </c>
      <c r="H29" s="114">
        <v>1612</v>
      </c>
      <c r="I29" s="140">
        <v>1563</v>
      </c>
      <c r="J29" s="115">
        <v>19</v>
      </c>
      <c r="K29" s="116">
        <v>1.2156110044785668</v>
      </c>
    </row>
    <row r="30" spans="1:255" ht="14.1" customHeight="1" x14ac:dyDescent="0.2">
      <c r="A30" s="306" t="s">
        <v>247</v>
      </c>
      <c r="B30" s="307" t="s">
        <v>248</v>
      </c>
      <c r="C30" s="308"/>
      <c r="D30" s="113">
        <v>1.6528066528066527</v>
      </c>
      <c r="E30" s="115">
        <v>636</v>
      </c>
      <c r="F30" s="114">
        <v>601</v>
      </c>
      <c r="G30" s="114">
        <v>619</v>
      </c>
      <c r="H30" s="114">
        <v>629</v>
      </c>
      <c r="I30" s="140">
        <v>608</v>
      </c>
      <c r="J30" s="115">
        <v>28</v>
      </c>
      <c r="K30" s="116">
        <v>4.6052631578947372</v>
      </c>
    </row>
    <row r="31" spans="1:255" ht="14.1" customHeight="1" x14ac:dyDescent="0.2">
      <c r="A31" s="306" t="s">
        <v>249</v>
      </c>
      <c r="B31" s="307" t="s">
        <v>250</v>
      </c>
      <c r="C31" s="308"/>
      <c r="D31" s="113">
        <v>2.4220374220374219</v>
      </c>
      <c r="E31" s="115">
        <v>932</v>
      </c>
      <c r="F31" s="114">
        <v>936</v>
      </c>
      <c r="G31" s="114">
        <v>976</v>
      </c>
      <c r="H31" s="114">
        <v>966</v>
      </c>
      <c r="I31" s="140">
        <v>938</v>
      </c>
      <c r="J31" s="115">
        <v>-6</v>
      </c>
      <c r="K31" s="116">
        <v>-0.63965884861407252</v>
      </c>
    </row>
    <row r="32" spans="1:255" ht="14.1" customHeight="1" x14ac:dyDescent="0.2">
      <c r="A32" s="306">
        <v>31</v>
      </c>
      <c r="B32" s="307" t="s">
        <v>251</v>
      </c>
      <c r="C32" s="308"/>
      <c r="D32" s="113">
        <v>0.75623700623700618</v>
      </c>
      <c r="E32" s="115">
        <v>291</v>
      </c>
      <c r="F32" s="114">
        <v>300</v>
      </c>
      <c r="G32" s="114">
        <v>309</v>
      </c>
      <c r="H32" s="114">
        <v>304</v>
      </c>
      <c r="I32" s="140">
        <v>291</v>
      </c>
      <c r="J32" s="115">
        <v>0</v>
      </c>
      <c r="K32" s="116">
        <v>0</v>
      </c>
    </row>
    <row r="33" spans="1:11" ht="14.1" customHeight="1" x14ac:dyDescent="0.2">
      <c r="A33" s="306">
        <v>32</v>
      </c>
      <c r="B33" s="307" t="s">
        <v>252</v>
      </c>
      <c r="C33" s="308"/>
      <c r="D33" s="113">
        <v>2.687110187110187</v>
      </c>
      <c r="E33" s="115">
        <v>1034</v>
      </c>
      <c r="F33" s="114">
        <v>1014</v>
      </c>
      <c r="G33" s="114">
        <v>1086</v>
      </c>
      <c r="H33" s="114">
        <v>1092</v>
      </c>
      <c r="I33" s="140">
        <v>1043</v>
      </c>
      <c r="J33" s="115">
        <v>-9</v>
      </c>
      <c r="K33" s="116">
        <v>-0.86289549376797703</v>
      </c>
    </row>
    <row r="34" spans="1:11" ht="14.1" customHeight="1" x14ac:dyDescent="0.2">
      <c r="A34" s="306">
        <v>33</v>
      </c>
      <c r="B34" s="307" t="s">
        <v>253</v>
      </c>
      <c r="C34" s="308"/>
      <c r="D34" s="113">
        <v>2.0738045738045736</v>
      </c>
      <c r="E34" s="115">
        <v>798</v>
      </c>
      <c r="F34" s="114">
        <v>807</v>
      </c>
      <c r="G34" s="114">
        <v>836</v>
      </c>
      <c r="H34" s="114">
        <v>822</v>
      </c>
      <c r="I34" s="140">
        <v>816</v>
      </c>
      <c r="J34" s="115">
        <v>-18</v>
      </c>
      <c r="K34" s="116">
        <v>-2.2058823529411766</v>
      </c>
    </row>
    <row r="35" spans="1:11" ht="14.1" customHeight="1" x14ac:dyDescent="0.2">
      <c r="A35" s="306">
        <v>34</v>
      </c>
      <c r="B35" s="307" t="s">
        <v>254</v>
      </c>
      <c r="C35" s="308"/>
      <c r="D35" s="113">
        <v>3.0665280665280665</v>
      </c>
      <c r="E35" s="115">
        <v>1180</v>
      </c>
      <c r="F35" s="114">
        <v>1187</v>
      </c>
      <c r="G35" s="114">
        <v>1198</v>
      </c>
      <c r="H35" s="114">
        <v>1189</v>
      </c>
      <c r="I35" s="140">
        <v>1170</v>
      </c>
      <c r="J35" s="115">
        <v>10</v>
      </c>
      <c r="K35" s="116">
        <v>0.85470085470085466</v>
      </c>
    </row>
    <row r="36" spans="1:11" ht="14.1" customHeight="1" x14ac:dyDescent="0.2">
      <c r="A36" s="306">
        <v>41</v>
      </c>
      <c r="B36" s="307" t="s">
        <v>255</v>
      </c>
      <c r="C36" s="308"/>
      <c r="D36" s="113">
        <v>1.8165280665280665</v>
      </c>
      <c r="E36" s="115">
        <v>699</v>
      </c>
      <c r="F36" s="114">
        <v>707</v>
      </c>
      <c r="G36" s="114">
        <v>706</v>
      </c>
      <c r="H36" s="114">
        <v>702</v>
      </c>
      <c r="I36" s="140">
        <v>713</v>
      </c>
      <c r="J36" s="115">
        <v>-14</v>
      </c>
      <c r="K36" s="116">
        <v>-1.9635343618513323</v>
      </c>
    </row>
    <row r="37" spans="1:11" ht="14.1" customHeight="1" x14ac:dyDescent="0.2">
      <c r="A37" s="306">
        <v>42</v>
      </c>
      <c r="B37" s="307" t="s">
        <v>256</v>
      </c>
      <c r="C37" s="308"/>
      <c r="D37" s="113">
        <v>9.0956340956340961E-2</v>
      </c>
      <c r="E37" s="115">
        <v>35</v>
      </c>
      <c r="F37" s="114">
        <v>35</v>
      </c>
      <c r="G37" s="114">
        <v>38</v>
      </c>
      <c r="H37" s="114">
        <v>38</v>
      </c>
      <c r="I37" s="140">
        <v>37</v>
      </c>
      <c r="J37" s="115">
        <v>-2</v>
      </c>
      <c r="K37" s="116">
        <v>-5.4054054054054053</v>
      </c>
    </row>
    <row r="38" spans="1:11" ht="14.1" customHeight="1" x14ac:dyDescent="0.2">
      <c r="A38" s="306">
        <v>43</v>
      </c>
      <c r="B38" s="307" t="s">
        <v>257</v>
      </c>
      <c r="C38" s="308"/>
      <c r="D38" s="113">
        <v>1.12006237006237</v>
      </c>
      <c r="E38" s="115">
        <v>431</v>
      </c>
      <c r="F38" s="114">
        <v>414</v>
      </c>
      <c r="G38" s="114">
        <v>391</v>
      </c>
      <c r="H38" s="114">
        <v>382</v>
      </c>
      <c r="I38" s="140">
        <v>381</v>
      </c>
      <c r="J38" s="115">
        <v>50</v>
      </c>
      <c r="K38" s="116">
        <v>13.123359580052494</v>
      </c>
    </row>
    <row r="39" spans="1:11" ht="14.1" customHeight="1" x14ac:dyDescent="0.2">
      <c r="A39" s="306">
        <v>51</v>
      </c>
      <c r="B39" s="307" t="s">
        <v>258</v>
      </c>
      <c r="C39" s="308"/>
      <c r="D39" s="113">
        <v>5.1013513513513518</v>
      </c>
      <c r="E39" s="115">
        <v>1963</v>
      </c>
      <c r="F39" s="114">
        <v>1971</v>
      </c>
      <c r="G39" s="114">
        <v>1980</v>
      </c>
      <c r="H39" s="114">
        <v>2008</v>
      </c>
      <c r="I39" s="140">
        <v>2007</v>
      </c>
      <c r="J39" s="115">
        <v>-44</v>
      </c>
      <c r="K39" s="116">
        <v>-2.1923268560039859</v>
      </c>
    </row>
    <row r="40" spans="1:11" ht="14.1" customHeight="1" x14ac:dyDescent="0.2">
      <c r="A40" s="306" t="s">
        <v>259</v>
      </c>
      <c r="B40" s="307" t="s">
        <v>260</v>
      </c>
      <c r="C40" s="308"/>
      <c r="D40" s="113">
        <v>4.5322245322245323</v>
      </c>
      <c r="E40" s="115">
        <v>1744</v>
      </c>
      <c r="F40" s="114">
        <v>1756</v>
      </c>
      <c r="G40" s="114">
        <v>1769</v>
      </c>
      <c r="H40" s="114">
        <v>1790</v>
      </c>
      <c r="I40" s="140">
        <v>1796</v>
      </c>
      <c r="J40" s="115">
        <v>-52</v>
      </c>
      <c r="K40" s="116">
        <v>-2.8953229398663698</v>
      </c>
    </row>
    <row r="41" spans="1:11" ht="14.1" customHeight="1" x14ac:dyDescent="0.2">
      <c r="A41" s="306"/>
      <c r="B41" s="307" t="s">
        <v>261</v>
      </c>
      <c r="C41" s="308"/>
      <c r="D41" s="113">
        <v>3.2380457380457379</v>
      </c>
      <c r="E41" s="115">
        <v>1246</v>
      </c>
      <c r="F41" s="114">
        <v>1252</v>
      </c>
      <c r="G41" s="114">
        <v>1262</v>
      </c>
      <c r="H41" s="114">
        <v>1284</v>
      </c>
      <c r="I41" s="140">
        <v>1300</v>
      </c>
      <c r="J41" s="115">
        <v>-54</v>
      </c>
      <c r="K41" s="116">
        <v>-4.1538461538461542</v>
      </c>
    </row>
    <row r="42" spans="1:11" ht="14.1" customHeight="1" x14ac:dyDescent="0.2">
      <c r="A42" s="306">
        <v>52</v>
      </c>
      <c r="B42" s="307" t="s">
        <v>262</v>
      </c>
      <c r="C42" s="308"/>
      <c r="D42" s="113">
        <v>2.6429313929313931</v>
      </c>
      <c r="E42" s="115">
        <v>1017</v>
      </c>
      <c r="F42" s="114">
        <v>962</v>
      </c>
      <c r="G42" s="114">
        <v>974</v>
      </c>
      <c r="H42" s="114">
        <v>958</v>
      </c>
      <c r="I42" s="140">
        <v>955</v>
      </c>
      <c r="J42" s="115">
        <v>62</v>
      </c>
      <c r="K42" s="116">
        <v>6.4921465968586389</v>
      </c>
    </row>
    <row r="43" spans="1:11" ht="14.1" customHeight="1" x14ac:dyDescent="0.2">
      <c r="A43" s="306" t="s">
        <v>263</v>
      </c>
      <c r="B43" s="307" t="s">
        <v>264</v>
      </c>
      <c r="C43" s="308"/>
      <c r="D43" s="113">
        <v>2.0348232848232848</v>
      </c>
      <c r="E43" s="115">
        <v>783</v>
      </c>
      <c r="F43" s="114">
        <v>739</v>
      </c>
      <c r="G43" s="114">
        <v>741</v>
      </c>
      <c r="H43" s="114">
        <v>731</v>
      </c>
      <c r="I43" s="140">
        <v>744</v>
      </c>
      <c r="J43" s="115">
        <v>39</v>
      </c>
      <c r="K43" s="116">
        <v>5.241935483870968</v>
      </c>
    </row>
    <row r="44" spans="1:11" ht="14.1" customHeight="1" x14ac:dyDescent="0.2">
      <c r="A44" s="306">
        <v>53</v>
      </c>
      <c r="B44" s="307" t="s">
        <v>265</v>
      </c>
      <c r="C44" s="308"/>
      <c r="D44" s="113">
        <v>0.58212058212058215</v>
      </c>
      <c r="E44" s="115">
        <v>224</v>
      </c>
      <c r="F44" s="114">
        <v>217</v>
      </c>
      <c r="G44" s="114">
        <v>223</v>
      </c>
      <c r="H44" s="114">
        <v>209</v>
      </c>
      <c r="I44" s="140">
        <v>208</v>
      </c>
      <c r="J44" s="115">
        <v>16</v>
      </c>
      <c r="K44" s="116">
        <v>7.6923076923076925</v>
      </c>
    </row>
    <row r="45" spans="1:11" ht="14.1" customHeight="1" x14ac:dyDescent="0.2">
      <c r="A45" s="306" t="s">
        <v>266</v>
      </c>
      <c r="B45" s="307" t="s">
        <v>267</v>
      </c>
      <c r="C45" s="308"/>
      <c r="D45" s="113">
        <v>0.55613305613305608</v>
      </c>
      <c r="E45" s="115">
        <v>214</v>
      </c>
      <c r="F45" s="114">
        <v>207</v>
      </c>
      <c r="G45" s="114">
        <v>213</v>
      </c>
      <c r="H45" s="114">
        <v>199</v>
      </c>
      <c r="I45" s="140">
        <v>198</v>
      </c>
      <c r="J45" s="115">
        <v>16</v>
      </c>
      <c r="K45" s="116">
        <v>8.0808080808080813</v>
      </c>
    </row>
    <row r="46" spans="1:11" ht="14.1" customHeight="1" x14ac:dyDescent="0.2">
      <c r="A46" s="306">
        <v>54</v>
      </c>
      <c r="B46" s="307" t="s">
        <v>268</v>
      </c>
      <c r="C46" s="308"/>
      <c r="D46" s="113">
        <v>2.4870062370062369</v>
      </c>
      <c r="E46" s="115">
        <v>957</v>
      </c>
      <c r="F46" s="114">
        <v>941</v>
      </c>
      <c r="G46" s="114">
        <v>935</v>
      </c>
      <c r="H46" s="114">
        <v>935</v>
      </c>
      <c r="I46" s="140">
        <v>944</v>
      </c>
      <c r="J46" s="115">
        <v>13</v>
      </c>
      <c r="K46" s="116">
        <v>1.3771186440677967</v>
      </c>
    </row>
    <row r="47" spans="1:11" ht="14.1" customHeight="1" x14ac:dyDescent="0.2">
      <c r="A47" s="306">
        <v>61</v>
      </c>
      <c r="B47" s="307" t="s">
        <v>269</v>
      </c>
      <c r="C47" s="308"/>
      <c r="D47" s="113">
        <v>3.0457380457380459</v>
      </c>
      <c r="E47" s="115">
        <v>1172</v>
      </c>
      <c r="F47" s="114">
        <v>1153</v>
      </c>
      <c r="G47" s="114">
        <v>1152</v>
      </c>
      <c r="H47" s="114">
        <v>1154</v>
      </c>
      <c r="I47" s="140">
        <v>1158</v>
      </c>
      <c r="J47" s="115">
        <v>14</v>
      </c>
      <c r="K47" s="116">
        <v>1.2089810017271156</v>
      </c>
    </row>
    <row r="48" spans="1:11" ht="14.1" customHeight="1" x14ac:dyDescent="0.2">
      <c r="A48" s="306">
        <v>62</v>
      </c>
      <c r="B48" s="307" t="s">
        <v>270</v>
      </c>
      <c r="C48" s="308"/>
      <c r="D48" s="113">
        <v>7.2635135135135132</v>
      </c>
      <c r="E48" s="115">
        <v>2795</v>
      </c>
      <c r="F48" s="114">
        <v>2807</v>
      </c>
      <c r="G48" s="114">
        <v>2800</v>
      </c>
      <c r="H48" s="114">
        <v>2751</v>
      </c>
      <c r="I48" s="140">
        <v>2791</v>
      </c>
      <c r="J48" s="115">
        <v>4</v>
      </c>
      <c r="K48" s="116">
        <v>0.14331780723754928</v>
      </c>
    </row>
    <row r="49" spans="1:11" ht="14.1" customHeight="1" x14ac:dyDescent="0.2">
      <c r="A49" s="306">
        <v>63</v>
      </c>
      <c r="B49" s="307" t="s">
        <v>271</v>
      </c>
      <c r="C49" s="308"/>
      <c r="D49" s="113">
        <v>3.1548856548856548</v>
      </c>
      <c r="E49" s="115">
        <v>1214</v>
      </c>
      <c r="F49" s="114">
        <v>1240</v>
      </c>
      <c r="G49" s="114">
        <v>1315</v>
      </c>
      <c r="H49" s="114">
        <v>1305</v>
      </c>
      <c r="I49" s="140">
        <v>1243</v>
      </c>
      <c r="J49" s="115">
        <v>-29</v>
      </c>
      <c r="K49" s="116">
        <v>-2.3330651649235721</v>
      </c>
    </row>
    <row r="50" spans="1:11" ht="14.1" customHeight="1" x14ac:dyDescent="0.2">
      <c r="A50" s="306" t="s">
        <v>272</v>
      </c>
      <c r="B50" s="307" t="s">
        <v>273</v>
      </c>
      <c r="C50" s="308"/>
      <c r="D50" s="113">
        <v>0.82900207900207901</v>
      </c>
      <c r="E50" s="115">
        <v>319</v>
      </c>
      <c r="F50" s="114">
        <v>311</v>
      </c>
      <c r="G50" s="114">
        <v>329</v>
      </c>
      <c r="H50" s="114">
        <v>321</v>
      </c>
      <c r="I50" s="140">
        <v>309</v>
      </c>
      <c r="J50" s="115">
        <v>10</v>
      </c>
      <c r="K50" s="116">
        <v>3.2362459546925568</v>
      </c>
    </row>
    <row r="51" spans="1:11" ht="14.1" customHeight="1" x14ac:dyDescent="0.2">
      <c r="A51" s="306" t="s">
        <v>274</v>
      </c>
      <c r="B51" s="307" t="s">
        <v>275</v>
      </c>
      <c r="C51" s="308"/>
      <c r="D51" s="113">
        <v>2.0348232848232848</v>
      </c>
      <c r="E51" s="115">
        <v>783</v>
      </c>
      <c r="F51" s="114">
        <v>814</v>
      </c>
      <c r="G51" s="114">
        <v>869</v>
      </c>
      <c r="H51" s="114">
        <v>867</v>
      </c>
      <c r="I51" s="140">
        <v>819</v>
      </c>
      <c r="J51" s="115">
        <v>-36</v>
      </c>
      <c r="K51" s="116">
        <v>-4.395604395604396</v>
      </c>
    </row>
    <row r="52" spans="1:11" ht="14.1" customHeight="1" x14ac:dyDescent="0.2">
      <c r="A52" s="306">
        <v>71</v>
      </c>
      <c r="B52" s="307" t="s">
        <v>276</v>
      </c>
      <c r="C52" s="308"/>
      <c r="D52" s="113">
        <v>11.642411642411643</v>
      </c>
      <c r="E52" s="115">
        <v>4480</v>
      </c>
      <c r="F52" s="114">
        <v>4470</v>
      </c>
      <c r="G52" s="114">
        <v>4502</v>
      </c>
      <c r="H52" s="114">
        <v>4426</v>
      </c>
      <c r="I52" s="140">
        <v>4410</v>
      </c>
      <c r="J52" s="115">
        <v>70</v>
      </c>
      <c r="K52" s="116">
        <v>1.5873015873015872</v>
      </c>
    </row>
    <row r="53" spans="1:11" ht="14.1" customHeight="1" x14ac:dyDescent="0.2">
      <c r="A53" s="306" t="s">
        <v>277</v>
      </c>
      <c r="B53" s="307" t="s">
        <v>278</v>
      </c>
      <c r="C53" s="308"/>
      <c r="D53" s="113">
        <v>3.2562370062370061</v>
      </c>
      <c r="E53" s="115">
        <v>1253</v>
      </c>
      <c r="F53" s="114">
        <v>1240</v>
      </c>
      <c r="G53" s="114">
        <v>1248</v>
      </c>
      <c r="H53" s="114">
        <v>1213</v>
      </c>
      <c r="I53" s="140">
        <v>1200</v>
      </c>
      <c r="J53" s="115">
        <v>53</v>
      </c>
      <c r="K53" s="116">
        <v>4.416666666666667</v>
      </c>
    </row>
    <row r="54" spans="1:11" ht="14.1" customHeight="1" x14ac:dyDescent="0.2">
      <c r="A54" s="306" t="s">
        <v>279</v>
      </c>
      <c r="B54" s="307" t="s">
        <v>280</v>
      </c>
      <c r="C54" s="308"/>
      <c r="D54" s="113">
        <v>7.2869022869022873</v>
      </c>
      <c r="E54" s="115">
        <v>2804</v>
      </c>
      <c r="F54" s="114">
        <v>2812</v>
      </c>
      <c r="G54" s="114">
        <v>2837</v>
      </c>
      <c r="H54" s="114">
        <v>2802</v>
      </c>
      <c r="I54" s="140">
        <v>2797</v>
      </c>
      <c r="J54" s="115">
        <v>7</v>
      </c>
      <c r="K54" s="116">
        <v>0.25026814444047191</v>
      </c>
    </row>
    <row r="55" spans="1:11" ht="14.1" customHeight="1" x14ac:dyDescent="0.2">
      <c r="A55" s="306">
        <v>72</v>
      </c>
      <c r="B55" s="307" t="s">
        <v>281</v>
      </c>
      <c r="C55" s="308"/>
      <c r="D55" s="113">
        <v>3.9838877338877339</v>
      </c>
      <c r="E55" s="115">
        <v>1533</v>
      </c>
      <c r="F55" s="114">
        <v>1545</v>
      </c>
      <c r="G55" s="114">
        <v>1552</v>
      </c>
      <c r="H55" s="114">
        <v>1521</v>
      </c>
      <c r="I55" s="140">
        <v>1516</v>
      </c>
      <c r="J55" s="115">
        <v>17</v>
      </c>
      <c r="K55" s="116">
        <v>1.1213720316622691</v>
      </c>
    </row>
    <row r="56" spans="1:11" ht="14.1" customHeight="1" x14ac:dyDescent="0.2">
      <c r="A56" s="306" t="s">
        <v>282</v>
      </c>
      <c r="B56" s="307" t="s">
        <v>283</v>
      </c>
      <c r="C56" s="308"/>
      <c r="D56" s="113">
        <v>1.9412681912681913</v>
      </c>
      <c r="E56" s="115">
        <v>747</v>
      </c>
      <c r="F56" s="114">
        <v>758</v>
      </c>
      <c r="G56" s="114">
        <v>759</v>
      </c>
      <c r="H56" s="114">
        <v>742</v>
      </c>
      <c r="I56" s="140">
        <v>746</v>
      </c>
      <c r="J56" s="115">
        <v>1</v>
      </c>
      <c r="K56" s="116">
        <v>0.13404825737265416</v>
      </c>
    </row>
    <row r="57" spans="1:11" ht="14.1" customHeight="1" x14ac:dyDescent="0.2">
      <c r="A57" s="306" t="s">
        <v>284</v>
      </c>
      <c r="B57" s="307" t="s">
        <v>285</v>
      </c>
      <c r="C57" s="308"/>
      <c r="D57" s="113">
        <v>1.1538461538461537</v>
      </c>
      <c r="E57" s="115">
        <v>444</v>
      </c>
      <c r="F57" s="114">
        <v>446</v>
      </c>
      <c r="G57" s="114">
        <v>447</v>
      </c>
      <c r="H57" s="114">
        <v>434</v>
      </c>
      <c r="I57" s="140">
        <v>422</v>
      </c>
      <c r="J57" s="115">
        <v>22</v>
      </c>
      <c r="K57" s="116">
        <v>5.2132701421800949</v>
      </c>
    </row>
    <row r="58" spans="1:11" ht="14.1" customHeight="1" x14ac:dyDescent="0.2">
      <c r="A58" s="306">
        <v>73</v>
      </c>
      <c r="B58" s="307" t="s">
        <v>286</v>
      </c>
      <c r="C58" s="308"/>
      <c r="D58" s="113">
        <v>3.0275467775467777</v>
      </c>
      <c r="E58" s="115">
        <v>1165</v>
      </c>
      <c r="F58" s="114">
        <v>1170</v>
      </c>
      <c r="G58" s="114">
        <v>1166</v>
      </c>
      <c r="H58" s="114">
        <v>1135</v>
      </c>
      <c r="I58" s="140">
        <v>1123</v>
      </c>
      <c r="J58" s="115">
        <v>42</v>
      </c>
      <c r="K58" s="116">
        <v>3.7399821905609971</v>
      </c>
    </row>
    <row r="59" spans="1:11" ht="14.1" customHeight="1" x14ac:dyDescent="0.2">
      <c r="A59" s="306" t="s">
        <v>287</v>
      </c>
      <c r="B59" s="307" t="s">
        <v>288</v>
      </c>
      <c r="C59" s="308"/>
      <c r="D59" s="113">
        <v>2.4324324324324325</v>
      </c>
      <c r="E59" s="115">
        <v>936</v>
      </c>
      <c r="F59" s="114">
        <v>935</v>
      </c>
      <c r="G59" s="114">
        <v>927</v>
      </c>
      <c r="H59" s="114">
        <v>908</v>
      </c>
      <c r="I59" s="140">
        <v>900</v>
      </c>
      <c r="J59" s="115">
        <v>36</v>
      </c>
      <c r="K59" s="116">
        <v>4</v>
      </c>
    </row>
    <row r="60" spans="1:11" ht="14.1" customHeight="1" x14ac:dyDescent="0.2">
      <c r="A60" s="306">
        <v>81</v>
      </c>
      <c r="B60" s="307" t="s">
        <v>289</v>
      </c>
      <c r="C60" s="308"/>
      <c r="D60" s="113">
        <v>8.8201663201663205</v>
      </c>
      <c r="E60" s="115">
        <v>3394</v>
      </c>
      <c r="F60" s="114">
        <v>3389</v>
      </c>
      <c r="G60" s="114">
        <v>3341</v>
      </c>
      <c r="H60" s="114">
        <v>3271</v>
      </c>
      <c r="I60" s="140">
        <v>3258</v>
      </c>
      <c r="J60" s="115">
        <v>136</v>
      </c>
      <c r="K60" s="116">
        <v>4.1743400859422959</v>
      </c>
    </row>
    <row r="61" spans="1:11" ht="14.1" customHeight="1" x14ac:dyDescent="0.2">
      <c r="A61" s="306" t="s">
        <v>290</v>
      </c>
      <c r="B61" s="307" t="s">
        <v>291</v>
      </c>
      <c r="C61" s="308"/>
      <c r="D61" s="113">
        <v>2.4532224532224531</v>
      </c>
      <c r="E61" s="115">
        <v>944</v>
      </c>
      <c r="F61" s="114">
        <v>952</v>
      </c>
      <c r="G61" s="114">
        <v>945</v>
      </c>
      <c r="H61" s="114">
        <v>925</v>
      </c>
      <c r="I61" s="140">
        <v>935</v>
      </c>
      <c r="J61" s="115">
        <v>9</v>
      </c>
      <c r="K61" s="116">
        <v>0.96256684491978606</v>
      </c>
    </row>
    <row r="62" spans="1:11" ht="14.1" customHeight="1" x14ac:dyDescent="0.2">
      <c r="A62" s="306" t="s">
        <v>292</v>
      </c>
      <c r="B62" s="307" t="s">
        <v>293</v>
      </c>
      <c r="C62" s="308"/>
      <c r="D62" s="113">
        <v>3.1808731808731809</v>
      </c>
      <c r="E62" s="115">
        <v>1224</v>
      </c>
      <c r="F62" s="114">
        <v>1219</v>
      </c>
      <c r="G62" s="114">
        <v>1198</v>
      </c>
      <c r="H62" s="114">
        <v>1167</v>
      </c>
      <c r="I62" s="140">
        <v>1153</v>
      </c>
      <c r="J62" s="115">
        <v>71</v>
      </c>
      <c r="K62" s="116">
        <v>6.1578490893321769</v>
      </c>
    </row>
    <row r="63" spans="1:11" ht="14.1" customHeight="1" x14ac:dyDescent="0.2">
      <c r="A63" s="306"/>
      <c r="B63" s="307" t="s">
        <v>294</v>
      </c>
      <c r="C63" s="308"/>
      <c r="D63" s="113">
        <v>2.7728690228690227</v>
      </c>
      <c r="E63" s="115">
        <v>1067</v>
      </c>
      <c r="F63" s="114">
        <v>1065</v>
      </c>
      <c r="G63" s="114">
        <v>1050</v>
      </c>
      <c r="H63" s="114">
        <v>1026</v>
      </c>
      <c r="I63" s="140">
        <v>1011</v>
      </c>
      <c r="J63" s="115">
        <v>56</v>
      </c>
      <c r="K63" s="116">
        <v>5.5390702274975272</v>
      </c>
    </row>
    <row r="64" spans="1:11" ht="14.1" customHeight="1" x14ac:dyDescent="0.2">
      <c r="A64" s="306" t="s">
        <v>295</v>
      </c>
      <c r="B64" s="307" t="s">
        <v>296</v>
      </c>
      <c r="C64" s="308"/>
      <c r="D64" s="113">
        <v>1.0317047817047817</v>
      </c>
      <c r="E64" s="115">
        <v>397</v>
      </c>
      <c r="F64" s="114">
        <v>397</v>
      </c>
      <c r="G64" s="114">
        <v>378</v>
      </c>
      <c r="H64" s="114">
        <v>380</v>
      </c>
      <c r="I64" s="140">
        <v>362</v>
      </c>
      <c r="J64" s="115">
        <v>35</v>
      </c>
      <c r="K64" s="116">
        <v>9.6685082872928181</v>
      </c>
    </row>
    <row r="65" spans="1:11" ht="14.1" customHeight="1" x14ac:dyDescent="0.2">
      <c r="A65" s="306" t="s">
        <v>297</v>
      </c>
      <c r="B65" s="307" t="s">
        <v>298</v>
      </c>
      <c r="C65" s="308"/>
      <c r="D65" s="113">
        <v>1.0446985446985446</v>
      </c>
      <c r="E65" s="115">
        <v>402</v>
      </c>
      <c r="F65" s="114">
        <v>399</v>
      </c>
      <c r="G65" s="114">
        <v>393</v>
      </c>
      <c r="H65" s="114">
        <v>387</v>
      </c>
      <c r="I65" s="140">
        <v>401</v>
      </c>
      <c r="J65" s="115">
        <v>1</v>
      </c>
      <c r="K65" s="116">
        <v>0.24937655860349128</v>
      </c>
    </row>
    <row r="66" spans="1:11" ht="14.1" customHeight="1" x14ac:dyDescent="0.2">
      <c r="A66" s="306">
        <v>82</v>
      </c>
      <c r="B66" s="307" t="s">
        <v>299</v>
      </c>
      <c r="C66" s="308"/>
      <c r="D66" s="113">
        <v>2.9209979209979209</v>
      </c>
      <c r="E66" s="115">
        <v>1124</v>
      </c>
      <c r="F66" s="114">
        <v>1062</v>
      </c>
      <c r="G66" s="114">
        <v>1061</v>
      </c>
      <c r="H66" s="114">
        <v>1026</v>
      </c>
      <c r="I66" s="140">
        <v>1033</v>
      </c>
      <c r="J66" s="115">
        <v>91</v>
      </c>
      <c r="K66" s="116">
        <v>8.8092933204259438</v>
      </c>
    </row>
    <row r="67" spans="1:11" ht="14.1" customHeight="1" x14ac:dyDescent="0.2">
      <c r="A67" s="306" t="s">
        <v>300</v>
      </c>
      <c r="B67" s="307" t="s">
        <v>301</v>
      </c>
      <c r="C67" s="308"/>
      <c r="D67" s="113">
        <v>1.7593555093555093</v>
      </c>
      <c r="E67" s="115">
        <v>677</v>
      </c>
      <c r="F67" s="114">
        <v>623</v>
      </c>
      <c r="G67" s="114">
        <v>612</v>
      </c>
      <c r="H67" s="114">
        <v>593</v>
      </c>
      <c r="I67" s="140">
        <v>599</v>
      </c>
      <c r="J67" s="115">
        <v>78</v>
      </c>
      <c r="K67" s="116">
        <v>13.021702838063439</v>
      </c>
    </row>
    <row r="68" spans="1:11" ht="14.1" customHeight="1" x14ac:dyDescent="0.2">
      <c r="A68" s="306" t="s">
        <v>302</v>
      </c>
      <c r="B68" s="307" t="s">
        <v>303</v>
      </c>
      <c r="C68" s="308"/>
      <c r="D68" s="113">
        <v>0.53014553014553012</v>
      </c>
      <c r="E68" s="115">
        <v>204</v>
      </c>
      <c r="F68" s="114">
        <v>204</v>
      </c>
      <c r="G68" s="114">
        <v>210</v>
      </c>
      <c r="H68" s="114">
        <v>203</v>
      </c>
      <c r="I68" s="140">
        <v>205</v>
      </c>
      <c r="J68" s="115">
        <v>-1</v>
      </c>
      <c r="K68" s="116">
        <v>-0.48780487804878048</v>
      </c>
    </row>
    <row r="69" spans="1:11" ht="14.1" customHeight="1" x14ac:dyDescent="0.2">
      <c r="A69" s="306">
        <v>83</v>
      </c>
      <c r="B69" s="307" t="s">
        <v>304</v>
      </c>
      <c r="C69" s="308"/>
      <c r="D69" s="113">
        <v>5.5951143451143448</v>
      </c>
      <c r="E69" s="115">
        <v>2153</v>
      </c>
      <c r="F69" s="114">
        <v>2149</v>
      </c>
      <c r="G69" s="114">
        <v>2134</v>
      </c>
      <c r="H69" s="114">
        <v>2106</v>
      </c>
      <c r="I69" s="140">
        <v>2117</v>
      </c>
      <c r="J69" s="115">
        <v>36</v>
      </c>
      <c r="K69" s="116">
        <v>1.7005196032120926</v>
      </c>
    </row>
    <row r="70" spans="1:11" ht="14.1" customHeight="1" x14ac:dyDescent="0.2">
      <c r="A70" s="306" t="s">
        <v>305</v>
      </c>
      <c r="B70" s="307" t="s">
        <v>306</v>
      </c>
      <c r="C70" s="308"/>
      <c r="D70" s="113">
        <v>4.503638253638254</v>
      </c>
      <c r="E70" s="115">
        <v>1733</v>
      </c>
      <c r="F70" s="114">
        <v>1716</v>
      </c>
      <c r="G70" s="114">
        <v>1705</v>
      </c>
      <c r="H70" s="114">
        <v>1671</v>
      </c>
      <c r="I70" s="140">
        <v>1688</v>
      </c>
      <c r="J70" s="115">
        <v>45</v>
      </c>
      <c r="K70" s="116">
        <v>2.6658767772511847</v>
      </c>
    </row>
    <row r="71" spans="1:11" ht="14.1" customHeight="1" x14ac:dyDescent="0.2">
      <c r="A71" s="306"/>
      <c r="B71" s="307" t="s">
        <v>307</v>
      </c>
      <c r="C71" s="308"/>
      <c r="D71" s="113">
        <v>2.4506237006237006</v>
      </c>
      <c r="E71" s="115">
        <v>943</v>
      </c>
      <c r="F71" s="114">
        <v>938</v>
      </c>
      <c r="G71" s="114">
        <v>927</v>
      </c>
      <c r="H71" s="114">
        <v>891</v>
      </c>
      <c r="I71" s="140">
        <v>913</v>
      </c>
      <c r="J71" s="115">
        <v>30</v>
      </c>
      <c r="K71" s="116">
        <v>3.285870755750274</v>
      </c>
    </row>
    <row r="72" spans="1:11" ht="14.1" customHeight="1" x14ac:dyDescent="0.2">
      <c r="A72" s="306">
        <v>84</v>
      </c>
      <c r="B72" s="307" t="s">
        <v>308</v>
      </c>
      <c r="C72" s="308"/>
      <c r="D72" s="113">
        <v>1.567047817047817</v>
      </c>
      <c r="E72" s="115">
        <v>603</v>
      </c>
      <c r="F72" s="114">
        <v>598</v>
      </c>
      <c r="G72" s="114">
        <v>602</v>
      </c>
      <c r="H72" s="114">
        <v>596</v>
      </c>
      <c r="I72" s="140">
        <v>609</v>
      </c>
      <c r="J72" s="115">
        <v>-6</v>
      </c>
      <c r="K72" s="116">
        <v>-0.98522167487684731</v>
      </c>
    </row>
    <row r="73" spans="1:11" ht="14.1" customHeight="1" x14ac:dyDescent="0.2">
      <c r="A73" s="306" t="s">
        <v>309</v>
      </c>
      <c r="B73" s="307" t="s">
        <v>310</v>
      </c>
      <c r="C73" s="308"/>
      <c r="D73" s="113">
        <v>0.76403326403326399</v>
      </c>
      <c r="E73" s="115">
        <v>294</v>
      </c>
      <c r="F73" s="114">
        <v>294</v>
      </c>
      <c r="G73" s="114">
        <v>292</v>
      </c>
      <c r="H73" s="114">
        <v>305</v>
      </c>
      <c r="I73" s="140">
        <v>305</v>
      </c>
      <c r="J73" s="115">
        <v>-11</v>
      </c>
      <c r="K73" s="116">
        <v>-3.6065573770491803</v>
      </c>
    </row>
    <row r="74" spans="1:11" ht="14.1" customHeight="1" x14ac:dyDescent="0.2">
      <c r="A74" s="306" t="s">
        <v>311</v>
      </c>
      <c r="B74" s="307" t="s">
        <v>312</v>
      </c>
      <c r="C74" s="308"/>
      <c r="D74" s="113">
        <v>0.12474012474012475</v>
      </c>
      <c r="E74" s="115">
        <v>48</v>
      </c>
      <c r="F74" s="114">
        <v>48</v>
      </c>
      <c r="G74" s="114">
        <v>50</v>
      </c>
      <c r="H74" s="114">
        <v>48</v>
      </c>
      <c r="I74" s="140">
        <v>54</v>
      </c>
      <c r="J74" s="115">
        <v>-6</v>
      </c>
      <c r="K74" s="116">
        <v>-11.111111111111111</v>
      </c>
    </row>
    <row r="75" spans="1:11" ht="14.1" customHeight="1" x14ac:dyDescent="0.2">
      <c r="A75" s="306" t="s">
        <v>313</v>
      </c>
      <c r="B75" s="307" t="s">
        <v>314</v>
      </c>
      <c r="C75" s="308"/>
      <c r="D75" s="113">
        <v>9.355509355509356E-2</v>
      </c>
      <c r="E75" s="115">
        <v>36</v>
      </c>
      <c r="F75" s="114">
        <v>36</v>
      </c>
      <c r="G75" s="114">
        <v>39</v>
      </c>
      <c r="H75" s="114">
        <v>39</v>
      </c>
      <c r="I75" s="140">
        <v>38</v>
      </c>
      <c r="J75" s="115">
        <v>-2</v>
      </c>
      <c r="K75" s="116">
        <v>-5.2631578947368425</v>
      </c>
    </row>
    <row r="76" spans="1:11" ht="14.1" customHeight="1" x14ac:dyDescent="0.2">
      <c r="A76" s="306">
        <v>91</v>
      </c>
      <c r="B76" s="307" t="s">
        <v>315</v>
      </c>
      <c r="C76" s="308"/>
      <c r="D76" s="113">
        <v>0.18191268191268192</v>
      </c>
      <c r="E76" s="115">
        <v>70</v>
      </c>
      <c r="F76" s="114">
        <v>63</v>
      </c>
      <c r="G76" s="114">
        <v>65</v>
      </c>
      <c r="H76" s="114">
        <v>65</v>
      </c>
      <c r="I76" s="140">
        <v>66</v>
      </c>
      <c r="J76" s="115">
        <v>4</v>
      </c>
      <c r="K76" s="116">
        <v>6.0606060606060606</v>
      </c>
    </row>
    <row r="77" spans="1:11" ht="14.1" customHeight="1" x14ac:dyDescent="0.2">
      <c r="A77" s="306">
        <v>92</v>
      </c>
      <c r="B77" s="307" t="s">
        <v>316</v>
      </c>
      <c r="C77" s="308"/>
      <c r="D77" s="113">
        <v>0.92775467775467779</v>
      </c>
      <c r="E77" s="115">
        <v>357</v>
      </c>
      <c r="F77" s="114">
        <v>340</v>
      </c>
      <c r="G77" s="114">
        <v>331</v>
      </c>
      <c r="H77" s="114">
        <v>370</v>
      </c>
      <c r="I77" s="140">
        <v>361</v>
      </c>
      <c r="J77" s="115">
        <v>-4</v>
      </c>
      <c r="K77" s="116">
        <v>-1.10803324099723</v>
      </c>
    </row>
    <row r="78" spans="1:11" ht="14.1" customHeight="1" x14ac:dyDescent="0.2">
      <c r="A78" s="306">
        <v>93</v>
      </c>
      <c r="B78" s="307" t="s">
        <v>317</v>
      </c>
      <c r="C78" s="308"/>
      <c r="D78" s="113">
        <v>0.30665280665280664</v>
      </c>
      <c r="E78" s="115">
        <v>118</v>
      </c>
      <c r="F78" s="114">
        <v>123</v>
      </c>
      <c r="G78" s="114">
        <v>125</v>
      </c>
      <c r="H78" s="114">
        <v>115</v>
      </c>
      <c r="I78" s="140">
        <v>118</v>
      </c>
      <c r="J78" s="115">
        <v>0</v>
      </c>
      <c r="K78" s="116">
        <v>0</v>
      </c>
    </row>
    <row r="79" spans="1:11" ht="14.1" customHeight="1" x14ac:dyDescent="0.2">
      <c r="A79" s="306">
        <v>94</v>
      </c>
      <c r="B79" s="307" t="s">
        <v>318</v>
      </c>
      <c r="C79" s="308"/>
      <c r="D79" s="113">
        <v>0.17151767151767153</v>
      </c>
      <c r="E79" s="115">
        <v>66</v>
      </c>
      <c r="F79" s="114">
        <v>51</v>
      </c>
      <c r="G79" s="114">
        <v>55</v>
      </c>
      <c r="H79" s="114">
        <v>65</v>
      </c>
      <c r="I79" s="140">
        <v>47</v>
      </c>
      <c r="J79" s="115">
        <v>19</v>
      </c>
      <c r="K79" s="116">
        <v>40.425531914893618</v>
      </c>
    </row>
    <row r="80" spans="1:11" ht="14.1" customHeight="1" x14ac:dyDescent="0.2">
      <c r="A80" s="306" t="s">
        <v>319</v>
      </c>
      <c r="B80" s="307" t="s">
        <v>320</v>
      </c>
      <c r="C80" s="308"/>
      <c r="D80" s="113">
        <v>1.0395010395010396E-2</v>
      </c>
      <c r="E80" s="115">
        <v>4</v>
      </c>
      <c r="F80" s="114">
        <v>3</v>
      </c>
      <c r="G80" s="114">
        <v>3</v>
      </c>
      <c r="H80" s="114">
        <v>3</v>
      </c>
      <c r="I80" s="140">
        <v>5</v>
      </c>
      <c r="J80" s="115">
        <v>-1</v>
      </c>
      <c r="K80" s="116">
        <v>-20</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12476</v>
      </c>
      <c r="E12" s="114">
        <v>13011</v>
      </c>
      <c r="F12" s="114">
        <v>13176</v>
      </c>
      <c r="G12" s="114">
        <v>12969</v>
      </c>
      <c r="H12" s="140">
        <v>12736</v>
      </c>
      <c r="I12" s="115">
        <v>-260</v>
      </c>
      <c r="J12" s="116">
        <v>-2.041457286432161</v>
      </c>
      <c r="K12"/>
      <c r="L12"/>
      <c r="M12"/>
      <c r="N12"/>
      <c r="O12"/>
      <c r="P12"/>
    </row>
    <row r="13" spans="1:16" s="110" customFormat="1" ht="14.45" customHeight="1" x14ac:dyDescent="0.2">
      <c r="A13" s="120" t="s">
        <v>105</v>
      </c>
      <c r="B13" s="119" t="s">
        <v>106</v>
      </c>
      <c r="C13" s="113">
        <v>38.698300737415842</v>
      </c>
      <c r="D13" s="115">
        <v>4828</v>
      </c>
      <c r="E13" s="114">
        <v>4971</v>
      </c>
      <c r="F13" s="114">
        <v>5090</v>
      </c>
      <c r="G13" s="114">
        <v>4957</v>
      </c>
      <c r="H13" s="140">
        <v>4861</v>
      </c>
      <c r="I13" s="115">
        <v>-33</v>
      </c>
      <c r="J13" s="116">
        <v>-0.67887265994651302</v>
      </c>
      <c r="K13"/>
      <c r="L13"/>
      <c r="M13"/>
      <c r="N13"/>
      <c r="O13"/>
      <c r="P13"/>
    </row>
    <row r="14" spans="1:16" s="110" customFormat="1" ht="14.45" customHeight="1" x14ac:dyDescent="0.2">
      <c r="A14" s="120"/>
      <c r="B14" s="119" t="s">
        <v>107</v>
      </c>
      <c r="C14" s="113">
        <v>61.301699262584158</v>
      </c>
      <c r="D14" s="115">
        <v>7648</v>
      </c>
      <c r="E14" s="114">
        <v>8040</v>
      </c>
      <c r="F14" s="114">
        <v>8086</v>
      </c>
      <c r="G14" s="114">
        <v>8012</v>
      </c>
      <c r="H14" s="140">
        <v>7875</v>
      </c>
      <c r="I14" s="115">
        <v>-227</v>
      </c>
      <c r="J14" s="116">
        <v>-2.8825396825396825</v>
      </c>
      <c r="K14"/>
      <c r="L14"/>
      <c r="M14"/>
      <c r="N14"/>
      <c r="O14"/>
      <c r="P14"/>
    </row>
    <row r="15" spans="1:16" s="110" customFormat="1" ht="14.45" customHeight="1" x14ac:dyDescent="0.2">
      <c r="A15" s="118" t="s">
        <v>105</v>
      </c>
      <c r="B15" s="121" t="s">
        <v>108</v>
      </c>
      <c r="C15" s="113">
        <v>15.734209682590574</v>
      </c>
      <c r="D15" s="115">
        <v>1963</v>
      </c>
      <c r="E15" s="114">
        <v>2080</v>
      </c>
      <c r="F15" s="114">
        <v>2165</v>
      </c>
      <c r="G15" s="114">
        <v>2119</v>
      </c>
      <c r="H15" s="140">
        <v>2062</v>
      </c>
      <c r="I15" s="115">
        <v>-99</v>
      </c>
      <c r="J15" s="116">
        <v>-4.8011639185257033</v>
      </c>
      <c r="K15"/>
      <c r="L15"/>
      <c r="M15"/>
      <c r="N15"/>
      <c r="O15"/>
      <c r="P15"/>
    </row>
    <row r="16" spans="1:16" s="110" customFormat="1" ht="14.45" customHeight="1" x14ac:dyDescent="0.2">
      <c r="A16" s="118"/>
      <c r="B16" s="121" t="s">
        <v>109</v>
      </c>
      <c r="C16" s="113">
        <v>50.697338890670089</v>
      </c>
      <c r="D16" s="115">
        <v>6325</v>
      </c>
      <c r="E16" s="114">
        <v>6633</v>
      </c>
      <c r="F16" s="114">
        <v>6696</v>
      </c>
      <c r="G16" s="114">
        <v>6618</v>
      </c>
      <c r="H16" s="140">
        <v>6522</v>
      </c>
      <c r="I16" s="115">
        <v>-197</v>
      </c>
      <c r="J16" s="116">
        <v>-3.0205458448328733</v>
      </c>
      <c r="K16"/>
      <c r="L16"/>
      <c r="M16"/>
      <c r="N16"/>
      <c r="O16"/>
      <c r="P16"/>
    </row>
    <row r="17" spans="1:16" s="110" customFormat="1" ht="14.45" customHeight="1" x14ac:dyDescent="0.2">
      <c r="A17" s="118"/>
      <c r="B17" s="121" t="s">
        <v>110</v>
      </c>
      <c r="C17" s="113">
        <v>17.585764668162874</v>
      </c>
      <c r="D17" s="115">
        <v>2194</v>
      </c>
      <c r="E17" s="114">
        <v>2253</v>
      </c>
      <c r="F17" s="114">
        <v>2270</v>
      </c>
      <c r="G17" s="114">
        <v>2223</v>
      </c>
      <c r="H17" s="140">
        <v>2200</v>
      </c>
      <c r="I17" s="115">
        <v>-6</v>
      </c>
      <c r="J17" s="116">
        <v>-0.27272727272727271</v>
      </c>
      <c r="K17"/>
      <c r="L17"/>
      <c r="M17"/>
      <c r="N17"/>
      <c r="O17"/>
      <c r="P17"/>
    </row>
    <row r="18" spans="1:16" s="110" customFormat="1" ht="14.45" customHeight="1" x14ac:dyDescent="0.2">
      <c r="A18" s="120"/>
      <c r="B18" s="121" t="s">
        <v>111</v>
      </c>
      <c r="C18" s="113">
        <v>15.982686758576467</v>
      </c>
      <c r="D18" s="115">
        <v>1994</v>
      </c>
      <c r="E18" s="114">
        <v>2045</v>
      </c>
      <c r="F18" s="114">
        <v>2045</v>
      </c>
      <c r="G18" s="114">
        <v>2009</v>
      </c>
      <c r="H18" s="140">
        <v>1952</v>
      </c>
      <c r="I18" s="115">
        <v>42</v>
      </c>
      <c r="J18" s="116">
        <v>2.151639344262295</v>
      </c>
      <c r="K18"/>
      <c r="L18"/>
      <c r="M18"/>
      <c r="N18"/>
      <c r="O18"/>
      <c r="P18"/>
    </row>
    <row r="19" spans="1:16" s="110" customFormat="1" ht="14.45" customHeight="1" x14ac:dyDescent="0.2">
      <c r="A19" s="120"/>
      <c r="B19" s="121" t="s">
        <v>112</v>
      </c>
      <c r="C19" s="113">
        <v>1.3145238858608528</v>
      </c>
      <c r="D19" s="115">
        <v>164</v>
      </c>
      <c r="E19" s="114">
        <v>171</v>
      </c>
      <c r="F19" s="114">
        <v>191</v>
      </c>
      <c r="G19" s="114">
        <v>154</v>
      </c>
      <c r="H19" s="140">
        <v>133</v>
      </c>
      <c r="I19" s="115">
        <v>31</v>
      </c>
      <c r="J19" s="116">
        <v>23.30827067669173</v>
      </c>
      <c r="K19"/>
      <c r="L19"/>
      <c r="M19"/>
      <c r="N19"/>
      <c r="O19"/>
      <c r="P19"/>
    </row>
    <row r="20" spans="1:16" s="110" customFormat="1" ht="14.45" customHeight="1" x14ac:dyDescent="0.2">
      <c r="A20" s="120" t="s">
        <v>113</v>
      </c>
      <c r="B20" s="119" t="s">
        <v>116</v>
      </c>
      <c r="C20" s="113">
        <v>86.670407181789031</v>
      </c>
      <c r="D20" s="115">
        <v>10813</v>
      </c>
      <c r="E20" s="114">
        <v>11257</v>
      </c>
      <c r="F20" s="114">
        <v>11397</v>
      </c>
      <c r="G20" s="114">
        <v>11240</v>
      </c>
      <c r="H20" s="140">
        <v>11095</v>
      </c>
      <c r="I20" s="115">
        <v>-282</v>
      </c>
      <c r="J20" s="116">
        <v>-2.5416854438936456</v>
      </c>
      <c r="K20"/>
      <c r="L20"/>
      <c r="M20"/>
      <c r="N20"/>
      <c r="O20"/>
      <c r="P20"/>
    </row>
    <row r="21" spans="1:16" s="110" customFormat="1" ht="14.45" customHeight="1" x14ac:dyDescent="0.2">
      <c r="A21" s="123"/>
      <c r="B21" s="124" t="s">
        <v>117</v>
      </c>
      <c r="C21" s="125">
        <v>13.225392754087849</v>
      </c>
      <c r="D21" s="143">
        <v>1650</v>
      </c>
      <c r="E21" s="144">
        <v>1740</v>
      </c>
      <c r="F21" s="144">
        <v>1764</v>
      </c>
      <c r="G21" s="144">
        <v>1717</v>
      </c>
      <c r="H21" s="145">
        <v>1626</v>
      </c>
      <c r="I21" s="143">
        <v>24</v>
      </c>
      <c r="J21" s="146">
        <v>1.4760147601476015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14153</v>
      </c>
      <c r="E56" s="114">
        <v>14742</v>
      </c>
      <c r="F56" s="114">
        <v>14865</v>
      </c>
      <c r="G56" s="114">
        <v>14748</v>
      </c>
      <c r="H56" s="140">
        <v>14501</v>
      </c>
      <c r="I56" s="115">
        <v>-348</v>
      </c>
      <c r="J56" s="116">
        <v>-2.3998344941728158</v>
      </c>
      <c r="K56"/>
      <c r="L56"/>
      <c r="M56"/>
      <c r="N56"/>
      <c r="O56"/>
      <c r="P56"/>
    </row>
    <row r="57" spans="1:16" s="110" customFormat="1" ht="14.45" customHeight="1" x14ac:dyDescent="0.2">
      <c r="A57" s="120" t="s">
        <v>105</v>
      </c>
      <c r="B57" s="119" t="s">
        <v>106</v>
      </c>
      <c r="C57" s="113">
        <v>37.829435455380484</v>
      </c>
      <c r="D57" s="115">
        <v>5354</v>
      </c>
      <c r="E57" s="114">
        <v>5575</v>
      </c>
      <c r="F57" s="114">
        <v>5613</v>
      </c>
      <c r="G57" s="114">
        <v>5514</v>
      </c>
      <c r="H57" s="140">
        <v>5417</v>
      </c>
      <c r="I57" s="115">
        <v>-63</v>
      </c>
      <c r="J57" s="116">
        <v>-1.1630053535167066</v>
      </c>
    </row>
    <row r="58" spans="1:16" s="110" customFormat="1" ht="14.45" customHeight="1" x14ac:dyDescent="0.2">
      <c r="A58" s="120"/>
      <c r="B58" s="119" t="s">
        <v>107</v>
      </c>
      <c r="C58" s="113">
        <v>62.170564544619516</v>
      </c>
      <c r="D58" s="115">
        <v>8799</v>
      </c>
      <c r="E58" s="114">
        <v>9167</v>
      </c>
      <c r="F58" s="114">
        <v>9252</v>
      </c>
      <c r="G58" s="114">
        <v>9234</v>
      </c>
      <c r="H58" s="140">
        <v>9084</v>
      </c>
      <c r="I58" s="115">
        <v>-285</v>
      </c>
      <c r="J58" s="116">
        <v>-3.1373844121532364</v>
      </c>
    </row>
    <row r="59" spans="1:16" s="110" customFormat="1" ht="14.45" customHeight="1" x14ac:dyDescent="0.2">
      <c r="A59" s="118" t="s">
        <v>105</v>
      </c>
      <c r="B59" s="121" t="s">
        <v>108</v>
      </c>
      <c r="C59" s="113">
        <v>16.625450434536848</v>
      </c>
      <c r="D59" s="115">
        <v>2353</v>
      </c>
      <c r="E59" s="114">
        <v>2506</v>
      </c>
      <c r="F59" s="114">
        <v>2582</v>
      </c>
      <c r="G59" s="114">
        <v>2551</v>
      </c>
      <c r="H59" s="140">
        <v>2475</v>
      </c>
      <c r="I59" s="115">
        <v>-122</v>
      </c>
      <c r="J59" s="116">
        <v>-4.9292929292929291</v>
      </c>
    </row>
    <row r="60" spans="1:16" s="110" customFormat="1" ht="14.45" customHeight="1" x14ac:dyDescent="0.2">
      <c r="A60" s="118"/>
      <c r="B60" s="121" t="s">
        <v>109</v>
      </c>
      <c r="C60" s="113">
        <v>51.508514095951391</v>
      </c>
      <c r="D60" s="115">
        <v>7290</v>
      </c>
      <c r="E60" s="114">
        <v>7629</v>
      </c>
      <c r="F60" s="114">
        <v>7666</v>
      </c>
      <c r="G60" s="114">
        <v>7646</v>
      </c>
      <c r="H60" s="140">
        <v>7561</v>
      </c>
      <c r="I60" s="115">
        <v>-271</v>
      </c>
      <c r="J60" s="116">
        <v>-3.5841819865097211</v>
      </c>
    </row>
    <row r="61" spans="1:16" s="110" customFormat="1" ht="14.45" customHeight="1" x14ac:dyDescent="0.2">
      <c r="A61" s="118"/>
      <c r="B61" s="121" t="s">
        <v>110</v>
      </c>
      <c r="C61" s="113">
        <v>16.999929343602062</v>
      </c>
      <c r="D61" s="115">
        <v>2406</v>
      </c>
      <c r="E61" s="114">
        <v>2419</v>
      </c>
      <c r="F61" s="114">
        <v>2427</v>
      </c>
      <c r="G61" s="114">
        <v>2408</v>
      </c>
      <c r="H61" s="140">
        <v>2368</v>
      </c>
      <c r="I61" s="115">
        <v>38</v>
      </c>
      <c r="J61" s="116">
        <v>1.6047297297297298</v>
      </c>
    </row>
    <row r="62" spans="1:16" s="110" customFormat="1" ht="14.45" customHeight="1" x14ac:dyDescent="0.2">
      <c r="A62" s="120"/>
      <c r="B62" s="121" t="s">
        <v>111</v>
      </c>
      <c r="C62" s="113">
        <v>14.866106125909701</v>
      </c>
      <c r="D62" s="115">
        <v>2104</v>
      </c>
      <c r="E62" s="114">
        <v>2188</v>
      </c>
      <c r="F62" s="114">
        <v>2190</v>
      </c>
      <c r="G62" s="114">
        <v>2143</v>
      </c>
      <c r="H62" s="140">
        <v>2097</v>
      </c>
      <c r="I62" s="115">
        <v>7</v>
      </c>
      <c r="J62" s="116">
        <v>0.33381020505484027</v>
      </c>
    </row>
    <row r="63" spans="1:16" s="110" customFormat="1" ht="14.45" customHeight="1" x14ac:dyDescent="0.2">
      <c r="A63" s="120"/>
      <c r="B63" s="121" t="s">
        <v>112</v>
      </c>
      <c r="C63" s="113">
        <v>1.243552603688264</v>
      </c>
      <c r="D63" s="115">
        <v>176</v>
      </c>
      <c r="E63" s="114">
        <v>191</v>
      </c>
      <c r="F63" s="114">
        <v>207</v>
      </c>
      <c r="G63" s="114">
        <v>167</v>
      </c>
      <c r="H63" s="140">
        <v>145</v>
      </c>
      <c r="I63" s="115">
        <v>31</v>
      </c>
      <c r="J63" s="116">
        <v>21.379310344827587</v>
      </c>
    </row>
    <row r="64" spans="1:16" s="110" customFormat="1" ht="14.45" customHeight="1" x14ac:dyDescent="0.2">
      <c r="A64" s="120" t="s">
        <v>113</v>
      </c>
      <c r="B64" s="119" t="s">
        <v>116</v>
      </c>
      <c r="C64" s="113">
        <v>86.03123012788808</v>
      </c>
      <c r="D64" s="115">
        <v>12176</v>
      </c>
      <c r="E64" s="114">
        <v>12640</v>
      </c>
      <c r="F64" s="114">
        <v>12772</v>
      </c>
      <c r="G64" s="114">
        <v>12674</v>
      </c>
      <c r="H64" s="140">
        <v>12518</v>
      </c>
      <c r="I64" s="115">
        <v>-342</v>
      </c>
      <c r="J64" s="116">
        <v>-2.7320658252116949</v>
      </c>
    </row>
    <row r="65" spans="1:10" s="110" customFormat="1" ht="14.45" customHeight="1" x14ac:dyDescent="0.2">
      <c r="A65" s="123"/>
      <c r="B65" s="124" t="s">
        <v>117</v>
      </c>
      <c r="C65" s="125">
        <v>13.855719635412987</v>
      </c>
      <c r="D65" s="143">
        <v>1961</v>
      </c>
      <c r="E65" s="144">
        <v>2088</v>
      </c>
      <c r="F65" s="144">
        <v>2077</v>
      </c>
      <c r="G65" s="144">
        <v>2059</v>
      </c>
      <c r="H65" s="145">
        <v>1966</v>
      </c>
      <c r="I65" s="143">
        <v>-5</v>
      </c>
      <c r="J65" s="146">
        <v>-0.25432349949135302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12476</v>
      </c>
      <c r="G11" s="114">
        <v>13011</v>
      </c>
      <c r="H11" s="114">
        <v>13176</v>
      </c>
      <c r="I11" s="114">
        <v>12969</v>
      </c>
      <c r="J11" s="140">
        <v>12736</v>
      </c>
      <c r="K11" s="114">
        <v>-260</v>
      </c>
      <c r="L11" s="116">
        <v>-2.041457286432161</v>
      </c>
    </row>
    <row r="12" spans="1:17" s="110" customFormat="1" ht="24" customHeight="1" x14ac:dyDescent="0.2">
      <c r="A12" s="604" t="s">
        <v>185</v>
      </c>
      <c r="B12" s="605"/>
      <c r="C12" s="605"/>
      <c r="D12" s="606"/>
      <c r="E12" s="113">
        <v>38.698300737415842</v>
      </c>
      <c r="F12" s="115">
        <v>4828</v>
      </c>
      <c r="G12" s="114">
        <v>4971</v>
      </c>
      <c r="H12" s="114">
        <v>5090</v>
      </c>
      <c r="I12" s="114">
        <v>4957</v>
      </c>
      <c r="J12" s="140">
        <v>4861</v>
      </c>
      <c r="K12" s="114">
        <v>-33</v>
      </c>
      <c r="L12" s="116">
        <v>-0.67887265994651302</v>
      </c>
    </row>
    <row r="13" spans="1:17" s="110" customFormat="1" ht="15" customHeight="1" x14ac:dyDescent="0.2">
      <c r="A13" s="120"/>
      <c r="B13" s="612" t="s">
        <v>107</v>
      </c>
      <c r="C13" s="612"/>
      <c r="E13" s="113">
        <v>61.301699262584158</v>
      </c>
      <c r="F13" s="115">
        <v>7648</v>
      </c>
      <c r="G13" s="114">
        <v>8040</v>
      </c>
      <c r="H13" s="114">
        <v>8086</v>
      </c>
      <c r="I13" s="114">
        <v>8012</v>
      </c>
      <c r="J13" s="140">
        <v>7875</v>
      </c>
      <c r="K13" s="114">
        <v>-227</v>
      </c>
      <c r="L13" s="116">
        <v>-2.8825396825396825</v>
      </c>
    </row>
    <row r="14" spans="1:17" s="110" customFormat="1" ht="22.5" customHeight="1" x14ac:dyDescent="0.2">
      <c r="A14" s="604" t="s">
        <v>186</v>
      </c>
      <c r="B14" s="605"/>
      <c r="C14" s="605"/>
      <c r="D14" s="606"/>
      <c r="E14" s="113">
        <v>15.734209682590574</v>
      </c>
      <c r="F14" s="115">
        <v>1963</v>
      </c>
      <c r="G14" s="114">
        <v>2080</v>
      </c>
      <c r="H14" s="114">
        <v>2165</v>
      </c>
      <c r="I14" s="114">
        <v>2119</v>
      </c>
      <c r="J14" s="140">
        <v>2062</v>
      </c>
      <c r="K14" s="114">
        <v>-99</v>
      </c>
      <c r="L14" s="116">
        <v>-4.8011639185257033</v>
      </c>
    </row>
    <row r="15" spans="1:17" s="110" customFormat="1" ht="15" customHeight="1" x14ac:dyDescent="0.2">
      <c r="A15" s="120"/>
      <c r="B15" s="119"/>
      <c r="C15" s="258" t="s">
        <v>106</v>
      </c>
      <c r="E15" s="113">
        <v>47.070809984717272</v>
      </c>
      <c r="F15" s="115">
        <v>924</v>
      </c>
      <c r="G15" s="114">
        <v>964</v>
      </c>
      <c r="H15" s="114">
        <v>1006</v>
      </c>
      <c r="I15" s="114">
        <v>970</v>
      </c>
      <c r="J15" s="140">
        <v>952</v>
      </c>
      <c r="K15" s="114">
        <v>-28</v>
      </c>
      <c r="L15" s="116">
        <v>-2.9411764705882355</v>
      </c>
    </row>
    <row r="16" spans="1:17" s="110" customFormat="1" ht="15" customHeight="1" x14ac:dyDescent="0.2">
      <c r="A16" s="120"/>
      <c r="B16" s="119"/>
      <c r="C16" s="258" t="s">
        <v>107</v>
      </c>
      <c r="E16" s="113">
        <v>52.929190015282728</v>
      </c>
      <c r="F16" s="115">
        <v>1039</v>
      </c>
      <c r="G16" s="114">
        <v>1116</v>
      </c>
      <c r="H16" s="114">
        <v>1159</v>
      </c>
      <c r="I16" s="114">
        <v>1149</v>
      </c>
      <c r="J16" s="140">
        <v>1110</v>
      </c>
      <c r="K16" s="114">
        <v>-71</v>
      </c>
      <c r="L16" s="116">
        <v>-6.3963963963963968</v>
      </c>
    </row>
    <row r="17" spans="1:12" s="110" customFormat="1" ht="15" customHeight="1" x14ac:dyDescent="0.2">
      <c r="A17" s="120"/>
      <c r="B17" s="121" t="s">
        <v>109</v>
      </c>
      <c r="C17" s="258"/>
      <c r="E17" s="113">
        <v>50.697338890670089</v>
      </c>
      <c r="F17" s="115">
        <v>6325</v>
      </c>
      <c r="G17" s="114">
        <v>6633</v>
      </c>
      <c r="H17" s="114">
        <v>6696</v>
      </c>
      <c r="I17" s="114">
        <v>6618</v>
      </c>
      <c r="J17" s="140">
        <v>6522</v>
      </c>
      <c r="K17" s="114">
        <v>-197</v>
      </c>
      <c r="L17" s="116">
        <v>-3.0205458448328733</v>
      </c>
    </row>
    <row r="18" spans="1:12" s="110" customFormat="1" ht="15" customHeight="1" x14ac:dyDescent="0.2">
      <c r="A18" s="120"/>
      <c r="B18" s="119"/>
      <c r="C18" s="258" t="s">
        <v>106</v>
      </c>
      <c r="E18" s="113">
        <v>35.272727272727273</v>
      </c>
      <c r="F18" s="115">
        <v>2231</v>
      </c>
      <c r="G18" s="114">
        <v>2300</v>
      </c>
      <c r="H18" s="114">
        <v>2358</v>
      </c>
      <c r="I18" s="114">
        <v>2299</v>
      </c>
      <c r="J18" s="140">
        <v>2241</v>
      </c>
      <c r="K18" s="114">
        <v>-10</v>
      </c>
      <c r="L18" s="116">
        <v>-0.44622936189201251</v>
      </c>
    </row>
    <row r="19" spans="1:12" s="110" customFormat="1" ht="15" customHeight="1" x14ac:dyDescent="0.2">
      <c r="A19" s="120"/>
      <c r="B19" s="119"/>
      <c r="C19" s="258" t="s">
        <v>107</v>
      </c>
      <c r="E19" s="113">
        <v>64.727272727272734</v>
      </c>
      <c r="F19" s="115">
        <v>4094</v>
      </c>
      <c r="G19" s="114">
        <v>4333</v>
      </c>
      <c r="H19" s="114">
        <v>4338</v>
      </c>
      <c r="I19" s="114">
        <v>4319</v>
      </c>
      <c r="J19" s="140">
        <v>4281</v>
      </c>
      <c r="K19" s="114">
        <v>-187</v>
      </c>
      <c r="L19" s="116">
        <v>-4.3681382854473254</v>
      </c>
    </row>
    <row r="20" spans="1:12" s="110" customFormat="1" ht="15" customHeight="1" x14ac:dyDescent="0.2">
      <c r="A20" s="120"/>
      <c r="B20" s="121" t="s">
        <v>110</v>
      </c>
      <c r="C20" s="258"/>
      <c r="E20" s="113">
        <v>17.585764668162874</v>
      </c>
      <c r="F20" s="115">
        <v>2194</v>
      </c>
      <c r="G20" s="114">
        <v>2253</v>
      </c>
      <c r="H20" s="114">
        <v>2270</v>
      </c>
      <c r="I20" s="114">
        <v>2223</v>
      </c>
      <c r="J20" s="140">
        <v>2200</v>
      </c>
      <c r="K20" s="114">
        <v>-6</v>
      </c>
      <c r="L20" s="116">
        <v>-0.27272727272727271</v>
      </c>
    </row>
    <row r="21" spans="1:12" s="110" customFormat="1" ht="15" customHeight="1" x14ac:dyDescent="0.2">
      <c r="A21" s="120"/>
      <c r="B21" s="119"/>
      <c r="C21" s="258" t="s">
        <v>106</v>
      </c>
      <c r="E21" s="113">
        <v>32.224247948951685</v>
      </c>
      <c r="F21" s="115">
        <v>707</v>
      </c>
      <c r="G21" s="114">
        <v>729</v>
      </c>
      <c r="H21" s="114">
        <v>747</v>
      </c>
      <c r="I21" s="114">
        <v>723</v>
      </c>
      <c r="J21" s="140">
        <v>731</v>
      </c>
      <c r="K21" s="114">
        <v>-24</v>
      </c>
      <c r="L21" s="116">
        <v>-3.2831737346101231</v>
      </c>
    </row>
    <row r="22" spans="1:12" s="110" customFormat="1" ht="15" customHeight="1" x14ac:dyDescent="0.2">
      <c r="A22" s="120"/>
      <c r="B22" s="119"/>
      <c r="C22" s="258" t="s">
        <v>107</v>
      </c>
      <c r="E22" s="113">
        <v>67.775752051048315</v>
      </c>
      <c r="F22" s="115">
        <v>1487</v>
      </c>
      <c r="G22" s="114">
        <v>1524</v>
      </c>
      <c r="H22" s="114">
        <v>1523</v>
      </c>
      <c r="I22" s="114">
        <v>1500</v>
      </c>
      <c r="J22" s="140">
        <v>1469</v>
      </c>
      <c r="K22" s="114">
        <v>18</v>
      </c>
      <c r="L22" s="116">
        <v>1.2253233492171545</v>
      </c>
    </row>
    <row r="23" spans="1:12" s="110" customFormat="1" ht="15" customHeight="1" x14ac:dyDescent="0.2">
      <c r="A23" s="120"/>
      <c r="B23" s="121" t="s">
        <v>111</v>
      </c>
      <c r="C23" s="258"/>
      <c r="E23" s="113">
        <v>15.982686758576467</v>
      </c>
      <c r="F23" s="115">
        <v>1994</v>
      </c>
      <c r="G23" s="114">
        <v>2045</v>
      </c>
      <c r="H23" s="114">
        <v>2045</v>
      </c>
      <c r="I23" s="114">
        <v>2009</v>
      </c>
      <c r="J23" s="140">
        <v>1952</v>
      </c>
      <c r="K23" s="114">
        <v>42</v>
      </c>
      <c r="L23" s="116">
        <v>2.151639344262295</v>
      </c>
    </row>
    <row r="24" spans="1:12" s="110" customFormat="1" ht="15" customHeight="1" x14ac:dyDescent="0.2">
      <c r="A24" s="120"/>
      <c r="B24" s="119"/>
      <c r="C24" s="258" t="s">
        <v>106</v>
      </c>
      <c r="E24" s="113">
        <v>48.445336008024071</v>
      </c>
      <c r="F24" s="115">
        <v>966</v>
      </c>
      <c r="G24" s="114">
        <v>978</v>
      </c>
      <c r="H24" s="114">
        <v>979</v>
      </c>
      <c r="I24" s="114">
        <v>965</v>
      </c>
      <c r="J24" s="140">
        <v>937</v>
      </c>
      <c r="K24" s="114">
        <v>29</v>
      </c>
      <c r="L24" s="116">
        <v>3.0949839914621133</v>
      </c>
    </row>
    <row r="25" spans="1:12" s="110" customFormat="1" ht="15" customHeight="1" x14ac:dyDescent="0.2">
      <c r="A25" s="120"/>
      <c r="B25" s="119"/>
      <c r="C25" s="258" t="s">
        <v>107</v>
      </c>
      <c r="E25" s="113">
        <v>51.554663991975929</v>
      </c>
      <c r="F25" s="115">
        <v>1028</v>
      </c>
      <c r="G25" s="114">
        <v>1067</v>
      </c>
      <c r="H25" s="114">
        <v>1066</v>
      </c>
      <c r="I25" s="114">
        <v>1044</v>
      </c>
      <c r="J25" s="140">
        <v>1015</v>
      </c>
      <c r="K25" s="114">
        <v>13</v>
      </c>
      <c r="L25" s="116">
        <v>1.2807881773399015</v>
      </c>
    </row>
    <row r="26" spans="1:12" s="110" customFormat="1" ht="15" customHeight="1" x14ac:dyDescent="0.2">
      <c r="A26" s="120"/>
      <c r="C26" s="121" t="s">
        <v>187</v>
      </c>
      <c r="D26" s="110" t="s">
        <v>188</v>
      </c>
      <c r="E26" s="113">
        <v>1.3145238858608528</v>
      </c>
      <c r="F26" s="115">
        <v>164</v>
      </c>
      <c r="G26" s="114">
        <v>171</v>
      </c>
      <c r="H26" s="114">
        <v>191</v>
      </c>
      <c r="I26" s="114">
        <v>154</v>
      </c>
      <c r="J26" s="140">
        <v>133</v>
      </c>
      <c r="K26" s="114">
        <v>31</v>
      </c>
      <c r="L26" s="116">
        <v>23.30827067669173</v>
      </c>
    </row>
    <row r="27" spans="1:12" s="110" customFormat="1" ht="15" customHeight="1" x14ac:dyDescent="0.2">
      <c r="A27" s="120"/>
      <c r="B27" s="119"/>
      <c r="D27" s="259" t="s">
        <v>106</v>
      </c>
      <c r="E27" s="113">
        <v>42.68292682926829</v>
      </c>
      <c r="F27" s="115">
        <v>70</v>
      </c>
      <c r="G27" s="114">
        <v>73</v>
      </c>
      <c r="H27" s="114">
        <v>80</v>
      </c>
      <c r="I27" s="114">
        <v>67</v>
      </c>
      <c r="J27" s="140">
        <v>57</v>
      </c>
      <c r="K27" s="114">
        <v>13</v>
      </c>
      <c r="L27" s="116">
        <v>22.807017543859651</v>
      </c>
    </row>
    <row r="28" spans="1:12" s="110" customFormat="1" ht="15" customHeight="1" x14ac:dyDescent="0.2">
      <c r="A28" s="120"/>
      <c r="B28" s="119"/>
      <c r="D28" s="259" t="s">
        <v>107</v>
      </c>
      <c r="E28" s="113">
        <v>57.31707317073171</v>
      </c>
      <c r="F28" s="115">
        <v>94</v>
      </c>
      <c r="G28" s="114">
        <v>98</v>
      </c>
      <c r="H28" s="114">
        <v>111</v>
      </c>
      <c r="I28" s="114">
        <v>87</v>
      </c>
      <c r="J28" s="140">
        <v>76</v>
      </c>
      <c r="K28" s="114">
        <v>18</v>
      </c>
      <c r="L28" s="116">
        <v>23.684210526315791</v>
      </c>
    </row>
    <row r="29" spans="1:12" s="110" customFormat="1" ht="24" customHeight="1" x14ac:dyDescent="0.2">
      <c r="A29" s="604" t="s">
        <v>189</v>
      </c>
      <c r="B29" s="605"/>
      <c r="C29" s="605"/>
      <c r="D29" s="606"/>
      <c r="E29" s="113">
        <v>86.670407181789031</v>
      </c>
      <c r="F29" s="115">
        <v>10813</v>
      </c>
      <c r="G29" s="114">
        <v>11257</v>
      </c>
      <c r="H29" s="114">
        <v>11397</v>
      </c>
      <c r="I29" s="114">
        <v>11240</v>
      </c>
      <c r="J29" s="140">
        <v>11095</v>
      </c>
      <c r="K29" s="114">
        <v>-282</v>
      </c>
      <c r="L29" s="116">
        <v>-2.5416854438936456</v>
      </c>
    </row>
    <row r="30" spans="1:12" s="110" customFormat="1" ht="15" customHeight="1" x14ac:dyDescent="0.2">
      <c r="A30" s="120"/>
      <c r="B30" s="119"/>
      <c r="C30" s="258" t="s">
        <v>106</v>
      </c>
      <c r="E30" s="113">
        <v>38.231758068991027</v>
      </c>
      <c r="F30" s="115">
        <v>4134</v>
      </c>
      <c r="G30" s="114">
        <v>4245</v>
      </c>
      <c r="H30" s="114">
        <v>4338</v>
      </c>
      <c r="I30" s="114">
        <v>4257</v>
      </c>
      <c r="J30" s="140">
        <v>4178</v>
      </c>
      <c r="K30" s="114">
        <v>-44</v>
      </c>
      <c r="L30" s="116">
        <v>-1.0531354715174726</v>
      </c>
    </row>
    <row r="31" spans="1:12" s="110" customFormat="1" ht="15" customHeight="1" x14ac:dyDescent="0.2">
      <c r="A31" s="120"/>
      <c r="B31" s="119"/>
      <c r="C31" s="258" t="s">
        <v>107</v>
      </c>
      <c r="E31" s="113">
        <v>61.768241931008973</v>
      </c>
      <c r="F31" s="115">
        <v>6679</v>
      </c>
      <c r="G31" s="114">
        <v>7012</v>
      </c>
      <c r="H31" s="114">
        <v>7059</v>
      </c>
      <c r="I31" s="114">
        <v>6983</v>
      </c>
      <c r="J31" s="140">
        <v>6917</v>
      </c>
      <c r="K31" s="114">
        <v>-238</v>
      </c>
      <c r="L31" s="116">
        <v>-3.4407980338296951</v>
      </c>
    </row>
    <row r="32" spans="1:12" s="110" customFormat="1" ht="15" customHeight="1" x14ac:dyDescent="0.2">
      <c r="A32" s="120"/>
      <c r="B32" s="119" t="s">
        <v>117</v>
      </c>
      <c r="C32" s="258"/>
      <c r="E32" s="113">
        <v>13.225392754087849</v>
      </c>
      <c r="F32" s="114">
        <v>1650</v>
      </c>
      <c r="G32" s="114">
        <v>1740</v>
      </c>
      <c r="H32" s="114">
        <v>1764</v>
      </c>
      <c r="I32" s="114">
        <v>1717</v>
      </c>
      <c r="J32" s="140">
        <v>1626</v>
      </c>
      <c r="K32" s="114">
        <v>24</v>
      </c>
      <c r="L32" s="116">
        <v>1.4760147601476015</v>
      </c>
    </row>
    <row r="33" spans="1:12" s="110" customFormat="1" ht="15" customHeight="1" x14ac:dyDescent="0.2">
      <c r="A33" s="120"/>
      <c r="B33" s="119"/>
      <c r="C33" s="258" t="s">
        <v>106</v>
      </c>
      <c r="E33" s="113">
        <v>41.81818181818182</v>
      </c>
      <c r="F33" s="114">
        <v>690</v>
      </c>
      <c r="G33" s="114">
        <v>721</v>
      </c>
      <c r="H33" s="114">
        <v>748</v>
      </c>
      <c r="I33" s="114">
        <v>699</v>
      </c>
      <c r="J33" s="140">
        <v>681</v>
      </c>
      <c r="K33" s="114">
        <v>9</v>
      </c>
      <c r="L33" s="116">
        <v>1.3215859030837005</v>
      </c>
    </row>
    <row r="34" spans="1:12" s="110" customFormat="1" ht="15" customHeight="1" x14ac:dyDescent="0.2">
      <c r="A34" s="120"/>
      <c r="B34" s="119"/>
      <c r="C34" s="258" t="s">
        <v>107</v>
      </c>
      <c r="E34" s="113">
        <v>58.18181818181818</v>
      </c>
      <c r="F34" s="114">
        <v>960</v>
      </c>
      <c r="G34" s="114">
        <v>1019</v>
      </c>
      <c r="H34" s="114">
        <v>1016</v>
      </c>
      <c r="I34" s="114">
        <v>1018</v>
      </c>
      <c r="J34" s="140">
        <v>945</v>
      </c>
      <c r="K34" s="114">
        <v>15</v>
      </c>
      <c r="L34" s="116">
        <v>1.5873015873015872</v>
      </c>
    </row>
    <row r="35" spans="1:12" s="110" customFormat="1" ht="24" customHeight="1" x14ac:dyDescent="0.2">
      <c r="A35" s="604" t="s">
        <v>192</v>
      </c>
      <c r="B35" s="605"/>
      <c r="C35" s="605"/>
      <c r="D35" s="606"/>
      <c r="E35" s="113">
        <v>14.331516511702469</v>
      </c>
      <c r="F35" s="114">
        <v>1788</v>
      </c>
      <c r="G35" s="114">
        <v>1868</v>
      </c>
      <c r="H35" s="114">
        <v>1903</v>
      </c>
      <c r="I35" s="114">
        <v>1876</v>
      </c>
      <c r="J35" s="114">
        <v>1810</v>
      </c>
      <c r="K35" s="318">
        <v>-22</v>
      </c>
      <c r="L35" s="319">
        <v>-1.2154696132596685</v>
      </c>
    </row>
    <row r="36" spans="1:12" s="110" customFormat="1" ht="15" customHeight="1" x14ac:dyDescent="0.2">
      <c r="A36" s="120"/>
      <c r="B36" s="119"/>
      <c r="C36" s="258" t="s">
        <v>106</v>
      </c>
      <c r="E36" s="113">
        <v>41.107382550335572</v>
      </c>
      <c r="F36" s="114">
        <v>735</v>
      </c>
      <c r="G36" s="114">
        <v>767</v>
      </c>
      <c r="H36" s="114">
        <v>778</v>
      </c>
      <c r="I36" s="114">
        <v>760</v>
      </c>
      <c r="J36" s="114">
        <v>732</v>
      </c>
      <c r="K36" s="318">
        <v>3</v>
      </c>
      <c r="L36" s="116">
        <v>0.4098360655737705</v>
      </c>
    </row>
    <row r="37" spans="1:12" s="110" customFormat="1" ht="15" customHeight="1" x14ac:dyDescent="0.2">
      <c r="A37" s="120"/>
      <c r="B37" s="119"/>
      <c r="C37" s="258" t="s">
        <v>107</v>
      </c>
      <c r="E37" s="113">
        <v>58.892617449664428</v>
      </c>
      <c r="F37" s="114">
        <v>1053</v>
      </c>
      <c r="G37" s="114">
        <v>1101</v>
      </c>
      <c r="H37" s="114">
        <v>1125</v>
      </c>
      <c r="I37" s="114">
        <v>1116</v>
      </c>
      <c r="J37" s="140">
        <v>1078</v>
      </c>
      <c r="K37" s="114">
        <v>-25</v>
      </c>
      <c r="L37" s="116">
        <v>-2.3191094619666046</v>
      </c>
    </row>
    <row r="38" spans="1:12" s="110" customFormat="1" ht="15" customHeight="1" x14ac:dyDescent="0.2">
      <c r="A38" s="120"/>
      <c r="B38" s="119" t="s">
        <v>328</v>
      </c>
      <c r="C38" s="258"/>
      <c r="E38" s="113">
        <v>61.325745431227958</v>
      </c>
      <c r="F38" s="114">
        <v>7651</v>
      </c>
      <c r="G38" s="114">
        <v>7975</v>
      </c>
      <c r="H38" s="114">
        <v>8073</v>
      </c>
      <c r="I38" s="114">
        <v>7917</v>
      </c>
      <c r="J38" s="140">
        <v>7784</v>
      </c>
      <c r="K38" s="114">
        <v>-133</v>
      </c>
      <c r="L38" s="116">
        <v>-1.7086330935251799</v>
      </c>
    </row>
    <row r="39" spans="1:12" s="110" customFormat="1" ht="15" customHeight="1" x14ac:dyDescent="0.2">
      <c r="A39" s="120"/>
      <c r="B39" s="119"/>
      <c r="C39" s="258" t="s">
        <v>106</v>
      </c>
      <c r="E39" s="113">
        <v>39.079858841981441</v>
      </c>
      <c r="F39" s="115">
        <v>2990</v>
      </c>
      <c r="G39" s="114">
        <v>3064</v>
      </c>
      <c r="H39" s="114">
        <v>3138</v>
      </c>
      <c r="I39" s="114">
        <v>3047</v>
      </c>
      <c r="J39" s="140">
        <v>2979</v>
      </c>
      <c r="K39" s="114">
        <v>11</v>
      </c>
      <c r="L39" s="116">
        <v>0.36925142665323935</v>
      </c>
    </row>
    <row r="40" spans="1:12" s="110" customFormat="1" ht="15" customHeight="1" x14ac:dyDescent="0.2">
      <c r="A40" s="120"/>
      <c r="B40" s="119"/>
      <c r="C40" s="258" t="s">
        <v>107</v>
      </c>
      <c r="E40" s="113">
        <v>60.920141158018559</v>
      </c>
      <c r="F40" s="115">
        <v>4661</v>
      </c>
      <c r="G40" s="114">
        <v>4911</v>
      </c>
      <c r="H40" s="114">
        <v>4935</v>
      </c>
      <c r="I40" s="114">
        <v>4870</v>
      </c>
      <c r="J40" s="140">
        <v>4805</v>
      </c>
      <c r="K40" s="114">
        <v>-144</v>
      </c>
      <c r="L40" s="116">
        <v>-2.9968782518210197</v>
      </c>
    </row>
    <row r="41" spans="1:12" s="110" customFormat="1" ht="15" customHeight="1" x14ac:dyDescent="0.2">
      <c r="A41" s="120"/>
      <c r="B41" s="320" t="s">
        <v>515</v>
      </c>
      <c r="C41" s="258"/>
      <c r="E41" s="113">
        <v>8.6405899326707285</v>
      </c>
      <c r="F41" s="115">
        <v>1078</v>
      </c>
      <c r="G41" s="114">
        <v>1089</v>
      </c>
      <c r="H41" s="114">
        <v>1057</v>
      </c>
      <c r="I41" s="114">
        <v>1047</v>
      </c>
      <c r="J41" s="140">
        <v>997</v>
      </c>
      <c r="K41" s="114">
        <v>81</v>
      </c>
      <c r="L41" s="116">
        <v>8.1243731193580739</v>
      </c>
    </row>
    <row r="42" spans="1:12" s="110" customFormat="1" ht="15" customHeight="1" x14ac:dyDescent="0.2">
      <c r="A42" s="120"/>
      <c r="B42" s="119"/>
      <c r="C42" s="268" t="s">
        <v>106</v>
      </c>
      <c r="D42" s="182"/>
      <c r="E42" s="113">
        <v>34.601113172541744</v>
      </c>
      <c r="F42" s="115">
        <v>373</v>
      </c>
      <c r="G42" s="114">
        <v>378</v>
      </c>
      <c r="H42" s="114">
        <v>379</v>
      </c>
      <c r="I42" s="114">
        <v>365</v>
      </c>
      <c r="J42" s="140">
        <v>353</v>
      </c>
      <c r="K42" s="114">
        <v>20</v>
      </c>
      <c r="L42" s="116">
        <v>5.6657223796033991</v>
      </c>
    </row>
    <row r="43" spans="1:12" s="110" customFormat="1" ht="15" customHeight="1" x14ac:dyDescent="0.2">
      <c r="A43" s="120"/>
      <c r="B43" s="119"/>
      <c r="C43" s="268" t="s">
        <v>107</v>
      </c>
      <c r="D43" s="182"/>
      <c r="E43" s="113">
        <v>65.398886827458256</v>
      </c>
      <c r="F43" s="115">
        <v>705</v>
      </c>
      <c r="G43" s="114">
        <v>711</v>
      </c>
      <c r="H43" s="114">
        <v>678</v>
      </c>
      <c r="I43" s="114">
        <v>682</v>
      </c>
      <c r="J43" s="140">
        <v>644</v>
      </c>
      <c r="K43" s="114">
        <v>61</v>
      </c>
      <c r="L43" s="116">
        <v>9.4720496894409933</v>
      </c>
    </row>
    <row r="44" spans="1:12" s="110" customFormat="1" ht="15" customHeight="1" x14ac:dyDescent="0.2">
      <c r="A44" s="120"/>
      <c r="B44" s="119" t="s">
        <v>205</v>
      </c>
      <c r="C44" s="268"/>
      <c r="D44" s="182"/>
      <c r="E44" s="113">
        <v>15.702148124398846</v>
      </c>
      <c r="F44" s="115">
        <v>1959</v>
      </c>
      <c r="G44" s="114">
        <v>2079</v>
      </c>
      <c r="H44" s="114">
        <v>2143</v>
      </c>
      <c r="I44" s="114">
        <v>2129</v>
      </c>
      <c r="J44" s="140">
        <v>2145</v>
      </c>
      <c r="K44" s="114">
        <v>-186</v>
      </c>
      <c r="L44" s="116">
        <v>-8.6713286713286717</v>
      </c>
    </row>
    <row r="45" spans="1:12" s="110" customFormat="1" ht="15" customHeight="1" x14ac:dyDescent="0.2">
      <c r="A45" s="120"/>
      <c r="B45" s="119"/>
      <c r="C45" s="268" t="s">
        <v>106</v>
      </c>
      <c r="D45" s="182"/>
      <c r="E45" s="113">
        <v>37.263910158244002</v>
      </c>
      <c r="F45" s="115">
        <v>730</v>
      </c>
      <c r="G45" s="114">
        <v>762</v>
      </c>
      <c r="H45" s="114">
        <v>795</v>
      </c>
      <c r="I45" s="114">
        <v>785</v>
      </c>
      <c r="J45" s="140">
        <v>797</v>
      </c>
      <c r="K45" s="114">
        <v>-67</v>
      </c>
      <c r="L45" s="116">
        <v>-8.4065244667503141</v>
      </c>
    </row>
    <row r="46" spans="1:12" s="110" customFormat="1" ht="15" customHeight="1" x14ac:dyDescent="0.2">
      <c r="A46" s="123"/>
      <c r="B46" s="124"/>
      <c r="C46" s="260" t="s">
        <v>107</v>
      </c>
      <c r="D46" s="261"/>
      <c r="E46" s="125">
        <v>62.736089841755998</v>
      </c>
      <c r="F46" s="143">
        <v>1229</v>
      </c>
      <c r="G46" s="144">
        <v>1317</v>
      </c>
      <c r="H46" s="144">
        <v>1348</v>
      </c>
      <c r="I46" s="144">
        <v>1344</v>
      </c>
      <c r="J46" s="145">
        <v>1348</v>
      </c>
      <c r="K46" s="144">
        <v>-119</v>
      </c>
      <c r="L46" s="146">
        <v>-8.827893175074184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12476</v>
      </c>
      <c r="E11" s="114">
        <v>13011</v>
      </c>
      <c r="F11" s="114">
        <v>13176</v>
      </c>
      <c r="G11" s="114">
        <v>12969</v>
      </c>
      <c r="H11" s="140">
        <v>12736</v>
      </c>
      <c r="I11" s="115">
        <v>-260</v>
      </c>
      <c r="J11" s="116">
        <v>-2.041457286432161</v>
      </c>
    </row>
    <row r="12" spans="1:15" s="110" customFormat="1" ht="24.95" customHeight="1" x14ac:dyDescent="0.2">
      <c r="A12" s="193" t="s">
        <v>132</v>
      </c>
      <c r="B12" s="194" t="s">
        <v>133</v>
      </c>
      <c r="C12" s="113">
        <v>1.6672010259698622</v>
      </c>
      <c r="D12" s="115">
        <v>208</v>
      </c>
      <c r="E12" s="114">
        <v>211</v>
      </c>
      <c r="F12" s="114">
        <v>209</v>
      </c>
      <c r="G12" s="114">
        <v>209</v>
      </c>
      <c r="H12" s="140">
        <v>203</v>
      </c>
      <c r="I12" s="115">
        <v>5</v>
      </c>
      <c r="J12" s="116">
        <v>2.4630541871921183</v>
      </c>
    </row>
    <row r="13" spans="1:15" s="110" customFormat="1" ht="24.95" customHeight="1" x14ac:dyDescent="0.2">
      <c r="A13" s="193" t="s">
        <v>134</v>
      </c>
      <c r="B13" s="199" t="s">
        <v>214</v>
      </c>
      <c r="C13" s="113">
        <v>0.53703109971144602</v>
      </c>
      <c r="D13" s="115">
        <v>67</v>
      </c>
      <c r="E13" s="114">
        <v>67</v>
      </c>
      <c r="F13" s="114">
        <v>69</v>
      </c>
      <c r="G13" s="114">
        <v>59</v>
      </c>
      <c r="H13" s="140">
        <v>65</v>
      </c>
      <c r="I13" s="115">
        <v>2</v>
      </c>
      <c r="J13" s="116">
        <v>3.0769230769230771</v>
      </c>
    </row>
    <row r="14" spans="1:15" s="287" customFormat="1" ht="24.95" customHeight="1" x14ac:dyDescent="0.2">
      <c r="A14" s="193" t="s">
        <v>215</v>
      </c>
      <c r="B14" s="199" t="s">
        <v>137</v>
      </c>
      <c r="C14" s="113">
        <v>8.6325745431227965</v>
      </c>
      <c r="D14" s="115">
        <v>1077</v>
      </c>
      <c r="E14" s="114">
        <v>1107</v>
      </c>
      <c r="F14" s="114">
        <v>1115</v>
      </c>
      <c r="G14" s="114">
        <v>1134</v>
      </c>
      <c r="H14" s="140">
        <v>1137</v>
      </c>
      <c r="I14" s="115">
        <v>-60</v>
      </c>
      <c r="J14" s="116">
        <v>-5.2770448548812663</v>
      </c>
      <c r="K14" s="110"/>
      <c r="L14" s="110"/>
      <c r="M14" s="110"/>
      <c r="N14" s="110"/>
      <c r="O14" s="110"/>
    </row>
    <row r="15" spans="1:15" s="110" customFormat="1" ht="24.95" customHeight="1" x14ac:dyDescent="0.2">
      <c r="A15" s="193" t="s">
        <v>216</v>
      </c>
      <c r="B15" s="199" t="s">
        <v>217</v>
      </c>
      <c r="C15" s="113">
        <v>3.0859249759538314</v>
      </c>
      <c r="D15" s="115">
        <v>385</v>
      </c>
      <c r="E15" s="114">
        <v>399</v>
      </c>
      <c r="F15" s="114">
        <v>394</v>
      </c>
      <c r="G15" s="114">
        <v>391</v>
      </c>
      <c r="H15" s="140">
        <v>402</v>
      </c>
      <c r="I15" s="115">
        <v>-17</v>
      </c>
      <c r="J15" s="116">
        <v>-4.2288557213930345</v>
      </c>
    </row>
    <row r="16" spans="1:15" s="287" customFormat="1" ht="24.95" customHeight="1" x14ac:dyDescent="0.2">
      <c r="A16" s="193" t="s">
        <v>218</v>
      </c>
      <c r="B16" s="199" t="s">
        <v>141</v>
      </c>
      <c r="C16" s="113">
        <v>4.5527412632253927</v>
      </c>
      <c r="D16" s="115">
        <v>568</v>
      </c>
      <c r="E16" s="114">
        <v>578</v>
      </c>
      <c r="F16" s="114">
        <v>579</v>
      </c>
      <c r="G16" s="114">
        <v>594</v>
      </c>
      <c r="H16" s="140">
        <v>594</v>
      </c>
      <c r="I16" s="115">
        <v>-26</v>
      </c>
      <c r="J16" s="116">
        <v>-4.3771043771043772</v>
      </c>
      <c r="K16" s="110"/>
      <c r="L16" s="110"/>
      <c r="M16" s="110"/>
      <c r="N16" s="110"/>
      <c r="O16" s="110"/>
    </row>
    <row r="17" spans="1:15" s="110" customFormat="1" ht="24.95" customHeight="1" x14ac:dyDescent="0.2">
      <c r="A17" s="193" t="s">
        <v>142</v>
      </c>
      <c r="B17" s="199" t="s">
        <v>220</v>
      </c>
      <c r="C17" s="113">
        <v>0.99390830394357166</v>
      </c>
      <c r="D17" s="115">
        <v>124</v>
      </c>
      <c r="E17" s="114">
        <v>130</v>
      </c>
      <c r="F17" s="114">
        <v>142</v>
      </c>
      <c r="G17" s="114">
        <v>149</v>
      </c>
      <c r="H17" s="140">
        <v>141</v>
      </c>
      <c r="I17" s="115">
        <v>-17</v>
      </c>
      <c r="J17" s="116">
        <v>-12.056737588652481</v>
      </c>
    </row>
    <row r="18" spans="1:15" s="287" customFormat="1" ht="24.95" customHeight="1" x14ac:dyDescent="0.2">
      <c r="A18" s="201" t="s">
        <v>144</v>
      </c>
      <c r="B18" s="202" t="s">
        <v>145</v>
      </c>
      <c r="C18" s="113">
        <v>6.243988457839051</v>
      </c>
      <c r="D18" s="115">
        <v>779</v>
      </c>
      <c r="E18" s="114">
        <v>797</v>
      </c>
      <c r="F18" s="114">
        <v>818</v>
      </c>
      <c r="G18" s="114">
        <v>802</v>
      </c>
      <c r="H18" s="140">
        <v>764</v>
      </c>
      <c r="I18" s="115">
        <v>15</v>
      </c>
      <c r="J18" s="116">
        <v>1.963350785340314</v>
      </c>
      <c r="K18" s="110"/>
      <c r="L18" s="110"/>
      <c r="M18" s="110"/>
      <c r="N18" s="110"/>
      <c r="O18" s="110"/>
    </row>
    <row r="19" spans="1:15" s="110" customFormat="1" ht="24.95" customHeight="1" x14ac:dyDescent="0.2">
      <c r="A19" s="193" t="s">
        <v>146</v>
      </c>
      <c r="B19" s="199" t="s">
        <v>147</v>
      </c>
      <c r="C19" s="113">
        <v>17.233087528053865</v>
      </c>
      <c r="D19" s="115">
        <v>2150</v>
      </c>
      <c r="E19" s="114">
        <v>2183</v>
      </c>
      <c r="F19" s="114">
        <v>2136</v>
      </c>
      <c r="G19" s="114">
        <v>2109</v>
      </c>
      <c r="H19" s="140">
        <v>2091</v>
      </c>
      <c r="I19" s="115">
        <v>59</v>
      </c>
      <c r="J19" s="116">
        <v>2.8216164514586324</v>
      </c>
    </row>
    <row r="20" spans="1:15" s="287" customFormat="1" ht="24.95" customHeight="1" x14ac:dyDescent="0.2">
      <c r="A20" s="193" t="s">
        <v>148</v>
      </c>
      <c r="B20" s="199" t="s">
        <v>149</v>
      </c>
      <c r="C20" s="113">
        <v>3.1821096505290156</v>
      </c>
      <c r="D20" s="115">
        <v>397</v>
      </c>
      <c r="E20" s="114">
        <v>440</v>
      </c>
      <c r="F20" s="114">
        <v>441</v>
      </c>
      <c r="G20" s="114">
        <v>451</v>
      </c>
      <c r="H20" s="140">
        <v>424</v>
      </c>
      <c r="I20" s="115">
        <v>-27</v>
      </c>
      <c r="J20" s="116">
        <v>-6.367924528301887</v>
      </c>
      <c r="K20" s="110"/>
      <c r="L20" s="110"/>
      <c r="M20" s="110"/>
      <c r="N20" s="110"/>
      <c r="O20" s="110"/>
    </row>
    <row r="21" spans="1:15" s="110" customFormat="1" ht="24.95" customHeight="1" x14ac:dyDescent="0.2">
      <c r="A21" s="201" t="s">
        <v>150</v>
      </c>
      <c r="B21" s="202" t="s">
        <v>151</v>
      </c>
      <c r="C21" s="113">
        <v>13.946777813401731</v>
      </c>
      <c r="D21" s="115">
        <v>1740</v>
      </c>
      <c r="E21" s="114">
        <v>2045</v>
      </c>
      <c r="F21" s="114">
        <v>2210</v>
      </c>
      <c r="G21" s="114">
        <v>2106</v>
      </c>
      <c r="H21" s="140">
        <v>1987</v>
      </c>
      <c r="I21" s="115">
        <v>-247</v>
      </c>
      <c r="J21" s="116">
        <v>-12.430800201308505</v>
      </c>
    </row>
    <row r="22" spans="1:15" s="110" customFormat="1" ht="24.95" customHeight="1" x14ac:dyDescent="0.2">
      <c r="A22" s="201" t="s">
        <v>152</v>
      </c>
      <c r="B22" s="199" t="s">
        <v>153</v>
      </c>
      <c r="C22" s="113">
        <v>2.4206476434754731</v>
      </c>
      <c r="D22" s="115">
        <v>302</v>
      </c>
      <c r="E22" s="114">
        <v>302</v>
      </c>
      <c r="F22" s="114">
        <v>308</v>
      </c>
      <c r="G22" s="114">
        <v>306</v>
      </c>
      <c r="H22" s="140">
        <v>315</v>
      </c>
      <c r="I22" s="115">
        <v>-13</v>
      </c>
      <c r="J22" s="116">
        <v>-4.1269841269841274</v>
      </c>
    </row>
    <row r="23" spans="1:15" s="110" customFormat="1" ht="24.95" customHeight="1" x14ac:dyDescent="0.2">
      <c r="A23" s="193" t="s">
        <v>154</v>
      </c>
      <c r="B23" s="199" t="s">
        <v>155</v>
      </c>
      <c r="C23" s="113">
        <v>1.2744469381211927</v>
      </c>
      <c r="D23" s="115">
        <v>159</v>
      </c>
      <c r="E23" s="114">
        <v>155</v>
      </c>
      <c r="F23" s="114">
        <v>152</v>
      </c>
      <c r="G23" s="114">
        <v>155</v>
      </c>
      <c r="H23" s="140">
        <v>150</v>
      </c>
      <c r="I23" s="115">
        <v>9</v>
      </c>
      <c r="J23" s="116">
        <v>6</v>
      </c>
    </row>
    <row r="24" spans="1:15" s="110" customFormat="1" ht="24.95" customHeight="1" x14ac:dyDescent="0.2">
      <c r="A24" s="193" t="s">
        <v>156</v>
      </c>
      <c r="B24" s="199" t="s">
        <v>221</v>
      </c>
      <c r="C24" s="113">
        <v>8.9131131773004171</v>
      </c>
      <c r="D24" s="115">
        <v>1112</v>
      </c>
      <c r="E24" s="114">
        <v>1122</v>
      </c>
      <c r="F24" s="114">
        <v>1113</v>
      </c>
      <c r="G24" s="114">
        <v>1085</v>
      </c>
      <c r="H24" s="140">
        <v>1095</v>
      </c>
      <c r="I24" s="115">
        <v>17</v>
      </c>
      <c r="J24" s="116">
        <v>1.5525114155251141</v>
      </c>
    </row>
    <row r="25" spans="1:15" s="110" customFormat="1" ht="24.95" customHeight="1" x14ac:dyDescent="0.2">
      <c r="A25" s="193" t="s">
        <v>222</v>
      </c>
      <c r="B25" s="204" t="s">
        <v>159</v>
      </c>
      <c r="C25" s="113">
        <v>6.4123116383456233</v>
      </c>
      <c r="D25" s="115">
        <v>800</v>
      </c>
      <c r="E25" s="114">
        <v>778</v>
      </c>
      <c r="F25" s="114">
        <v>793</v>
      </c>
      <c r="G25" s="114">
        <v>767</v>
      </c>
      <c r="H25" s="140">
        <v>714</v>
      </c>
      <c r="I25" s="115">
        <v>86</v>
      </c>
      <c r="J25" s="116">
        <v>12.044817927170868</v>
      </c>
    </row>
    <row r="26" spans="1:15" s="110" customFormat="1" ht="24.95" customHeight="1" x14ac:dyDescent="0.2">
      <c r="A26" s="201">
        <v>782.78300000000002</v>
      </c>
      <c r="B26" s="203" t="s">
        <v>160</v>
      </c>
      <c r="C26" s="113">
        <v>8.0153895479320295E-2</v>
      </c>
      <c r="D26" s="115">
        <v>10</v>
      </c>
      <c r="E26" s="114">
        <v>11</v>
      </c>
      <c r="F26" s="114">
        <v>9</v>
      </c>
      <c r="G26" s="114">
        <v>13</v>
      </c>
      <c r="H26" s="140">
        <v>18</v>
      </c>
      <c r="I26" s="115">
        <v>-8</v>
      </c>
      <c r="J26" s="116">
        <v>-44.444444444444443</v>
      </c>
    </row>
    <row r="27" spans="1:15" s="110" customFormat="1" ht="24.95" customHeight="1" x14ac:dyDescent="0.2">
      <c r="A27" s="193" t="s">
        <v>161</v>
      </c>
      <c r="B27" s="199" t="s">
        <v>162</v>
      </c>
      <c r="C27" s="113">
        <v>1.7874318691888427</v>
      </c>
      <c r="D27" s="115">
        <v>223</v>
      </c>
      <c r="E27" s="114">
        <v>235</v>
      </c>
      <c r="F27" s="114">
        <v>242</v>
      </c>
      <c r="G27" s="114">
        <v>231</v>
      </c>
      <c r="H27" s="140">
        <v>214</v>
      </c>
      <c r="I27" s="115">
        <v>9</v>
      </c>
      <c r="J27" s="116">
        <v>4.2056074766355138</v>
      </c>
    </row>
    <row r="28" spans="1:15" s="110" customFormat="1" ht="24.95" customHeight="1" x14ac:dyDescent="0.2">
      <c r="A28" s="193" t="s">
        <v>163</v>
      </c>
      <c r="B28" s="199" t="s">
        <v>164</v>
      </c>
      <c r="C28" s="113">
        <v>2.3485091375440845</v>
      </c>
      <c r="D28" s="115">
        <v>293</v>
      </c>
      <c r="E28" s="114">
        <v>315</v>
      </c>
      <c r="F28" s="114">
        <v>285</v>
      </c>
      <c r="G28" s="114">
        <v>321</v>
      </c>
      <c r="H28" s="140">
        <v>310</v>
      </c>
      <c r="I28" s="115">
        <v>-17</v>
      </c>
      <c r="J28" s="116">
        <v>-5.4838709677419351</v>
      </c>
    </row>
    <row r="29" spans="1:15" s="110" customFormat="1" ht="24.95" customHeight="1" x14ac:dyDescent="0.2">
      <c r="A29" s="193">
        <v>86</v>
      </c>
      <c r="B29" s="199" t="s">
        <v>165</v>
      </c>
      <c r="C29" s="113">
        <v>7.7829432510420009</v>
      </c>
      <c r="D29" s="115">
        <v>971</v>
      </c>
      <c r="E29" s="114">
        <v>976</v>
      </c>
      <c r="F29" s="114">
        <v>966</v>
      </c>
      <c r="G29" s="114">
        <v>961</v>
      </c>
      <c r="H29" s="140">
        <v>939</v>
      </c>
      <c r="I29" s="115">
        <v>32</v>
      </c>
      <c r="J29" s="116">
        <v>3.407880724174654</v>
      </c>
    </row>
    <row r="30" spans="1:15" s="110" customFormat="1" ht="24.95" customHeight="1" x14ac:dyDescent="0.2">
      <c r="A30" s="193">
        <v>87.88</v>
      </c>
      <c r="B30" s="204" t="s">
        <v>166</v>
      </c>
      <c r="C30" s="113">
        <v>3.4947098428983647</v>
      </c>
      <c r="D30" s="115">
        <v>436</v>
      </c>
      <c r="E30" s="114">
        <v>441</v>
      </c>
      <c r="F30" s="114">
        <v>440</v>
      </c>
      <c r="G30" s="114">
        <v>431</v>
      </c>
      <c r="H30" s="140">
        <v>427</v>
      </c>
      <c r="I30" s="115">
        <v>9</v>
      </c>
      <c r="J30" s="116">
        <v>2.1077283372365341</v>
      </c>
    </row>
    <row r="31" spans="1:15" s="110" customFormat="1" ht="24.95" customHeight="1" x14ac:dyDescent="0.2">
      <c r="A31" s="193" t="s">
        <v>167</v>
      </c>
      <c r="B31" s="199" t="s">
        <v>168</v>
      </c>
      <c r="C31" s="113">
        <v>14.042962487976915</v>
      </c>
      <c r="D31" s="115">
        <v>1752</v>
      </c>
      <c r="E31" s="114">
        <v>1826</v>
      </c>
      <c r="F31" s="114">
        <v>1870</v>
      </c>
      <c r="G31" s="114">
        <v>1829</v>
      </c>
      <c r="H31" s="140">
        <v>1883</v>
      </c>
      <c r="I31" s="115">
        <v>-131</v>
      </c>
      <c r="J31" s="116">
        <v>-6.9569835369091875</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1.6672010259698622</v>
      </c>
      <c r="D34" s="115">
        <v>208</v>
      </c>
      <c r="E34" s="114">
        <v>211</v>
      </c>
      <c r="F34" s="114">
        <v>209</v>
      </c>
      <c r="G34" s="114">
        <v>209</v>
      </c>
      <c r="H34" s="140">
        <v>203</v>
      </c>
      <c r="I34" s="115">
        <v>5</v>
      </c>
      <c r="J34" s="116">
        <v>2.4630541871921183</v>
      </c>
    </row>
    <row r="35" spans="1:10" s="110" customFormat="1" ht="24.95" customHeight="1" x14ac:dyDescent="0.2">
      <c r="A35" s="292" t="s">
        <v>171</v>
      </c>
      <c r="B35" s="293" t="s">
        <v>172</v>
      </c>
      <c r="C35" s="113">
        <v>15.413594100673293</v>
      </c>
      <c r="D35" s="115">
        <v>1923</v>
      </c>
      <c r="E35" s="114">
        <v>1971</v>
      </c>
      <c r="F35" s="114">
        <v>2002</v>
      </c>
      <c r="G35" s="114">
        <v>1995</v>
      </c>
      <c r="H35" s="140">
        <v>1966</v>
      </c>
      <c r="I35" s="115">
        <v>-43</v>
      </c>
      <c r="J35" s="116">
        <v>-2.1871820956256358</v>
      </c>
    </row>
    <row r="36" spans="1:10" s="110" customFormat="1" ht="24.95" customHeight="1" x14ac:dyDescent="0.2">
      <c r="A36" s="294" t="s">
        <v>173</v>
      </c>
      <c r="B36" s="295" t="s">
        <v>174</v>
      </c>
      <c r="C36" s="125">
        <v>82.919204873356847</v>
      </c>
      <c r="D36" s="143">
        <v>10345</v>
      </c>
      <c r="E36" s="144">
        <v>10829</v>
      </c>
      <c r="F36" s="144">
        <v>10965</v>
      </c>
      <c r="G36" s="144">
        <v>10765</v>
      </c>
      <c r="H36" s="145">
        <v>10567</v>
      </c>
      <c r="I36" s="143">
        <v>-222</v>
      </c>
      <c r="J36" s="146">
        <v>-2.1008800984196081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12476</v>
      </c>
      <c r="F11" s="264">
        <v>13011</v>
      </c>
      <c r="G11" s="264">
        <v>13176</v>
      </c>
      <c r="H11" s="264">
        <v>12969</v>
      </c>
      <c r="I11" s="265">
        <v>12736</v>
      </c>
      <c r="J11" s="263">
        <v>-260</v>
      </c>
      <c r="K11" s="266">
        <v>-2.041457286432161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41.752164155177944</v>
      </c>
      <c r="E13" s="115">
        <v>5209</v>
      </c>
      <c r="F13" s="114">
        <v>5458</v>
      </c>
      <c r="G13" s="114">
        <v>5596</v>
      </c>
      <c r="H13" s="114">
        <v>5539</v>
      </c>
      <c r="I13" s="140">
        <v>5395</v>
      </c>
      <c r="J13" s="115">
        <v>-186</v>
      </c>
      <c r="K13" s="116">
        <v>-3.4476367006487489</v>
      </c>
    </row>
    <row r="14" spans="1:15" ht="15.95" customHeight="1" x14ac:dyDescent="0.2">
      <c r="A14" s="306" t="s">
        <v>230</v>
      </c>
      <c r="B14" s="307"/>
      <c r="C14" s="308"/>
      <c r="D14" s="113">
        <v>45.57550496954152</v>
      </c>
      <c r="E14" s="115">
        <v>5686</v>
      </c>
      <c r="F14" s="114">
        <v>5933</v>
      </c>
      <c r="G14" s="114">
        <v>5995</v>
      </c>
      <c r="H14" s="114">
        <v>5841</v>
      </c>
      <c r="I14" s="140">
        <v>5789</v>
      </c>
      <c r="J14" s="115">
        <v>-103</v>
      </c>
      <c r="K14" s="116">
        <v>-1.7792364829849714</v>
      </c>
    </row>
    <row r="15" spans="1:15" ht="15.95" customHeight="1" x14ac:dyDescent="0.2">
      <c r="A15" s="306" t="s">
        <v>231</v>
      </c>
      <c r="B15" s="307"/>
      <c r="C15" s="308"/>
      <c r="D15" s="113">
        <v>5.6748957999358769</v>
      </c>
      <c r="E15" s="115">
        <v>708</v>
      </c>
      <c r="F15" s="114">
        <v>693</v>
      </c>
      <c r="G15" s="114">
        <v>686</v>
      </c>
      <c r="H15" s="114">
        <v>634</v>
      </c>
      <c r="I15" s="140">
        <v>636</v>
      </c>
      <c r="J15" s="115">
        <v>72</v>
      </c>
      <c r="K15" s="116">
        <v>11.320754716981131</v>
      </c>
    </row>
    <row r="16" spans="1:15" ht="15.95" customHeight="1" x14ac:dyDescent="0.2">
      <c r="A16" s="306" t="s">
        <v>232</v>
      </c>
      <c r="B16" s="307"/>
      <c r="C16" s="308"/>
      <c r="D16" s="113">
        <v>3.0057710804745112</v>
      </c>
      <c r="E16" s="115">
        <v>375</v>
      </c>
      <c r="F16" s="114">
        <v>385</v>
      </c>
      <c r="G16" s="114">
        <v>355</v>
      </c>
      <c r="H16" s="114">
        <v>387</v>
      </c>
      <c r="I16" s="140">
        <v>362</v>
      </c>
      <c r="J16" s="115">
        <v>13</v>
      </c>
      <c r="K16" s="116">
        <v>3.5911602209944751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1.4026931708881052</v>
      </c>
      <c r="E18" s="115">
        <v>175</v>
      </c>
      <c r="F18" s="114">
        <v>180</v>
      </c>
      <c r="G18" s="114">
        <v>187</v>
      </c>
      <c r="H18" s="114">
        <v>191</v>
      </c>
      <c r="I18" s="140">
        <v>181</v>
      </c>
      <c r="J18" s="115">
        <v>-6</v>
      </c>
      <c r="K18" s="116">
        <v>-3.3149171270718232</v>
      </c>
    </row>
    <row r="19" spans="1:11" ht="14.1" customHeight="1" x14ac:dyDescent="0.2">
      <c r="A19" s="306" t="s">
        <v>235</v>
      </c>
      <c r="B19" s="307" t="s">
        <v>236</v>
      </c>
      <c r="C19" s="308"/>
      <c r="D19" s="113">
        <v>0.7935235652452709</v>
      </c>
      <c r="E19" s="115">
        <v>99</v>
      </c>
      <c r="F19" s="114">
        <v>103</v>
      </c>
      <c r="G19" s="114">
        <v>102</v>
      </c>
      <c r="H19" s="114">
        <v>104</v>
      </c>
      <c r="I19" s="140">
        <v>100</v>
      </c>
      <c r="J19" s="115">
        <v>-1</v>
      </c>
      <c r="K19" s="116">
        <v>-1</v>
      </c>
    </row>
    <row r="20" spans="1:11" ht="14.1" customHeight="1" x14ac:dyDescent="0.2">
      <c r="A20" s="306">
        <v>12</v>
      </c>
      <c r="B20" s="307" t="s">
        <v>237</v>
      </c>
      <c r="C20" s="308"/>
      <c r="D20" s="113">
        <v>0.85764668162872715</v>
      </c>
      <c r="E20" s="115">
        <v>107</v>
      </c>
      <c r="F20" s="114">
        <v>103</v>
      </c>
      <c r="G20" s="114">
        <v>119</v>
      </c>
      <c r="H20" s="114">
        <v>120</v>
      </c>
      <c r="I20" s="140">
        <v>115</v>
      </c>
      <c r="J20" s="115">
        <v>-8</v>
      </c>
      <c r="K20" s="116">
        <v>-6.9565217391304346</v>
      </c>
    </row>
    <row r="21" spans="1:11" ht="14.1" customHeight="1" x14ac:dyDescent="0.2">
      <c r="A21" s="306">
        <v>21</v>
      </c>
      <c r="B21" s="307" t="s">
        <v>238</v>
      </c>
      <c r="C21" s="308"/>
      <c r="D21" s="113">
        <v>4.8092337287592178E-2</v>
      </c>
      <c r="E21" s="115">
        <v>6</v>
      </c>
      <c r="F21" s="114">
        <v>12</v>
      </c>
      <c r="G21" s="114">
        <v>14</v>
      </c>
      <c r="H21" s="114">
        <v>18</v>
      </c>
      <c r="I21" s="140">
        <v>18</v>
      </c>
      <c r="J21" s="115">
        <v>-12</v>
      </c>
      <c r="K21" s="116">
        <v>-66.666666666666671</v>
      </c>
    </row>
    <row r="22" spans="1:11" ht="14.1" customHeight="1" x14ac:dyDescent="0.2">
      <c r="A22" s="306">
        <v>22</v>
      </c>
      <c r="B22" s="307" t="s">
        <v>239</v>
      </c>
      <c r="C22" s="308"/>
      <c r="D22" s="113">
        <v>0.64123116383456236</v>
      </c>
      <c r="E22" s="115">
        <v>80</v>
      </c>
      <c r="F22" s="114">
        <v>75</v>
      </c>
      <c r="G22" s="114">
        <v>81</v>
      </c>
      <c r="H22" s="114">
        <v>76</v>
      </c>
      <c r="I22" s="140">
        <v>81</v>
      </c>
      <c r="J22" s="115">
        <v>-1</v>
      </c>
      <c r="K22" s="116">
        <v>-1.2345679012345678</v>
      </c>
    </row>
    <row r="23" spans="1:11" ht="14.1" customHeight="1" x14ac:dyDescent="0.2">
      <c r="A23" s="306">
        <v>23</v>
      </c>
      <c r="B23" s="307" t="s">
        <v>240</v>
      </c>
      <c r="C23" s="308"/>
      <c r="D23" s="113">
        <v>0.31260019236934916</v>
      </c>
      <c r="E23" s="115">
        <v>39</v>
      </c>
      <c r="F23" s="114">
        <v>41</v>
      </c>
      <c r="G23" s="114">
        <v>41</v>
      </c>
      <c r="H23" s="114">
        <v>39</v>
      </c>
      <c r="I23" s="140">
        <v>41</v>
      </c>
      <c r="J23" s="115">
        <v>-2</v>
      </c>
      <c r="K23" s="116">
        <v>-4.8780487804878048</v>
      </c>
    </row>
    <row r="24" spans="1:11" ht="14.1" customHeight="1" x14ac:dyDescent="0.2">
      <c r="A24" s="306">
        <v>24</v>
      </c>
      <c r="B24" s="307" t="s">
        <v>241</v>
      </c>
      <c r="C24" s="308"/>
      <c r="D24" s="113">
        <v>1.5469701827508817</v>
      </c>
      <c r="E24" s="115">
        <v>193</v>
      </c>
      <c r="F24" s="114">
        <v>193</v>
      </c>
      <c r="G24" s="114">
        <v>204</v>
      </c>
      <c r="H24" s="114">
        <v>208</v>
      </c>
      <c r="I24" s="140">
        <v>203</v>
      </c>
      <c r="J24" s="115">
        <v>-10</v>
      </c>
      <c r="K24" s="116">
        <v>-4.9261083743842367</v>
      </c>
    </row>
    <row r="25" spans="1:11" ht="14.1" customHeight="1" x14ac:dyDescent="0.2">
      <c r="A25" s="306">
        <v>25</v>
      </c>
      <c r="B25" s="307" t="s">
        <v>242</v>
      </c>
      <c r="C25" s="308"/>
      <c r="D25" s="113">
        <v>1.3626162231484451</v>
      </c>
      <c r="E25" s="115">
        <v>170</v>
      </c>
      <c r="F25" s="114">
        <v>185</v>
      </c>
      <c r="G25" s="114">
        <v>187</v>
      </c>
      <c r="H25" s="114">
        <v>176</v>
      </c>
      <c r="I25" s="140">
        <v>175</v>
      </c>
      <c r="J25" s="115">
        <v>-5</v>
      </c>
      <c r="K25" s="116">
        <v>-2.8571428571428572</v>
      </c>
    </row>
    <row r="26" spans="1:11" ht="14.1" customHeight="1" x14ac:dyDescent="0.2">
      <c r="A26" s="306">
        <v>26</v>
      </c>
      <c r="B26" s="307" t="s">
        <v>243</v>
      </c>
      <c r="C26" s="308"/>
      <c r="D26" s="113">
        <v>1.2023084321898043</v>
      </c>
      <c r="E26" s="115">
        <v>150</v>
      </c>
      <c r="F26" s="114">
        <v>136</v>
      </c>
      <c r="G26" s="114">
        <v>135</v>
      </c>
      <c r="H26" s="114">
        <v>136</v>
      </c>
      <c r="I26" s="140">
        <v>132</v>
      </c>
      <c r="J26" s="115">
        <v>18</v>
      </c>
      <c r="K26" s="116">
        <v>13.636363636363637</v>
      </c>
    </row>
    <row r="27" spans="1:11" ht="14.1" customHeight="1" x14ac:dyDescent="0.2">
      <c r="A27" s="306">
        <v>27</v>
      </c>
      <c r="B27" s="307" t="s">
        <v>244</v>
      </c>
      <c r="C27" s="308"/>
      <c r="D27" s="113">
        <v>0.29656941327348507</v>
      </c>
      <c r="E27" s="115">
        <v>37</v>
      </c>
      <c r="F27" s="114">
        <v>40</v>
      </c>
      <c r="G27" s="114">
        <v>42</v>
      </c>
      <c r="H27" s="114">
        <v>44</v>
      </c>
      <c r="I27" s="140">
        <v>38</v>
      </c>
      <c r="J27" s="115">
        <v>-1</v>
      </c>
      <c r="K27" s="116">
        <v>-2.6315789473684212</v>
      </c>
    </row>
    <row r="28" spans="1:11" ht="14.1" customHeight="1" x14ac:dyDescent="0.2">
      <c r="A28" s="306">
        <v>28</v>
      </c>
      <c r="B28" s="307" t="s">
        <v>245</v>
      </c>
      <c r="C28" s="308"/>
      <c r="D28" s="113">
        <v>0.43283103558832958</v>
      </c>
      <c r="E28" s="115">
        <v>54</v>
      </c>
      <c r="F28" s="114">
        <v>58</v>
      </c>
      <c r="G28" s="114">
        <v>54</v>
      </c>
      <c r="H28" s="114">
        <v>53</v>
      </c>
      <c r="I28" s="140">
        <v>52</v>
      </c>
      <c r="J28" s="115">
        <v>2</v>
      </c>
      <c r="K28" s="116">
        <v>3.8461538461538463</v>
      </c>
    </row>
    <row r="29" spans="1:11" ht="14.1" customHeight="1" x14ac:dyDescent="0.2">
      <c r="A29" s="306">
        <v>29</v>
      </c>
      <c r="B29" s="307" t="s">
        <v>246</v>
      </c>
      <c r="C29" s="308"/>
      <c r="D29" s="113">
        <v>3.3584482205835204</v>
      </c>
      <c r="E29" s="115">
        <v>419</v>
      </c>
      <c r="F29" s="114">
        <v>490</v>
      </c>
      <c r="G29" s="114">
        <v>532</v>
      </c>
      <c r="H29" s="114">
        <v>523</v>
      </c>
      <c r="I29" s="140">
        <v>476</v>
      </c>
      <c r="J29" s="115">
        <v>-57</v>
      </c>
      <c r="K29" s="116">
        <v>-11.974789915966387</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2.7893555626803463</v>
      </c>
      <c r="E31" s="115">
        <v>348</v>
      </c>
      <c r="F31" s="114">
        <v>415</v>
      </c>
      <c r="G31" s="114">
        <v>451</v>
      </c>
      <c r="H31" s="114">
        <v>450</v>
      </c>
      <c r="I31" s="140">
        <v>406</v>
      </c>
      <c r="J31" s="115">
        <v>-58</v>
      </c>
      <c r="K31" s="116">
        <v>-14.285714285714286</v>
      </c>
    </row>
    <row r="32" spans="1:11" ht="14.1" customHeight="1" x14ac:dyDescent="0.2">
      <c r="A32" s="306">
        <v>31</v>
      </c>
      <c r="B32" s="307" t="s">
        <v>251</v>
      </c>
      <c r="C32" s="308"/>
      <c r="D32" s="113">
        <v>0.14427701186277653</v>
      </c>
      <c r="E32" s="115">
        <v>18</v>
      </c>
      <c r="F32" s="114">
        <v>20</v>
      </c>
      <c r="G32" s="114">
        <v>20</v>
      </c>
      <c r="H32" s="114">
        <v>21</v>
      </c>
      <c r="I32" s="140">
        <v>20</v>
      </c>
      <c r="J32" s="115">
        <v>-2</v>
      </c>
      <c r="K32" s="116">
        <v>-10</v>
      </c>
    </row>
    <row r="33" spans="1:11" ht="14.1" customHeight="1" x14ac:dyDescent="0.2">
      <c r="A33" s="306">
        <v>32</v>
      </c>
      <c r="B33" s="307" t="s">
        <v>252</v>
      </c>
      <c r="C33" s="308"/>
      <c r="D33" s="113">
        <v>1.0179544725873677</v>
      </c>
      <c r="E33" s="115">
        <v>127</v>
      </c>
      <c r="F33" s="114">
        <v>131</v>
      </c>
      <c r="G33" s="114">
        <v>140</v>
      </c>
      <c r="H33" s="114">
        <v>135</v>
      </c>
      <c r="I33" s="140">
        <v>125</v>
      </c>
      <c r="J33" s="115">
        <v>2</v>
      </c>
      <c r="K33" s="116">
        <v>1.6</v>
      </c>
    </row>
    <row r="34" spans="1:11" ht="14.1" customHeight="1" x14ac:dyDescent="0.2">
      <c r="A34" s="306">
        <v>33</v>
      </c>
      <c r="B34" s="307" t="s">
        <v>253</v>
      </c>
      <c r="C34" s="308"/>
      <c r="D34" s="113">
        <v>0.67329272202629042</v>
      </c>
      <c r="E34" s="115">
        <v>84</v>
      </c>
      <c r="F34" s="114">
        <v>90</v>
      </c>
      <c r="G34" s="114">
        <v>100</v>
      </c>
      <c r="H34" s="114">
        <v>99</v>
      </c>
      <c r="I34" s="140">
        <v>88</v>
      </c>
      <c r="J34" s="115">
        <v>-4</v>
      </c>
      <c r="K34" s="116">
        <v>-4.5454545454545459</v>
      </c>
    </row>
    <row r="35" spans="1:11" ht="14.1" customHeight="1" x14ac:dyDescent="0.2">
      <c r="A35" s="306">
        <v>34</v>
      </c>
      <c r="B35" s="307" t="s">
        <v>254</v>
      </c>
      <c r="C35" s="308"/>
      <c r="D35" s="113">
        <v>4.8573260660468103</v>
      </c>
      <c r="E35" s="115">
        <v>606</v>
      </c>
      <c r="F35" s="114">
        <v>616</v>
      </c>
      <c r="G35" s="114">
        <v>619</v>
      </c>
      <c r="H35" s="114">
        <v>603</v>
      </c>
      <c r="I35" s="140">
        <v>591</v>
      </c>
      <c r="J35" s="115">
        <v>15</v>
      </c>
      <c r="K35" s="116">
        <v>2.5380710659898478</v>
      </c>
    </row>
    <row r="36" spans="1:11" ht="14.1" customHeight="1" x14ac:dyDescent="0.2">
      <c r="A36" s="306">
        <v>41</v>
      </c>
      <c r="B36" s="307" t="s">
        <v>255</v>
      </c>
      <c r="C36" s="308"/>
      <c r="D36" s="113">
        <v>9.6184674575184356E-2</v>
      </c>
      <c r="E36" s="115">
        <v>12</v>
      </c>
      <c r="F36" s="114">
        <v>11</v>
      </c>
      <c r="G36" s="114">
        <v>11</v>
      </c>
      <c r="H36" s="114">
        <v>13</v>
      </c>
      <c r="I36" s="140">
        <v>19</v>
      </c>
      <c r="J36" s="115">
        <v>-7</v>
      </c>
      <c r="K36" s="116">
        <v>-36.842105263157897</v>
      </c>
    </row>
    <row r="37" spans="1:11" ht="14.1" customHeight="1" x14ac:dyDescent="0.2">
      <c r="A37" s="306">
        <v>42</v>
      </c>
      <c r="B37" s="307" t="s">
        <v>256</v>
      </c>
      <c r="C37" s="308"/>
      <c r="D37" s="113">
        <v>3.2061558191728116E-2</v>
      </c>
      <c r="E37" s="115">
        <v>4</v>
      </c>
      <c r="F37" s="114">
        <v>3</v>
      </c>
      <c r="G37" s="114">
        <v>3</v>
      </c>
      <c r="H37" s="114">
        <v>3</v>
      </c>
      <c r="I37" s="140">
        <v>3</v>
      </c>
      <c r="J37" s="115">
        <v>1</v>
      </c>
      <c r="K37" s="116">
        <v>33.333333333333336</v>
      </c>
    </row>
    <row r="38" spans="1:11" ht="14.1" customHeight="1" x14ac:dyDescent="0.2">
      <c r="A38" s="306">
        <v>43</v>
      </c>
      <c r="B38" s="307" t="s">
        <v>257</v>
      </c>
      <c r="C38" s="308"/>
      <c r="D38" s="113">
        <v>0.46489259378005771</v>
      </c>
      <c r="E38" s="115">
        <v>58</v>
      </c>
      <c r="F38" s="114">
        <v>58</v>
      </c>
      <c r="G38" s="114">
        <v>53</v>
      </c>
      <c r="H38" s="114">
        <v>47</v>
      </c>
      <c r="I38" s="140">
        <v>50</v>
      </c>
      <c r="J38" s="115">
        <v>8</v>
      </c>
      <c r="K38" s="116">
        <v>16</v>
      </c>
    </row>
    <row r="39" spans="1:11" ht="14.1" customHeight="1" x14ac:dyDescent="0.2">
      <c r="A39" s="306">
        <v>51</v>
      </c>
      <c r="B39" s="307" t="s">
        <v>258</v>
      </c>
      <c r="C39" s="308"/>
      <c r="D39" s="113">
        <v>8.6325745431227965</v>
      </c>
      <c r="E39" s="115">
        <v>1077</v>
      </c>
      <c r="F39" s="114">
        <v>1096</v>
      </c>
      <c r="G39" s="114">
        <v>1096</v>
      </c>
      <c r="H39" s="114">
        <v>1097</v>
      </c>
      <c r="I39" s="140">
        <v>1125</v>
      </c>
      <c r="J39" s="115">
        <v>-48</v>
      </c>
      <c r="K39" s="116">
        <v>-4.2666666666666666</v>
      </c>
    </row>
    <row r="40" spans="1:11" ht="14.1" customHeight="1" x14ac:dyDescent="0.2">
      <c r="A40" s="306" t="s">
        <v>259</v>
      </c>
      <c r="B40" s="307" t="s">
        <v>260</v>
      </c>
      <c r="C40" s="308"/>
      <c r="D40" s="113">
        <v>8.2638666239179219</v>
      </c>
      <c r="E40" s="115">
        <v>1031</v>
      </c>
      <c r="F40" s="114">
        <v>1050</v>
      </c>
      <c r="G40" s="114">
        <v>1050</v>
      </c>
      <c r="H40" s="114">
        <v>1057</v>
      </c>
      <c r="I40" s="140">
        <v>1088</v>
      </c>
      <c r="J40" s="115">
        <v>-57</v>
      </c>
      <c r="K40" s="116">
        <v>-5.2389705882352944</v>
      </c>
    </row>
    <row r="41" spans="1:11" ht="14.1" customHeight="1" x14ac:dyDescent="0.2">
      <c r="A41" s="306"/>
      <c r="B41" s="307" t="s">
        <v>261</v>
      </c>
      <c r="C41" s="308"/>
      <c r="D41" s="113">
        <v>2.7893555626803463</v>
      </c>
      <c r="E41" s="115">
        <v>348</v>
      </c>
      <c r="F41" s="114">
        <v>363</v>
      </c>
      <c r="G41" s="114">
        <v>345</v>
      </c>
      <c r="H41" s="114">
        <v>361</v>
      </c>
      <c r="I41" s="140">
        <v>360</v>
      </c>
      <c r="J41" s="115">
        <v>-12</v>
      </c>
      <c r="K41" s="116">
        <v>-3.3333333333333335</v>
      </c>
    </row>
    <row r="42" spans="1:11" ht="14.1" customHeight="1" x14ac:dyDescent="0.2">
      <c r="A42" s="306">
        <v>52</v>
      </c>
      <c r="B42" s="307" t="s">
        <v>262</v>
      </c>
      <c r="C42" s="308"/>
      <c r="D42" s="113">
        <v>3.8714331516511704</v>
      </c>
      <c r="E42" s="115">
        <v>483</v>
      </c>
      <c r="F42" s="114">
        <v>506</v>
      </c>
      <c r="G42" s="114">
        <v>512</v>
      </c>
      <c r="H42" s="114">
        <v>500</v>
      </c>
      <c r="I42" s="140">
        <v>523</v>
      </c>
      <c r="J42" s="115">
        <v>-40</v>
      </c>
      <c r="K42" s="116">
        <v>-7.6481835564053533</v>
      </c>
    </row>
    <row r="43" spans="1:11" ht="14.1" customHeight="1" x14ac:dyDescent="0.2">
      <c r="A43" s="306" t="s">
        <v>263</v>
      </c>
      <c r="B43" s="307" t="s">
        <v>264</v>
      </c>
      <c r="C43" s="308"/>
      <c r="D43" s="113">
        <v>3.5588329592818213</v>
      </c>
      <c r="E43" s="115">
        <v>444</v>
      </c>
      <c r="F43" s="114">
        <v>473</v>
      </c>
      <c r="G43" s="114">
        <v>476</v>
      </c>
      <c r="H43" s="114">
        <v>466</v>
      </c>
      <c r="I43" s="140">
        <v>464</v>
      </c>
      <c r="J43" s="115">
        <v>-20</v>
      </c>
      <c r="K43" s="116">
        <v>-4.3103448275862073</v>
      </c>
    </row>
    <row r="44" spans="1:11" ht="14.1" customHeight="1" x14ac:dyDescent="0.2">
      <c r="A44" s="306">
        <v>53</v>
      </c>
      <c r="B44" s="307" t="s">
        <v>265</v>
      </c>
      <c r="C44" s="308"/>
      <c r="D44" s="113">
        <v>1.3225392754087848</v>
      </c>
      <c r="E44" s="115">
        <v>165</v>
      </c>
      <c r="F44" s="114">
        <v>138</v>
      </c>
      <c r="G44" s="114">
        <v>155</v>
      </c>
      <c r="H44" s="114">
        <v>128</v>
      </c>
      <c r="I44" s="140">
        <v>108</v>
      </c>
      <c r="J44" s="115">
        <v>57</v>
      </c>
      <c r="K44" s="116">
        <v>52.777777777777779</v>
      </c>
    </row>
    <row r="45" spans="1:11" ht="14.1" customHeight="1" x14ac:dyDescent="0.2">
      <c r="A45" s="306" t="s">
        <v>266</v>
      </c>
      <c r="B45" s="307" t="s">
        <v>267</v>
      </c>
      <c r="C45" s="308"/>
      <c r="D45" s="113">
        <v>1.2904777172170567</v>
      </c>
      <c r="E45" s="115">
        <v>161</v>
      </c>
      <c r="F45" s="114">
        <v>135</v>
      </c>
      <c r="G45" s="114">
        <v>152</v>
      </c>
      <c r="H45" s="114">
        <v>125</v>
      </c>
      <c r="I45" s="140">
        <v>105</v>
      </c>
      <c r="J45" s="115">
        <v>56</v>
      </c>
      <c r="K45" s="116">
        <v>53.333333333333336</v>
      </c>
    </row>
    <row r="46" spans="1:11" ht="14.1" customHeight="1" x14ac:dyDescent="0.2">
      <c r="A46" s="306">
        <v>54</v>
      </c>
      <c r="B46" s="307" t="s">
        <v>268</v>
      </c>
      <c r="C46" s="308"/>
      <c r="D46" s="113">
        <v>11.782622635460083</v>
      </c>
      <c r="E46" s="115">
        <v>1470</v>
      </c>
      <c r="F46" s="114">
        <v>1510</v>
      </c>
      <c r="G46" s="114">
        <v>1523</v>
      </c>
      <c r="H46" s="114">
        <v>1491</v>
      </c>
      <c r="I46" s="140">
        <v>1467</v>
      </c>
      <c r="J46" s="115">
        <v>3</v>
      </c>
      <c r="K46" s="116">
        <v>0.20449897750511248</v>
      </c>
    </row>
    <row r="47" spans="1:11" ht="14.1" customHeight="1" x14ac:dyDescent="0.2">
      <c r="A47" s="306">
        <v>61</v>
      </c>
      <c r="B47" s="307" t="s">
        <v>269</v>
      </c>
      <c r="C47" s="308"/>
      <c r="D47" s="113">
        <v>0.50496954151971785</v>
      </c>
      <c r="E47" s="115">
        <v>63</v>
      </c>
      <c r="F47" s="114">
        <v>57</v>
      </c>
      <c r="G47" s="114">
        <v>60</v>
      </c>
      <c r="H47" s="114">
        <v>63</v>
      </c>
      <c r="I47" s="140">
        <v>65</v>
      </c>
      <c r="J47" s="115">
        <v>-2</v>
      </c>
      <c r="K47" s="116">
        <v>-3.0769230769230771</v>
      </c>
    </row>
    <row r="48" spans="1:11" ht="14.1" customHeight="1" x14ac:dyDescent="0.2">
      <c r="A48" s="306">
        <v>62</v>
      </c>
      <c r="B48" s="307" t="s">
        <v>270</v>
      </c>
      <c r="C48" s="308"/>
      <c r="D48" s="113">
        <v>10.492144918243026</v>
      </c>
      <c r="E48" s="115">
        <v>1309</v>
      </c>
      <c r="F48" s="114">
        <v>1360</v>
      </c>
      <c r="G48" s="114">
        <v>1342</v>
      </c>
      <c r="H48" s="114">
        <v>1331</v>
      </c>
      <c r="I48" s="140">
        <v>1328</v>
      </c>
      <c r="J48" s="115">
        <v>-19</v>
      </c>
      <c r="K48" s="116">
        <v>-1.4307228915662651</v>
      </c>
    </row>
    <row r="49" spans="1:11" ht="14.1" customHeight="1" x14ac:dyDescent="0.2">
      <c r="A49" s="306">
        <v>63</v>
      </c>
      <c r="B49" s="307" t="s">
        <v>271</v>
      </c>
      <c r="C49" s="308"/>
      <c r="D49" s="113">
        <v>10.692529656941327</v>
      </c>
      <c r="E49" s="115">
        <v>1334</v>
      </c>
      <c r="F49" s="114">
        <v>1556</v>
      </c>
      <c r="G49" s="114">
        <v>1628</v>
      </c>
      <c r="H49" s="114">
        <v>1537</v>
      </c>
      <c r="I49" s="140">
        <v>1474</v>
      </c>
      <c r="J49" s="115">
        <v>-140</v>
      </c>
      <c r="K49" s="116">
        <v>-9.4979647218453191</v>
      </c>
    </row>
    <row r="50" spans="1:11" ht="14.1" customHeight="1" x14ac:dyDescent="0.2">
      <c r="A50" s="306" t="s">
        <v>272</v>
      </c>
      <c r="B50" s="307" t="s">
        <v>273</v>
      </c>
      <c r="C50" s="308"/>
      <c r="D50" s="113">
        <v>0.88970823982045533</v>
      </c>
      <c r="E50" s="115">
        <v>111</v>
      </c>
      <c r="F50" s="114">
        <v>138</v>
      </c>
      <c r="G50" s="114">
        <v>141</v>
      </c>
      <c r="H50" s="114">
        <v>134</v>
      </c>
      <c r="I50" s="140">
        <v>119</v>
      </c>
      <c r="J50" s="115">
        <v>-8</v>
      </c>
      <c r="K50" s="116">
        <v>-6.7226890756302522</v>
      </c>
    </row>
    <row r="51" spans="1:11" ht="14.1" customHeight="1" x14ac:dyDescent="0.2">
      <c r="A51" s="306" t="s">
        <v>274</v>
      </c>
      <c r="B51" s="307" t="s">
        <v>275</v>
      </c>
      <c r="C51" s="308"/>
      <c r="D51" s="113">
        <v>9.369990381532542</v>
      </c>
      <c r="E51" s="115">
        <v>1169</v>
      </c>
      <c r="F51" s="114">
        <v>1353</v>
      </c>
      <c r="G51" s="114">
        <v>1417</v>
      </c>
      <c r="H51" s="114">
        <v>1347</v>
      </c>
      <c r="I51" s="140">
        <v>1308</v>
      </c>
      <c r="J51" s="115">
        <v>-139</v>
      </c>
      <c r="K51" s="116">
        <v>-10.62691131498471</v>
      </c>
    </row>
    <row r="52" spans="1:11" ht="14.1" customHeight="1" x14ac:dyDescent="0.2">
      <c r="A52" s="306">
        <v>71</v>
      </c>
      <c r="B52" s="307" t="s">
        <v>276</v>
      </c>
      <c r="C52" s="308"/>
      <c r="D52" s="113">
        <v>15.221224751522923</v>
      </c>
      <c r="E52" s="115">
        <v>1899</v>
      </c>
      <c r="F52" s="114">
        <v>1918</v>
      </c>
      <c r="G52" s="114">
        <v>1924</v>
      </c>
      <c r="H52" s="114">
        <v>1922</v>
      </c>
      <c r="I52" s="140">
        <v>1892</v>
      </c>
      <c r="J52" s="115">
        <v>7</v>
      </c>
      <c r="K52" s="116">
        <v>0.3699788583509514</v>
      </c>
    </row>
    <row r="53" spans="1:11" ht="14.1" customHeight="1" x14ac:dyDescent="0.2">
      <c r="A53" s="306" t="s">
        <v>277</v>
      </c>
      <c r="B53" s="307" t="s">
        <v>278</v>
      </c>
      <c r="C53" s="308"/>
      <c r="D53" s="113">
        <v>0.92978518756011541</v>
      </c>
      <c r="E53" s="115">
        <v>116</v>
      </c>
      <c r="F53" s="114">
        <v>113</v>
      </c>
      <c r="G53" s="114">
        <v>123</v>
      </c>
      <c r="H53" s="114">
        <v>125</v>
      </c>
      <c r="I53" s="140">
        <v>117</v>
      </c>
      <c r="J53" s="115">
        <v>-1</v>
      </c>
      <c r="K53" s="116">
        <v>-0.85470085470085466</v>
      </c>
    </row>
    <row r="54" spans="1:11" ht="14.1" customHeight="1" x14ac:dyDescent="0.2">
      <c r="A54" s="306" t="s">
        <v>279</v>
      </c>
      <c r="B54" s="307" t="s">
        <v>280</v>
      </c>
      <c r="C54" s="308"/>
      <c r="D54" s="113">
        <v>13.810516191086887</v>
      </c>
      <c r="E54" s="115">
        <v>1723</v>
      </c>
      <c r="F54" s="114">
        <v>1748</v>
      </c>
      <c r="G54" s="114">
        <v>1740</v>
      </c>
      <c r="H54" s="114">
        <v>1737</v>
      </c>
      <c r="I54" s="140">
        <v>1716</v>
      </c>
      <c r="J54" s="115">
        <v>7</v>
      </c>
      <c r="K54" s="116">
        <v>0.40792540792540793</v>
      </c>
    </row>
    <row r="55" spans="1:11" ht="14.1" customHeight="1" x14ac:dyDescent="0.2">
      <c r="A55" s="306">
        <v>72</v>
      </c>
      <c r="B55" s="307" t="s">
        <v>281</v>
      </c>
      <c r="C55" s="308"/>
      <c r="D55" s="113">
        <v>1.8034626482847067</v>
      </c>
      <c r="E55" s="115">
        <v>225</v>
      </c>
      <c r="F55" s="114">
        <v>224</v>
      </c>
      <c r="G55" s="114">
        <v>214</v>
      </c>
      <c r="H55" s="114">
        <v>213</v>
      </c>
      <c r="I55" s="140">
        <v>216</v>
      </c>
      <c r="J55" s="115">
        <v>9</v>
      </c>
      <c r="K55" s="116">
        <v>4.166666666666667</v>
      </c>
    </row>
    <row r="56" spans="1:11" ht="14.1" customHeight="1" x14ac:dyDescent="0.2">
      <c r="A56" s="306" t="s">
        <v>282</v>
      </c>
      <c r="B56" s="307" t="s">
        <v>283</v>
      </c>
      <c r="C56" s="308"/>
      <c r="D56" s="113">
        <v>0.20038473869830073</v>
      </c>
      <c r="E56" s="115">
        <v>25</v>
      </c>
      <c r="F56" s="114">
        <v>27</v>
      </c>
      <c r="G56" s="114">
        <v>26</v>
      </c>
      <c r="H56" s="114">
        <v>25</v>
      </c>
      <c r="I56" s="140">
        <v>23</v>
      </c>
      <c r="J56" s="115">
        <v>2</v>
      </c>
      <c r="K56" s="116">
        <v>8.695652173913043</v>
      </c>
    </row>
    <row r="57" spans="1:11" ht="14.1" customHeight="1" x14ac:dyDescent="0.2">
      <c r="A57" s="306" t="s">
        <v>284</v>
      </c>
      <c r="B57" s="307" t="s">
        <v>285</v>
      </c>
      <c r="C57" s="308"/>
      <c r="D57" s="113">
        <v>1.0099390830394357</v>
      </c>
      <c r="E57" s="115">
        <v>126</v>
      </c>
      <c r="F57" s="114">
        <v>126</v>
      </c>
      <c r="G57" s="114">
        <v>125</v>
      </c>
      <c r="H57" s="114">
        <v>125</v>
      </c>
      <c r="I57" s="140">
        <v>129</v>
      </c>
      <c r="J57" s="115">
        <v>-3</v>
      </c>
      <c r="K57" s="116">
        <v>-2.3255813953488373</v>
      </c>
    </row>
    <row r="58" spans="1:11" ht="14.1" customHeight="1" x14ac:dyDescent="0.2">
      <c r="A58" s="306">
        <v>73</v>
      </c>
      <c r="B58" s="307" t="s">
        <v>286</v>
      </c>
      <c r="C58" s="308"/>
      <c r="D58" s="113">
        <v>0.85764668162872715</v>
      </c>
      <c r="E58" s="115">
        <v>107</v>
      </c>
      <c r="F58" s="114">
        <v>108</v>
      </c>
      <c r="G58" s="114">
        <v>114</v>
      </c>
      <c r="H58" s="114">
        <v>111</v>
      </c>
      <c r="I58" s="140">
        <v>104</v>
      </c>
      <c r="J58" s="115">
        <v>3</v>
      </c>
      <c r="K58" s="116">
        <v>2.8846153846153846</v>
      </c>
    </row>
    <row r="59" spans="1:11" ht="14.1" customHeight="1" x14ac:dyDescent="0.2">
      <c r="A59" s="306" t="s">
        <v>287</v>
      </c>
      <c r="B59" s="307" t="s">
        <v>288</v>
      </c>
      <c r="C59" s="308"/>
      <c r="D59" s="113">
        <v>0.58512343699903813</v>
      </c>
      <c r="E59" s="115">
        <v>73</v>
      </c>
      <c r="F59" s="114">
        <v>76</v>
      </c>
      <c r="G59" s="114">
        <v>77</v>
      </c>
      <c r="H59" s="114">
        <v>72</v>
      </c>
      <c r="I59" s="140">
        <v>67</v>
      </c>
      <c r="J59" s="115">
        <v>6</v>
      </c>
      <c r="K59" s="116">
        <v>8.9552238805970141</v>
      </c>
    </row>
    <row r="60" spans="1:11" ht="14.1" customHeight="1" x14ac:dyDescent="0.2">
      <c r="A60" s="306">
        <v>81</v>
      </c>
      <c r="B60" s="307" t="s">
        <v>289</v>
      </c>
      <c r="C60" s="308"/>
      <c r="D60" s="113">
        <v>4.8412952869509462</v>
      </c>
      <c r="E60" s="115">
        <v>604</v>
      </c>
      <c r="F60" s="114">
        <v>601</v>
      </c>
      <c r="G60" s="114">
        <v>595</v>
      </c>
      <c r="H60" s="114">
        <v>571</v>
      </c>
      <c r="I60" s="140">
        <v>546</v>
      </c>
      <c r="J60" s="115">
        <v>58</v>
      </c>
      <c r="K60" s="116">
        <v>10.622710622710622</v>
      </c>
    </row>
    <row r="61" spans="1:11" ht="14.1" customHeight="1" x14ac:dyDescent="0.2">
      <c r="A61" s="306" t="s">
        <v>290</v>
      </c>
      <c r="B61" s="307" t="s">
        <v>291</v>
      </c>
      <c r="C61" s="308"/>
      <c r="D61" s="113">
        <v>1.8515549855722988</v>
      </c>
      <c r="E61" s="115">
        <v>231</v>
      </c>
      <c r="F61" s="114">
        <v>232</v>
      </c>
      <c r="G61" s="114">
        <v>221</v>
      </c>
      <c r="H61" s="114">
        <v>215</v>
      </c>
      <c r="I61" s="140">
        <v>208</v>
      </c>
      <c r="J61" s="115">
        <v>23</v>
      </c>
      <c r="K61" s="116">
        <v>11.057692307692308</v>
      </c>
    </row>
    <row r="62" spans="1:11" ht="14.1" customHeight="1" x14ac:dyDescent="0.2">
      <c r="A62" s="306" t="s">
        <v>292</v>
      </c>
      <c r="B62" s="307" t="s">
        <v>293</v>
      </c>
      <c r="C62" s="308"/>
      <c r="D62" s="113">
        <v>1.7714010900929784</v>
      </c>
      <c r="E62" s="115">
        <v>221</v>
      </c>
      <c r="F62" s="114">
        <v>215</v>
      </c>
      <c r="G62" s="114">
        <v>224</v>
      </c>
      <c r="H62" s="114">
        <v>206</v>
      </c>
      <c r="I62" s="140">
        <v>185</v>
      </c>
      <c r="J62" s="115">
        <v>36</v>
      </c>
      <c r="K62" s="116">
        <v>19.45945945945946</v>
      </c>
    </row>
    <row r="63" spans="1:11" ht="14.1" customHeight="1" x14ac:dyDescent="0.2">
      <c r="A63" s="306"/>
      <c r="B63" s="307" t="s">
        <v>294</v>
      </c>
      <c r="C63" s="308"/>
      <c r="D63" s="113">
        <v>1.6271240782302019</v>
      </c>
      <c r="E63" s="115">
        <v>203</v>
      </c>
      <c r="F63" s="114">
        <v>204</v>
      </c>
      <c r="G63" s="114">
        <v>215</v>
      </c>
      <c r="H63" s="114">
        <v>197</v>
      </c>
      <c r="I63" s="140">
        <v>179</v>
      </c>
      <c r="J63" s="115">
        <v>24</v>
      </c>
      <c r="K63" s="116">
        <v>13.407821229050279</v>
      </c>
    </row>
    <row r="64" spans="1:11" ht="14.1" customHeight="1" x14ac:dyDescent="0.2">
      <c r="A64" s="306" t="s">
        <v>295</v>
      </c>
      <c r="B64" s="307" t="s">
        <v>296</v>
      </c>
      <c r="C64" s="308"/>
      <c r="D64" s="113">
        <v>0.12023084321898045</v>
      </c>
      <c r="E64" s="115">
        <v>15</v>
      </c>
      <c r="F64" s="114">
        <v>12</v>
      </c>
      <c r="G64" s="114">
        <v>13</v>
      </c>
      <c r="H64" s="114">
        <v>13</v>
      </c>
      <c r="I64" s="140">
        <v>12</v>
      </c>
      <c r="J64" s="115">
        <v>3</v>
      </c>
      <c r="K64" s="116">
        <v>25</v>
      </c>
    </row>
    <row r="65" spans="1:11" ht="14.1" customHeight="1" x14ac:dyDescent="0.2">
      <c r="A65" s="306" t="s">
        <v>297</v>
      </c>
      <c r="B65" s="307" t="s">
        <v>298</v>
      </c>
      <c r="C65" s="308"/>
      <c r="D65" s="113">
        <v>0.67329272202629042</v>
      </c>
      <c r="E65" s="115">
        <v>84</v>
      </c>
      <c r="F65" s="114">
        <v>85</v>
      </c>
      <c r="G65" s="114">
        <v>82</v>
      </c>
      <c r="H65" s="114">
        <v>84</v>
      </c>
      <c r="I65" s="140">
        <v>90</v>
      </c>
      <c r="J65" s="115">
        <v>-6</v>
      </c>
      <c r="K65" s="116">
        <v>-6.666666666666667</v>
      </c>
    </row>
    <row r="66" spans="1:11" ht="14.1" customHeight="1" x14ac:dyDescent="0.2">
      <c r="A66" s="306">
        <v>82</v>
      </c>
      <c r="B66" s="307" t="s">
        <v>299</v>
      </c>
      <c r="C66" s="308"/>
      <c r="D66" s="113">
        <v>1.4507855081756973</v>
      </c>
      <c r="E66" s="115">
        <v>181</v>
      </c>
      <c r="F66" s="114">
        <v>186</v>
      </c>
      <c r="G66" s="114">
        <v>188</v>
      </c>
      <c r="H66" s="114">
        <v>189</v>
      </c>
      <c r="I66" s="140">
        <v>182</v>
      </c>
      <c r="J66" s="115">
        <v>-1</v>
      </c>
      <c r="K66" s="116">
        <v>-0.5494505494505495</v>
      </c>
    </row>
    <row r="67" spans="1:11" ht="14.1" customHeight="1" x14ac:dyDescent="0.2">
      <c r="A67" s="306" t="s">
        <v>300</v>
      </c>
      <c r="B67" s="307" t="s">
        <v>301</v>
      </c>
      <c r="C67" s="308"/>
      <c r="D67" s="113">
        <v>0.7935235652452709</v>
      </c>
      <c r="E67" s="115">
        <v>99</v>
      </c>
      <c r="F67" s="114">
        <v>97</v>
      </c>
      <c r="G67" s="114">
        <v>100</v>
      </c>
      <c r="H67" s="114">
        <v>96</v>
      </c>
      <c r="I67" s="140">
        <v>90</v>
      </c>
      <c r="J67" s="115">
        <v>9</v>
      </c>
      <c r="K67" s="116">
        <v>10</v>
      </c>
    </row>
    <row r="68" spans="1:11" ht="14.1" customHeight="1" x14ac:dyDescent="0.2">
      <c r="A68" s="306" t="s">
        <v>302</v>
      </c>
      <c r="B68" s="307" t="s">
        <v>303</v>
      </c>
      <c r="C68" s="308"/>
      <c r="D68" s="113">
        <v>0.38473869830073743</v>
      </c>
      <c r="E68" s="115">
        <v>48</v>
      </c>
      <c r="F68" s="114">
        <v>53</v>
      </c>
      <c r="G68" s="114">
        <v>54</v>
      </c>
      <c r="H68" s="114">
        <v>61</v>
      </c>
      <c r="I68" s="140">
        <v>60</v>
      </c>
      <c r="J68" s="115">
        <v>-12</v>
      </c>
      <c r="K68" s="116">
        <v>-20</v>
      </c>
    </row>
    <row r="69" spans="1:11" ht="14.1" customHeight="1" x14ac:dyDescent="0.2">
      <c r="A69" s="306">
        <v>83</v>
      </c>
      <c r="B69" s="307" t="s">
        <v>304</v>
      </c>
      <c r="C69" s="308"/>
      <c r="D69" s="113">
        <v>3.1340173132414235</v>
      </c>
      <c r="E69" s="115">
        <v>391</v>
      </c>
      <c r="F69" s="114">
        <v>392</v>
      </c>
      <c r="G69" s="114">
        <v>387</v>
      </c>
      <c r="H69" s="114">
        <v>391</v>
      </c>
      <c r="I69" s="140">
        <v>410</v>
      </c>
      <c r="J69" s="115">
        <v>-19</v>
      </c>
      <c r="K69" s="116">
        <v>-4.6341463414634143</v>
      </c>
    </row>
    <row r="70" spans="1:11" ht="14.1" customHeight="1" x14ac:dyDescent="0.2">
      <c r="A70" s="306" t="s">
        <v>305</v>
      </c>
      <c r="B70" s="307" t="s">
        <v>306</v>
      </c>
      <c r="C70" s="308"/>
      <c r="D70" s="113">
        <v>1.9717858287912793</v>
      </c>
      <c r="E70" s="115">
        <v>246</v>
      </c>
      <c r="F70" s="114">
        <v>253</v>
      </c>
      <c r="G70" s="114">
        <v>245</v>
      </c>
      <c r="H70" s="114">
        <v>253</v>
      </c>
      <c r="I70" s="140">
        <v>269</v>
      </c>
      <c r="J70" s="115">
        <v>-23</v>
      </c>
      <c r="K70" s="116">
        <v>-8.5501858736059475</v>
      </c>
    </row>
    <row r="71" spans="1:11" ht="14.1" customHeight="1" x14ac:dyDescent="0.2">
      <c r="A71" s="306"/>
      <c r="B71" s="307" t="s">
        <v>307</v>
      </c>
      <c r="C71" s="308"/>
      <c r="D71" s="113">
        <v>1.4026931708881052</v>
      </c>
      <c r="E71" s="115">
        <v>175</v>
      </c>
      <c r="F71" s="114">
        <v>181</v>
      </c>
      <c r="G71" s="114">
        <v>181</v>
      </c>
      <c r="H71" s="114">
        <v>178</v>
      </c>
      <c r="I71" s="140">
        <v>195</v>
      </c>
      <c r="J71" s="115">
        <v>-20</v>
      </c>
      <c r="K71" s="116">
        <v>-10.256410256410257</v>
      </c>
    </row>
    <row r="72" spans="1:11" ht="14.1" customHeight="1" x14ac:dyDescent="0.2">
      <c r="A72" s="306">
        <v>84</v>
      </c>
      <c r="B72" s="307" t="s">
        <v>308</v>
      </c>
      <c r="C72" s="308"/>
      <c r="D72" s="113">
        <v>1.6591856364219302</v>
      </c>
      <c r="E72" s="115">
        <v>207</v>
      </c>
      <c r="F72" s="114">
        <v>232</v>
      </c>
      <c r="G72" s="114">
        <v>202</v>
      </c>
      <c r="H72" s="114">
        <v>222</v>
      </c>
      <c r="I72" s="140">
        <v>211</v>
      </c>
      <c r="J72" s="115">
        <v>-4</v>
      </c>
      <c r="K72" s="116">
        <v>-1.8957345971563981</v>
      </c>
    </row>
    <row r="73" spans="1:11" ht="14.1" customHeight="1" x14ac:dyDescent="0.2">
      <c r="A73" s="306" t="s">
        <v>309</v>
      </c>
      <c r="B73" s="307" t="s">
        <v>310</v>
      </c>
      <c r="C73" s="308"/>
      <c r="D73" s="113">
        <v>0.19236934915036871</v>
      </c>
      <c r="E73" s="115">
        <v>24</v>
      </c>
      <c r="F73" s="114">
        <v>24</v>
      </c>
      <c r="G73" s="114">
        <v>13</v>
      </c>
      <c r="H73" s="114">
        <v>21</v>
      </c>
      <c r="I73" s="140">
        <v>24</v>
      </c>
      <c r="J73" s="115">
        <v>0</v>
      </c>
      <c r="K73" s="116">
        <v>0</v>
      </c>
    </row>
    <row r="74" spans="1:11" ht="14.1" customHeight="1" x14ac:dyDescent="0.2">
      <c r="A74" s="306" t="s">
        <v>311</v>
      </c>
      <c r="B74" s="307" t="s">
        <v>312</v>
      </c>
      <c r="C74" s="308"/>
      <c r="D74" s="113">
        <v>5.6107726835524209E-2</v>
      </c>
      <c r="E74" s="115">
        <v>7</v>
      </c>
      <c r="F74" s="114">
        <v>8</v>
      </c>
      <c r="G74" s="114">
        <v>9</v>
      </c>
      <c r="H74" s="114">
        <v>9</v>
      </c>
      <c r="I74" s="140">
        <v>10</v>
      </c>
      <c r="J74" s="115">
        <v>-3</v>
      </c>
      <c r="K74" s="116">
        <v>-30</v>
      </c>
    </row>
    <row r="75" spans="1:11" ht="14.1" customHeight="1" x14ac:dyDescent="0.2">
      <c r="A75" s="306" t="s">
        <v>313</v>
      </c>
      <c r="B75" s="307" t="s">
        <v>314</v>
      </c>
      <c r="C75" s="308"/>
      <c r="D75" s="113">
        <v>2.4046168643796089E-2</v>
      </c>
      <c r="E75" s="115">
        <v>3</v>
      </c>
      <c r="F75" s="114">
        <v>3</v>
      </c>
      <c r="G75" s="114">
        <v>3</v>
      </c>
      <c r="H75" s="114">
        <v>3</v>
      </c>
      <c r="I75" s="140">
        <v>3</v>
      </c>
      <c r="J75" s="115">
        <v>0</v>
      </c>
      <c r="K75" s="116">
        <v>0</v>
      </c>
    </row>
    <row r="76" spans="1:11" ht="14.1" customHeight="1" x14ac:dyDescent="0.2">
      <c r="A76" s="306">
        <v>91</v>
      </c>
      <c r="B76" s="307" t="s">
        <v>315</v>
      </c>
      <c r="C76" s="308"/>
      <c r="D76" s="113">
        <v>0.15229240141070857</v>
      </c>
      <c r="E76" s="115">
        <v>19</v>
      </c>
      <c r="F76" s="114">
        <v>20</v>
      </c>
      <c r="G76" s="114">
        <v>21</v>
      </c>
      <c r="H76" s="114">
        <v>22</v>
      </c>
      <c r="I76" s="140">
        <v>20</v>
      </c>
      <c r="J76" s="115">
        <v>-1</v>
      </c>
      <c r="K76" s="116">
        <v>-5</v>
      </c>
    </row>
    <row r="77" spans="1:11" ht="14.1" customHeight="1" x14ac:dyDescent="0.2">
      <c r="A77" s="306">
        <v>92</v>
      </c>
      <c r="B77" s="307" t="s">
        <v>316</v>
      </c>
      <c r="C77" s="308"/>
      <c r="D77" s="113">
        <v>0.28053863417762104</v>
      </c>
      <c r="E77" s="115">
        <v>35</v>
      </c>
      <c r="F77" s="114">
        <v>31</v>
      </c>
      <c r="G77" s="114">
        <v>32</v>
      </c>
      <c r="H77" s="114">
        <v>27</v>
      </c>
      <c r="I77" s="140">
        <v>22</v>
      </c>
      <c r="J77" s="115">
        <v>13</v>
      </c>
      <c r="K77" s="116">
        <v>59.090909090909093</v>
      </c>
    </row>
    <row r="78" spans="1:11" ht="14.1" customHeight="1" x14ac:dyDescent="0.2">
      <c r="A78" s="306">
        <v>93</v>
      </c>
      <c r="B78" s="307" t="s">
        <v>317</v>
      </c>
      <c r="C78" s="308"/>
      <c r="D78" s="113">
        <v>0.16832318050657261</v>
      </c>
      <c r="E78" s="115">
        <v>21</v>
      </c>
      <c r="F78" s="114">
        <v>23</v>
      </c>
      <c r="G78" s="114">
        <v>25</v>
      </c>
      <c r="H78" s="114">
        <v>23</v>
      </c>
      <c r="I78" s="140">
        <v>23</v>
      </c>
      <c r="J78" s="115">
        <v>-2</v>
      </c>
      <c r="K78" s="116">
        <v>-8.695652173913043</v>
      </c>
    </row>
    <row r="79" spans="1:11" ht="14.1" customHeight="1" x14ac:dyDescent="0.2">
      <c r="A79" s="306">
        <v>94</v>
      </c>
      <c r="B79" s="307" t="s">
        <v>318</v>
      </c>
      <c r="C79" s="308"/>
      <c r="D79" s="113">
        <v>0.39275408784866944</v>
      </c>
      <c r="E79" s="115">
        <v>49</v>
      </c>
      <c r="F79" s="114">
        <v>69</v>
      </c>
      <c r="G79" s="114">
        <v>72</v>
      </c>
      <c r="H79" s="114">
        <v>58</v>
      </c>
      <c r="I79" s="140">
        <v>58</v>
      </c>
      <c r="J79" s="115">
        <v>-9</v>
      </c>
      <c r="K79" s="116">
        <v>-15.517241379310345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3.9916639948701507</v>
      </c>
      <c r="E81" s="143">
        <v>498</v>
      </c>
      <c r="F81" s="144">
        <v>542</v>
      </c>
      <c r="G81" s="144">
        <v>544</v>
      </c>
      <c r="H81" s="144">
        <v>568</v>
      </c>
      <c r="I81" s="145">
        <v>554</v>
      </c>
      <c r="J81" s="143">
        <v>-56</v>
      </c>
      <c r="K81" s="146">
        <v>-10.108303249097473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3288</v>
      </c>
      <c r="G12" s="536">
        <v>2388</v>
      </c>
      <c r="H12" s="536">
        <v>4008</v>
      </c>
      <c r="I12" s="536">
        <v>2949</v>
      </c>
      <c r="J12" s="537">
        <v>3515</v>
      </c>
      <c r="K12" s="538">
        <v>-227</v>
      </c>
      <c r="L12" s="349">
        <v>-6.4580369843527734</v>
      </c>
    </row>
    <row r="13" spans="1:17" s="110" customFormat="1" ht="15" customHeight="1" x14ac:dyDescent="0.2">
      <c r="A13" s="350" t="s">
        <v>344</v>
      </c>
      <c r="B13" s="351" t="s">
        <v>345</v>
      </c>
      <c r="C13" s="347"/>
      <c r="D13" s="347"/>
      <c r="E13" s="348"/>
      <c r="F13" s="536">
        <v>1839</v>
      </c>
      <c r="G13" s="536">
        <v>1209</v>
      </c>
      <c r="H13" s="536">
        <v>2247</v>
      </c>
      <c r="I13" s="536">
        <v>1690</v>
      </c>
      <c r="J13" s="537">
        <v>2088</v>
      </c>
      <c r="K13" s="538">
        <v>-249</v>
      </c>
      <c r="L13" s="349">
        <v>-11.925287356321839</v>
      </c>
    </row>
    <row r="14" spans="1:17" s="110" customFormat="1" ht="22.5" customHeight="1" x14ac:dyDescent="0.2">
      <c r="A14" s="350"/>
      <c r="B14" s="351" t="s">
        <v>346</v>
      </c>
      <c r="C14" s="347"/>
      <c r="D14" s="347"/>
      <c r="E14" s="348"/>
      <c r="F14" s="536">
        <v>1449</v>
      </c>
      <c r="G14" s="536">
        <v>1179</v>
      </c>
      <c r="H14" s="536">
        <v>1761</v>
      </c>
      <c r="I14" s="536">
        <v>1259</v>
      </c>
      <c r="J14" s="537">
        <v>1427</v>
      </c>
      <c r="K14" s="538">
        <v>22</v>
      </c>
      <c r="L14" s="349">
        <v>1.5416958654519972</v>
      </c>
    </row>
    <row r="15" spans="1:17" s="110" customFormat="1" ht="15" customHeight="1" x14ac:dyDescent="0.2">
      <c r="A15" s="350" t="s">
        <v>347</v>
      </c>
      <c r="B15" s="351" t="s">
        <v>108</v>
      </c>
      <c r="C15" s="347"/>
      <c r="D15" s="347"/>
      <c r="E15" s="348"/>
      <c r="F15" s="536">
        <v>752</v>
      </c>
      <c r="G15" s="536">
        <v>537</v>
      </c>
      <c r="H15" s="536">
        <v>1657</v>
      </c>
      <c r="I15" s="536">
        <v>620</v>
      </c>
      <c r="J15" s="537">
        <v>758</v>
      </c>
      <c r="K15" s="538">
        <v>-6</v>
      </c>
      <c r="L15" s="349">
        <v>-0.79155672823218992</v>
      </c>
    </row>
    <row r="16" spans="1:17" s="110" customFormat="1" ht="15" customHeight="1" x14ac:dyDescent="0.2">
      <c r="A16" s="350"/>
      <c r="B16" s="351" t="s">
        <v>109</v>
      </c>
      <c r="C16" s="347"/>
      <c r="D16" s="347"/>
      <c r="E16" s="348"/>
      <c r="F16" s="536">
        <v>2129</v>
      </c>
      <c r="G16" s="536">
        <v>1583</v>
      </c>
      <c r="H16" s="536">
        <v>2011</v>
      </c>
      <c r="I16" s="536">
        <v>1984</v>
      </c>
      <c r="J16" s="537">
        <v>2363</v>
      </c>
      <c r="K16" s="538">
        <v>-234</v>
      </c>
      <c r="L16" s="349">
        <v>-9.9026661024121871</v>
      </c>
    </row>
    <row r="17" spans="1:12" s="110" customFormat="1" ht="15" customHeight="1" x14ac:dyDescent="0.2">
      <c r="A17" s="350"/>
      <c r="B17" s="351" t="s">
        <v>110</v>
      </c>
      <c r="C17" s="347"/>
      <c r="D17" s="347"/>
      <c r="E17" s="348"/>
      <c r="F17" s="536">
        <v>348</v>
      </c>
      <c r="G17" s="536">
        <v>231</v>
      </c>
      <c r="H17" s="536">
        <v>297</v>
      </c>
      <c r="I17" s="536">
        <v>295</v>
      </c>
      <c r="J17" s="537">
        <v>348</v>
      </c>
      <c r="K17" s="538">
        <v>0</v>
      </c>
      <c r="L17" s="349">
        <v>0</v>
      </c>
    </row>
    <row r="18" spans="1:12" s="110" customFormat="1" ht="15" customHeight="1" x14ac:dyDescent="0.2">
      <c r="A18" s="350"/>
      <c r="B18" s="351" t="s">
        <v>111</v>
      </c>
      <c r="C18" s="347"/>
      <c r="D18" s="347"/>
      <c r="E18" s="348"/>
      <c r="F18" s="536">
        <v>59</v>
      </c>
      <c r="G18" s="536">
        <v>37</v>
      </c>
      <c r="H18" s="536">
        <v>43</v>
      </c>
      <c r="I18" s="536">
        <v>50</v>
      </c>
      <c r="J18" s="537">
        <v>46</v>
      </c>
      <c r="K18" s="538">
        <v>13</v>
      </c>
      <c r="L18" s="349">
        <v>28.260869565217391</v>
      </c>
    </row>
    <row r="19" spans="1:12" s="110" customFormat="1" ht="15" customHeight="1" x14ac:dyDescent="0.2">
      <c r="A19" s="118" t="s">
        <v>113</v>
      </c>
      <c r="B19" s="119" t="s">
        <v>181</v>
      </c>
      <c r="C19" s="347"/>
      <c r="D19" s="347"/>
      <c r="E19" s="348"/>
      <c r="F19" s="536">
        <v>2221</v>
      </c>
      <c r="G19" s="536">
        <v>1521</v>
      </c>
      <c r="H19" s="536">
        <v>2944</v>
      </c>
      <c r="I19" s="536">
        <v>2007</v>
      </c>
      <c r="J19" s="537">
        <v>2494</v>
      </c>
      <c r="K19" s="538">
        <v>-273</v>
      </c>
      <c r="L19" s="349">
        <v>-10.946271050521251</v>
      </c>
    </row>
    <row r="20" spans="1:12" s="110" customFormat="1" ht="15" customHeight="1" x14ac:dyDescent="0.2">
      <c r="A20" s="118"/>
      <c r="B20" s="119" t="s">
        <v>182</v>
      </c>
      <c r="C20" s="347"/>
      <c r="D20" s="347"/>
      <c r="E20" s="348"/>
      <c r="F20" s="536">
        <v>1067</v>
      </c>
      <c r="G20" s="536">
        <v>867</v>
      </c>
      <c r="H20" s="536">
        <v>1064</v>
      </c>
      <c r="I20" s="536">
        <v>942</v>
      </c>
      <c r="J20" s="537">
        <v>1021</v>
      </c>
      <c r="K20" s="538">
        <v>46</v>
      </c>
      <c r="L20" s="349">
        <v>4.5053868756121451</v>
      </c>
    </row>
    <row r="21" spans="1:12" s="110" customFormat="1" ht="15" customHeight="1" x14ac:dyDescent="0.2">
      <c r="A21" s="118" t="s">
        <v>113</v>
      </c>
      <c r="B21" s="119" t="s">
        <v>116</v>
      </c>
      <c r="C21" s="347"/>
      <c r="D21" s="347"/>
      <c r="E21" s="348"/>
      <c r="F21" s="536">
        <v>2256</v>
      </c>
      <c r="G21" s="536">
        <v>1577</v>
      </c>
      <c r="H21" s="536">
        <v>2841</v>
      </c>
      <c r="I21" s="536">
        <v>1874</v>
      </c>
      <c r="J21" s="537">
        <v>2403</v>
      </c>
      <c r="K21" s="538">
        <v>-147</v>
      </c>
      <c r="L21" s="349">
        <v>-6.1173533083645442</v>
      </c>
    </row>
    <row r="22" spans="1:12" s="110" customFormat="1" ht="15" customHeight="1" x14ac:dyDescent="0.2">
      <c r="A22" s="118"/>
      <c r="B22" s="119" t="s">
        <v>117</v>
      </c>
      <c r="C22" s="347"/>
      <c r="D22" s="347"/>
      <c r="E22" s="348"/>
      <c r="F22" s="536">
        <v>1031</v>
      </c>
      <c r="G22" s="536">
        <v>810</v>
      </c>
      <c r="H22" s="536">
        <v>1164</v>
      </c>
      <c r="I22" s="536">
        <v>1074</v>
      </c>
      <c r="J22" s="537">
        <v>1111</v>
      </c>
      <c r="K22" s="538">
        <v>-80</v>
      </c>
      <c r="L22" s="349">
        <v>-7.2007200720072007</v>
      </c>
    </row>
    <row r="23" spans="1:12" s="110" customFormat="1" ht="15" customHeight="1" x14ac:dyDescent="0.2">
      <c r="A23" s="352" t="s">
        <v>347</v>
      </c>
      <c r="B23" s="353" t="s">
        <v>193</v>
      </c>
      <c r="C23" s="354"/>
      <c r="D23" s="354"/>
      <c r="E23" s="355"/>
      <c r="F23" s="539">
        <v>58</v>
      </c>
      <c r="G23" s="539">
        <v>94</v>
      </c>
      <c r="H23" s="539">
        <v>716</v>
      </c>
      <c r="I23" s="539">
        <v>27</v>
      </c>
      <c r="J23" s="540">
        <v>76</v>
      </c>
      <c r="K23" s="541">
        <v>-18</v>
      </c>
      <c r="L23" s="356">
        <v>-23.684210526315791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26.3</v>
      </c>
      <c r="G25" s="542">
        <v>29.7</v>
      </c>
      <c r="H25" s="542">
        <v>30.1</v>
      </c>
      <c r="I25" s="542">
        <v>31</v>
      </c>
      <c r="J25" s="542">
        <v>24.8</v>
      </c>
      <c r="K25" s="543" t="s">
        <v>349</v>
      </c>
      <c r="L25" s="364">
        <v>1.5</v>
      </c>
    </row>
    <row r="26" spans="1:12" s="110" customFormat="1" ht="15" customHeight="1" x14ac:dyDescent="0.2">
      <c r="A26" s="365" t="s">
        <v>105</v>
      </c>
      <c r="B26" s="366" t="s">
        <v>345</v>
      </c>
      <c r="C26" s="362"/>
      <c r="D26" s="362"/>
      <c r="E26" s="363"/>
      <c r="F26" s="542">
        <v>24.1</v>
      </c>
      <c r="G26" s="542">
        <v>28.1</v>
      </c>
      <c r="H26" s="542">
        <v>27.3</v>
      </c>
      <c r="I26" s="542">
        <v>28.5</v>
      </c>
      <c r="J26" s="544">
        <v>23.3</v>
      </c>
      <c r="K26" s="543" t="s">
        <v>349</v>
      </c>
      <c r="L26" s="364">
        <v>0.80000000000000071</v>
      </c>
    </row>
    <row r="27" spans="1:12" s="110" customFormat="1" ht="15" customHeight="1" x14ac:dyDescent="0.2">
      <c r="A27" s="365"/>
      <c r="B27" s="366" t="s">
        <v>346</v>
      </c>
      <c r="C27" s="362"/>
      <c r="D27" s="362"/>
      <c r="E27" s="363"/>
      <c r="F27" s="542">
        <v>29.1</v>
      </c>
      <c r="G27" s="542">
        <v>31.2</v>
      </c>
      <c r="H27" s="542">
        <v>33.4</v>
      </c>
      <c r="I27" s="542">
        <v>34.299999999999997</v>
      </c>
      <c r="J27" s="542">
        <v>26.9</v>
      </c>
      <c r="K27" s="543" t="s">
        <v>349</v>
      </c>
      <c r="L27" s="364">
        <v>2.2000000000000028</v>
      </c>
    </row>
    <row r="28" spans="1:12" s="110" customFormat="1" ht="15" customHeight="1" x14ac:dyDescent="0.2">
      <c r="A28" s="365" t="s">
        <v>113</v>
      </c>
      <c r="B28" s="366" t="s">
        <v>108</v>
      </c>
      <c r="C28" s="362"/>
      <c r="D28" s="362"/>
      <c r="E28" s="363"/>
      <c r="F28" s="542">
        <v>35</v>
      </c>
      <c r="G28" s="542">
        <v>36.6</v>
      </c>
      <c r="H28" s="542">
        <v>33.200000000000003</v>
      </c>
      <c r="I28" s="542">
        <v>37.200000000000003</v>
      </c>
      <c r="J28" s="542">
        <v>33.299999999999997</v>
      </c>
      <c r="K28" s="543" t="s">
        <v>349</v>
      </c>
      <c r="L28" s="364">
        <v>1.7000000000000028</v>
      </c>
    </row>
    <row r="29" spans="1:12" s="110" customFormat="1" ht="11.25" x14ac:dyDescent="0.2">
      <c r="A29" s="365"/>
      <c r="B29" s="366" t="s">
        <v>109</v>
      </c>
      <c r="C29" s="362"/>
      <c r="D29" s="362"/>
      <c r="E29" s="363"/>
      <c r="F29" s="542">
        <v>23.7</v>
      </c>
      <c r="G29" s="542">
        <v>26.2</v>
      </c>
      <c r="H29" s="542">
        <v>27.4</v>
      </c>
      <c r="I29" s="542">
        <v>28.4</v>
      </c>
      <c r="J29" s="544">
        <v>22.1</v>
      </c>
      <c r="K29" s="543" t="s">
        <v>349</v>
      </c>
      <c r="L29" s="364">
        <v>1.5999999999999979</v>
      </c>
    </row>
    <row r="30" spans="1:12" s="110" customFormat="1" ht="15" customHeight="1" x14ac:dyDescent="0.2">
      <c r="A30" s="365"/>
      <c r="B30" s="366" t="s">
        <v>110</v>
      </c>
      <c r="C30" s="362"/>
      <c r="D30" s="362"/>
      <c r="E30" s="363"/>
      <c r="F30" s="542">
        <v>21.8</v>
      </c>
      <c r="G30" s="542">
        <v>37.1</v>
      </c>
      <c r="H30" s="542">
        <v>35.700000000000003</v>
      </c>
      <c r="I30" s="542">
        <v>33.6</v>
      </c>
      <c r="J30" s="542">
        <v>24.6</v>
      </c>
      <c r="K30" s="543" t="s">
        <v>349</v>
      </c>
      <c r="L30" s="364">
        <v>-2.8000000000000007</v>
      </c>
    </row>
    <row r="31" spans="1:12" s="110" customFormat="1" ht="15" customHeight="1" x14ac:dyDescent="0.2">
      <c r="A31" s="365"/>
      <c r="B31" s="366" t="s">
        <v>111</v>
      </c>
      <c r="C31" s="362"/>
      <c r="D31" s="362"/>
      <c r="E31" s="363"/>
      <c r="F31" s="542">
        <v>42.4</v>
      </c>
      <c r="G31" s="542">
        <v>48.6</v>
      </c>
      <c r="H31" s="542">
        <v>48.8</v>
      </c>
      <c r="I31" s="542">
        <v>44</v>
      </c>
      <c r="J31" s="542">
        <v>34.799999999999997</v>
      </c>
      <c r="K31" s="543" t="s">
        <v>349</v>
      </c>
      <c r="L31" s="364">
        <v>7.6000000000000014</v>
      </c>
    </row>
    <row r="32" spans="1:12" s="110" customFormat="1" ht="15" customHeight="1" x14ac:dyDescent="0.2">
      <c r="A32" s="367" t="s">
        <v>113</v>
      </c>
      <c r="B32" s="368" t="s">
        <v>181</v>
      </c>
      <c r="C32" s="362"/>
      <c r="D32" s="362"/>
      <c r="E32" s="363"/>
      <c r="F32" s="542">
        <v>26.8</v>
      </c>
      <c r="G32" s="542">
        <v>29.2</v>
      </c>
      <c r="H32" s="542">
        <v>30</v>
      </c>
      <c r="I32" s="542">
        <v>30.9</v>
      </c>
      <c r="J32" s="544">
        <v>25.4</v>
      </c>
      <c r="K32" s="543" t="s">
        <v>349</v>
      </c>
      <c r="L32" s="364">
        <v>1.4000000000000021</v>
      </c>
    </row>
    <row r="33" spans="1:12" s="110" customFormat="1" ht="15" customHeight="1" x14ac:dyDescent="0.2">
      <c r="A33" s="367"/>
      <c r="B33" s="368" t="s">
        <v>182</v>
      </c>
      <c r="C33" s="362"/>
      <c r="D33" s="362"/>
      <c r="E33" s="363"/>
      <c r="F33" s="542">
        <v>25.2</v>
      </c>
      <c r="G33" s="542">
        <v>30.4</v>
      </c>
      <c r="H33" s="542">
        <v>30.2</v>
      </c>
      <c r="I33" s="542">
        <v>31.2</v>
      </c>
      <c r="J33" s="542">
        <v>23.4</v>
      </c>
      <c r="K33" s="543" t="s">
        <v>349</v>
      </c>
      <c r="L33" s="364">
        <v>1.8000000000000007</v>
      </c>
    </row>
    <row r="34" spans="1:12" s="369" customFormat="1" ht="15" customHeight="1" x14ac:dyDescent="0.2">
      <c r="A34" s="367" t="s">
        <v>113</v>
      </c>
      <c r="B34" s="368" t="s">
        <v>116</v>
      </c>
      <c r="C34" s="362"/>
      <c r="D34" s="362"/>
      <c r="E34" s="363"/>
      <c r="F34" s="542">
        <v>23.8</v>
      </c>
      <c r="G34" s="542">
        <v>24.6</v>
      </c>
      <c r="H34" s="542">
        <v>27.6</v>
      </c>
      <c r="I34" s="542">
        <v>28.1</v>
      </c>
      <c r="J34" s="542">
        <v>21.2</v>
      </c>
      <c r="K34" s="543" t="s">
        <v>349</v>
      </c>
      <c r="L34" s="364">
        <v>2.6000000000000014</v>
      </c>
    </row>
    <row r="35" spans="1:12" s="369" customFormat="1" ht="11.25" x14ac:dyDescent="0.2">
      <c r="A35" s="370"/>
      <c r="B35" s="371" t="s">
        <v>117</v>
      </c>
      <c r="C35" s="372"/>
      <c r="D35" s="372"/>
      <c r="E35" s="373"/>
      <c r="F35" s="545">
        <v>31.5</v>
      </c>
      <c r="G35" s="545">
        <v>39.1</v>
      </c>
      <c r="H35" s="545">
        <v>35.1</v>
      </c>
      <c r="I35" s="545">
        <v>36</v>
      </c>
      <c r="J35" s="546">
        <v>32.6</v>
      </c>
      <c r="K35" s="547" t="s">
        <v>349</v>
      </c>
      <c r="L35" s="374">
        <v>-1.1000000000000014</v>
      </c>
    </row>
    <row r="36" spans="1:12" s="369" customFormat="1" ht="15.95" customHeight="1" x14ac:dyDescent="0.2">
      <c r="A36" s="375" t="s">
        <v>350</v>
      </c>
      <c r="B36" s="376"/>
      <c r="C36" s="377"/>
      <c r="D36" s="376"/>
      <c r="E36" s="378"/>
      <c r="F36" s="548">
        <v>3214</v>
      </c>
      <c r="G36" s="548">
        <v>2276</v>
      </c>
      <c r="H36" s="548">
        <v>3184</v>
      </c>
      <c r="I36" s="548">
        <v>2904</v>
      </c>
      <c r="J36" s="548">
        <v>3420</v>
      </c>
      <c r="K36" s="549">
        <v>-206</v>
      </c>
      <c r="L36" s="380">
        <v>-6.0233918128654969</v>
      </c>
    </row>
    <row r="37" spans="1:12" s="369" customFormat="1" ht="15.95" customHeight="1" x14ac:dyDescent="0.2">
      <c r="A37" s="381"/>
      <c r="B37" s="382" t="s">
        <v>113</v>
      </c>
      <c r="C37" s="382" t="s">
        <v>351</v>
      </c>
      <c r="D37" s="382"/>
      <c r="E37" s="383"/>
      <c r="F37" s="548">
        <v>845</v>
      </c>
      <c r="G37" s="548">
        <v>675</v>
      </c>
      <c r="H37" s="548">
        <v>957</v>
      </c>
      <c r="I37" s="548">
        <v>900</v>
      </c>
      <c r="J37" s="548">
        <v>848</v>
      </c>
      <c r="K37" s="549">
        <v>-3</v>
      </c>
      <c r="L37" s="380">
        <v>-0.35377358490566035</v>
      </c>
    </row>
    <row r="38" spans="1:12" s="369" customFormat="1" ht="15.95" customHeight="1" x14ac:dyDescent="0.2">
      <c r="A38" s="381"/>
      <c r="B38" s="384" t="s">
        <v>105</v>
      </c>
      <c r="C38" s="384" t="s">
        <v>106</v>
      </c>
      <c r="D38" s="385"/>
      <c r="E38" s="383"/>
      <c r="F38" s="548">
        <v>1800</v>
      </c>
      <c r="G38" s="548">
        <v>1138</v>
      </c>
      <c r="H38" s="548">
        <v>1752</v>
      </c>
      <c r="I38" s="548">
        <v>1662</v>
      </c>
      <c r="J38" s="550">
        <v>2035</v>
      </c>
      <c r="K38" s="549">
        <v>-235</v>
      </c>
      <c r="L38" s="380">
        <v>-11.547911547911548</v>
      </c>
    </row>
    <row r="39" spans="1:12" s="369" customFormat="1" ht="15.95" customHeight="1" x14ac:dyDescent="0.2">
      <c r="A39" s="381"/>
      <c r="B39" s="385"/>
      <c r="C39" s="382" t="s">
        <v>352</v>
      </c>
      <c r="D39" s="385"/>
      <c r="E39" s="383"/>
      <c r="F39" s="548">
        <v>434</v>
      </c>
      <c r="G39" s="548">
        <v>320</v>
      </c>
      <c r="H39" s="548">
        <v>479</v>
      </c>
      <c r="I39" s="548">
        <v>474</v>
      </c>
      <c r="J39" s="548">
        <v>475</v>
      </c>
      <c r="K39" s="549">
        <v>-41</v>
      </c>
      <c r="L39" s="380">
        <v>-8.6315789473684212</v>
      </c>
    </row>
    <row r="40" spans="1:12" s="369" customFormat="1" ht="15.95" customHeight="1" x14ac:dyDescent="0.2">
      <c r="A40" s="381"/>
      <c r="B40" s="384"/>
      <c r="C40" s="384" t="s">
        <v>107</v>
      </c>
      <c r="D40" s="385"/>
      <c r="E40" s="383"/>
      <c r="F40" s="548">
        <v>1414</v>
      </c>
      <c r="G40" s="548">
        <v>1138</v>
      </c>
      <c r="H40" s="548">
        <v>1432</v>
      </c>
      <c r="I40" s="548">
        <v>1242</v>
      </c>
      <c r="J40" s="548">
        <v>1385</v>
      </c>
      <c r="K40" s="549">
        <v>29</v>
      </c>
      <c r="L40" s="380">
        <v>2.0938628158844765</v>
      </c>
    </row>
    <row r="41" spans="1:12" s="369" customFormat="1" ht="24" customHeight="1" x14ac:dyDescent="0.2">
      <c r="A41" s="381"/>
      <c r="B41" s="385"/>
      <c r="C41" s="382" t="s">
        <v>352</v>
      </c>
      <c r="D41" s="385"/>
      <c r="E41" s="383"/>
      <c r="F41" s="548">
        <v>411</v>
      </c>
      <c r="G41" s="548">
        <v>355</v>
      </c>
      <c r="H41" s="548">
        <v>478</v>
      </c>
      <c r="I41" s="548">
        <v>426</v>
      </c>
      <c r="J41" s="550">
        <v>373</v>
      </c>
      <c r="K41" s="549">
        <v>38</v>
      </c>
      <c r="L41" s="380">
        <v>10.187667560321715</v>
      </c>
    </row>
    <row r="42" spans="1:12" s="110" customFormat="1" ht="15" customHeight="1" x14ac:dyDescent="0.2">
      <c r="A42" s="381"/>
      <c r="B42" s="384" t="s">
        <v>113</v>
      </c>
      <c r="C42" s="384" t="s">
        <v>353</v>
      </c>
      <c r="D42" s="385"/>
      <c r="E42" s="383"/>
      <c r="F42" s="548">
        <v>692</v>
      </c>
      <c r="G42" s="548">
        <v>437</v>
      </c>
      <c r="H42" s="548">
        <v>889</v>
      </c>
      <c r="I42" s="548">
        <v>583</v>
      </c>
      <c r="J42" s="548">
        <v>681</v>
      </c>
      <c r="K42" s="549">
        <v>11</v>
      </c>
      <c r="L42" s="380">
        <v>1.6152716593245227</v>
      </c>
    </row>
    <row r="43" spans="1:12" s="110" customFormat="1" ht="15" customHeight="1" x14ac:dyDescent="0.2">
      <c r="A43" s="381"/>
      <c r="B43" s="385"/>
      <c r="C43" s="382" t="s">
        <v>352</v>
      </c>
      <c r="D43" s="385"/>
      <c r="E43" s="383"/>
      <c r="F43" s="548">
        <v>242</v>
      </c>
      <c r="G43" s="548">
        <v>160</v>
      </c>
      <c r="H43" s="548">
        <v>295</v>
      </c>
      <c r="I43" s="548">
        <v>217</v>
      </c>
      <c r="J43" s="548">
        <v>227</v>
      </c>
      <c r="K43" s="549">
        <v>15</v>
      </c>
      <c r="L43" s="380">
        <v>6.607929515418502</v>
      </c>
    </row>
    <row r="44" spans="1:12" s="110" customFormat="1" ht="15" customHeight="1" x14ac:dyDescent="0.2">
      <c r="A44" s="381"/>
      <c r="B44" s="384"/>
      <c r="C44" s="366" t="s">
        <v>109</v>
      </c>
      <c r="D44" s="385"/>
      <c r="E44" s="383"/>
      <c r="F44" s="548">
        <v>2115</v>
      </c>
      <c r="G44" s="548">
        <v>1573</v>
      </c>
      <c r="H44" s="548">
        <v>1955</v>
      </c>
      <c r="I44" s="548">
        <v>1976</v>
      </c>
      <c r="J44" s="550">
        <v>2348</v>
      </c>
      <c r="K44" s="549">
        <v>-233</v>
      </c>
      <c r="L44" s="380">
        <v>-9.9233390119250426</v>
      </c>
    </row>
    <row r="45" spans="1:12" s="110" customFormat="1" ht="15" customHeight="1" x14ac:dyDescent="0.2">
      <c r="A45" s="381"/>
      <c r="B45" s="385"/>
      <c r="C45" s="382" t="s">
        <v>352</v>
      </c>
      <c r="D45" s="385"/>
      <c r="E45" s="383"/>
      <c r="F45" s="548">
        <v>502</v>
      </c>
      <c r="G45" s="548">
        <v>412</v>
      </c>
      <c r="H45" s="548">
        <v>535</v>
      </c>
      <c r="I45" s="548">
        <v>562</v>
      </c>
      <c r="J45" s="548">
        <v>520</v>
      </c>
      <c r="K45" s="549">
        <v>-18</v>
      </c>
      <c r="L45" s="380">
        <v>-3.4615384615384617</v>
      </c>
    </row>
    <row r="46" spans="1:12" s="110" customFormat="1" ht="15" customHeight="1" x14ac:dyDescent="0.2">
      <c r="A46" s="381"/>
      <c r="B46" s="384"/>
      <c r="C46" s="366" t="s">
        <v>110</v>
      </c>
      <c r="D46" s="385"/>
      <c r="E46" s="383"/>
      <c r="F46" s="548">
        <v>348</v>
      </c>
      <c r="G46" s="548">
        <v>229</v>
      </c>
      <c r="H46" s="548">
        <v>297</v>
      </c>
      <c r="I46" s="548">
        <v>295</v>
      </c>
      <c r="J46" s="548">
        <v>345</v>
      </c>
      <c r="K46" s="549">
        <v>3</v>
      </c>
      <c r="L46" s="380">
        <v>0.86956521739130432</v>
      </c>
    </row>
    <row r="47" spans="1:12" s="110" customFormat="1" ht="15" customHeight="1" x14ac:dyDescent="0.2">
      <c r="A47" s="381"/>
      <c r="B47" s="385"/>
      <c r="C47" s="382" t="s">
        <v>352</v>
      </c>
      <c r="D47" s="385"/>
      <c r="E47" s="383"/>
      <c r="F47" s="548">
        <v>76</v>
      </c>
      <c r="G47" s="548">
        <v>85</v>
      </c>
      <c r="H47" s="548">
        <v>106</v>
      </c>
      <c r="I47" s="548">
        <v>99</v>
      </c>
      <c r="J47" s="550">
        <v>85</v>
      </c>
      <c r="K47" s="549">
        <v>-9</v>
      </c>
      <c r="L47" s="380">
        <v>-10.588235294117647</v>
      </c>
    </row>
    <row r="48" spans="1:12" s="110" customFormat="1" ht="15" customHeight="1" x14ac:dyDescent="0.2">
      <c r="A48" s="381"/>
      <c r="B48" s="385"/>
      <c r="C48" s="366" t="s">
        <v>111</v>
      </c>
      <c r="D48" s="386"/>
      <c r="E48" s="387"/>
      <c r="F48" s="548">
        <v>59</v>
      </c>
      <c r="G48" s="548">
        <v>37</v>
      </c>
      <c r="H48" s="548">
        <v>43</v>
      </c>
      <c r="I48" s="548">
        <v>50</v>
      </c>
      <c r="J48" s="548">
        <v>46</v>
      </c>
      <c r="K48" s="549">
        <v>13</v>
      </c>
      <c r="L48" s="380">
        <v>28.260869565217391</v>
      </c>
    </row>
    <row r="49" spans="1:12" s="110" customFormat="1" ht="15" customHeight="1" x14ac:dyDescent="0.2">
      <c r="A49" s="381"/>
      <c r="B49" s="385"/>
      <c r="C49" s="382" t="s">
        <v>352</v>
      </c>
      <c r="D49" s="385"/>
      <c r="E49" s="383"/>
      <c r="F49" s="548">
        <v>25</v>
      </c>
      <c r="G49" s="548">
        <v>18</v>
      </c>
      <c r="H49" s="548">
        <v>21</v>
      </c>
      <c r="I49" s="548">
        <v>22</v>
      </c>
      <c r="J49" s="548">
        <v>16</v>
      </c>
      <c r="K49" s="549">
        <v>9</v>
      </c>
      <c r="L49" s="380">
        <v>56.25</v>
      </c>
    </row>
    <row r="50" spans="1:12" s="110" customFormat="1" ht="15" customHeight="1" x14ac:dyDescent="0.2">
      <c r="A50" s="381"/>
      <c r="B50" s="384" t="s">
        <v>113</v>
      </c>
      <c r="C50" s="382" t="s">
        <v>181</v>
      </c>
      <c r="D50" s="385"/>
      <c r="E50" s="383"/>
      <c r="F50" s="548">
        <v>2159</v>
      </c>
      <c r="G50" s="548">
        <v>1418</v>
      </c>
      <c r="H50" s="548">
        <v>2156</v>
      </c>
      <c r="I50" s="548">
        <v>1971</v>
      </c>
      <c r="J50" s="550">
        <v>2408</v>
      </c>
      <c r="K50" s="549">
        <v>-249</v>
      </c>
      <c r="L50" s="380">
        <v>-10.340531561461795</v>
      </c>
    </row>
    <row r="51" spans="1:12" s="110" customFormat="1" ht="15" customHeight="1" x14ac:dyDescent="0.2">
      <c r="A51" s="381"/>
      <c r="B51" s="385"/>
      <c r="C51" s="382" t="s">
        <v>352</v>
      </c>
      <c r="D51" s="385"/>
      <c r="E51" s="383"/>
      <c r="F51" s="548">
        <v>579</v>
      </c>
      <c r="G51" s="548">
        <v>414</v>
      </c>
      <c r="H51" s="548">
        <v>647</v>
      </c>
      <c r="I51" s="548">
        <v>609</v>
      </c>
      <c r="J51" s="548">
        <v>611</v>
      </c>
      <c r="K51" s="549">
        <v>-32</v>
      </c>
      <c r="L51" s="380">
        <v>-5.2373158756137483</v>
      </c>
    </row>
    <row r="52" spans="1:12" s="110" customFormat="1" ht="15" customHeight="1" x14ac:dyDescent="0.2">
      <c r="A52" s="381"/>
      <c r="B52" s="384"/>
      <c r="C52" s="382" t="s">
        <v>182</v>
      </c>
      <c r="D52" s="385"/>
      <c r="E52" s="383"/>
      <c r="F52" s="548">
        <v>1055</v>
      </c>
      <c r="G52" s="548">
        <v>858</v>
      </c>
      <c r="H52" s="548">
        <v>1028</v>
      </c>
      <c r="I52" s="548">
        <v>933</v>
      </c>
      <c r="J52" s="548">
        <v>1012</v>
      </c>
      <c r="K52" s="549">
        <v>43</v>
      </c>
      <c r="L52" s="380">
        <v>4.2490118577075098</v>
      </c>
    </row>
    <row r="53" spans="1:12" s="269" customFormat="1" ht="11.25" customHeight="1" x14ac:dyDescent="0.2">
      <c r="A53" s="381"/>
      <c r="B53" s="385"/>
      <c r="C53" s="382" t="s">
        <v>352</v>
      </c>
      <c r="D53" s="385"/>
      <c r="E53" s="383"/>
      <c r="F53" s="548">
        <v>266</v>
      </c>
      <c r="G53" s="548">
        <v>261</v>
      </c>
      <c r="H53" s="548">
        <v>310</v>
      </c>
      <c r="I53" s="548">
        <v>291</v>
      </c>
      <c r="J53" s="550">
        <v>237</v>
      </c>
      <c r="K53" s="549">
        <v>29</v>
      </c>
      <c r="L53" s="380">
        <v>12.236286919831224</v>
      </c>
    </row>
    <row r="54" spans="1:12" s="151" customFormat="1" ht="12.75" customHeight="1" x14ac:dyDescent="0.2">
      <c r="A54" s="381"/>
      <c r="B54" s="384" t="s">
        <v>113</v>
      </c>
      <c r="C54" s="384" t="s">
        <v>116</v>
      </c>
      <c r="D54" s="385"/>
      <c r="E54" s="383"/>
      <c r="F54" s="548">
        <v>2189</v>
      </c>
      <c r="G54" s="548">
        <v>1487</v>
      </c>
      <c r="H54" s="548">
        <v>2115</v>
      </c>
      <c r="I54" s="548">
        <v>1835</v>
      </c>
      <c r="J54" s="548">
        <v>2329</v>
      </c>
      <c r="K54" s="549">
        <v>-140</v>
      </c>
      <c r="L54" s="380">
        <v>-6.0111635895234006</v>
      </c>
    </row>
    <row r="55" spans="1:12" ht="11.25" x14ac:dyDescent="0.2">
      <c r="A55" s="381"/>
      <c r="B55" s="385"/>
      <c r="C55" s="382" t="s">
        <v>352</v>
      </c>
      <c r="D55" s="385"/>
      <c r="E55" s="383"/>
      <c r="F55" s="548">
        <v>522</v>
      </c>
      <c r="G55" s="548">
        <v>366</v>
      </c>
      <c r="H55" s="548">
        <v>583</v>
      </c>
      <c r="I55" s="548">
        <v>515</v>
      </c>
      <c r="J55" s="548">
        <v>493</v>
      </c>
      <c r="K55" s="549">
        <v>29</v>
      </c>
      <c r="L55" s="380">
        <v>5.882352941176471</v>
      </c>
    </row>
    <row r="56" spans="1:12" ht="14.25" customHeight="1" x14ac:dyDescent="0.2">
      <c r="A56" s="381"/>
      <c r="B56" s="385"/>
      <c r="C56" s="384" t="s">
        <v>117</v>
      </c>
      <c r="D56" s="385"/>
      <c r="E56" s="383"/>
      <c r="F56" s="548">
        <v>1024</v>
      </c>
      <c r="G56" s="548">
        <v>788</v>
      </c>
      <c r="H56" s="548">
        <v>1066</v>
      </c>
      <c r="I56" s="548">
        <v>1068</v>
      </c>
      <c r="J56" s="548">
        <v>1090</v>
      </c>
      <c r="K56" s="549">
        <v>-66</v>
      </c>
      <c r="L56" s="380">
        <v>-6.0550458715596331</v>
      </c>
    </row>
    <row r="57" spans="1:12" ht="18.75" customHeight="1" x14ac:dyDescent="0.2">
      <c r="A57" s="388"/>
      <c r="B57" s="389"/>
      <c r="C57" s="390" t="s">
        <v>352</v>
      </c>
      <c r="D57" s="389"/>
      <c r="E57" s="391"/>
      <c r="F57" s="551">
        <v>323</v>
      </c>
      <c r="G57" s="552">
        <v>308</v>
      </c>
      <c r="H57" s="552">
        <v>374</v>
      </c>
      <c r="I57" s="552">
        <v>385</v>
      </c>
      <c r="J57" s="552">
        <v>355</v>
      </c>
      <c r="K57" s="553">
        <f t="shared" ref="K57" si="0">IF(OR(F57=".",J57=".")=TRUE,".",IF(OR(F57="*",J57="*")=TRUE,"*",IF(AND(F57="-",J57="-")=TRUE,"-",IF(AND(ISNUMBER(J57),ISNUMBER(F57))=TRUE,IF(F57-J57=0,0,F57-J57),IF(ISNUMBER(F57)=TRUE,F57,-J57)))))</f>
        <v>-32</v>
      </c>
      <c r="L57" s="392">
        <f t="shared" ref="L57" si="1">IF(K57 =".",".",IF(K57 ="*","*",IF(K57="-","-",IF(K57=0,0,IF(OR(J57="-",J57=".",F57="-",F57=".")=TRUE,"X",IF(J57=0,"0,0",IF(ABS(K57*100/J57)&gt;250,".X",(K57*100/J57))))))))</f>
        <v>-9.0140845070422539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3288</v>
      </c>
      <c r="E11" s="114">
        <v>2388</v>
      </c>
      <c r="F11" s="114">
        <v>4008</v>
      </c>
      <c r="G11" s="114">
        <v>2949</v>
      </c>
      <c r="H11" s="140">
        <v>3515</v>
      </c>
      <c r="I11" s="115">
        <v>-227</v>
      </c>
      <c r="J11" s="116">
        <v>-6.4580369843527734</v>
      </c>
    </row>
    <row r="12" spans="1:15" s="110" customFormat="1" ht="24.95" customHeight="1" x14ac:dyDescent="0.2">
      <c r="A12" s="193" t="s">
        <v>132</v>
      </c>
      <c r="B12" s="194" t="s">
        <v>133</v>
      </c>
      <c r="C12" s="113">
        <v>1.7335766423357664</v>
      </c>
      <c r="D12" s="115">
        <v>57</v>
      </c>
      <c r="E12" s="114">
        <v>16</v>
      </c>
      <c r="F12" s="114">
        <v>56</v>
      </c>
      <c r="G12" s="114">
        <v>45</v>
      </c>
      <c r="H12" s="140">
        <v>68</v>
      </c>
      <c r="I12" s="115">
        <v>-11</v>
      </c>
      <c r="J12" s="116">
        <v>-16.176470588235293</v>
      </c>
    </row>
    <row r="13" spans="1:15" s="110" customFormat="1" ht="24.95" customHeight="1" x14ac:dyDescent="0.2">
      <c r="A13" s="193" t="s">
        <v>134</v>
      </c>
      <c r="B13" s="199" t="s">
        <v>214</v>
      </c>
      <c r="C13" s="113">
        <v>0.63868613138686137</v>
      </c>
      <c r="D13" s="115">
        <v>21</v>
      </c>
      <c r="E13" s="114">
        <v>20</v>
      </c>
      <c r="F13" s="114">
        <v>25</v>
      </c>
      <c r="G13" s="114">
        <v>27</v>
      </c>
      <c r="H13" s="140">
        <v>55</v>
      </c>
      <c r="I13" s="115">
        <v>-34</v>
      </c>
      <c r="J13" s="116">
        <v>-61.81818181818182</v>
      </c>
    </row>
    <row r="14" spans="1:15" s="287" customFormat="1" ht="24.95" customHeight="1" x14ac:dyDescent="0.2">
      <c r="A14" s="193" t="s">
        <v>215</v>
      </c>
      <c r="B14" s="199" t="s">
        <v>137</v>
      </c>
      <c r="C14" s="113">
        <v>13.594890510948906</v>
      </c>
      <c r="D14" s="115">
        <v>447</v>
      </c>
      <c r="E14" s="114">
        <v>325</v>
      </c>
      <c r="F14" s="114">
        <v>604</v>
      </c>
      <c r="G14" s="114">
        <v>383</v>
      </c>
      <c r="H14" s="140">
        <v>691</v>
      </c>
      <c r="I14" s="115">
        <v>-244</v>
      </c>
      <c r="J14" s="116">
        <v>-35.311143270622289</v>
      </c>
      <c r="K14" s="110"/>
      <c r="L14" s="110"/>
      <c r="M14" s="110"/>
      <c r="N14" s="110"/>
      <c r="O14" s="110"/>
    </row>
    <row r="15" spans="1:15" s="110" customFormat="1" ht="24.95" customHeight="1" x14ac:dyDescent="0.2">
      <c r="A15" s="193" t="s">
        <v>216</v>
      </c>
      <c r="B15" s="199" t="s">
        <v>217</v>
      </c>
      <c r="C15" s="113">
        <v>4.8053527980535282</v>
      </c>
      <c r="D15" s="115">
        <v>158</v>
      </c>
      <c r="E15" s="114">
        <v>154</v>
      </c>
      <c r="F15" s="114">
        <v>194</v>
      </c>
      <c r="G15" s="114">
        <v>136</v>
      </c>
      <c r="H15" s="140">
        <v>182</v>
      </c>
      <c r="I15" s="115">
        <v>-24</v>
      </c>
      <c r="J15" s="116">
        <v>-13.186813186813186</v>
      </c>
    </row>
    <row r="16" spans="1:15" s="287" customFormat="1" ht="24.95" customHeight="1" x14ac:dyDescent="0.2">
      <c r="A16" s="193" t="s">
        <v>218</v>
      </c>
      <c r="B16" s="199" t="s">
        <v>141</v>
      </c>
      <c r="C16" s="113">
        <v>6.8126520681265204</v>
      </c>
      <c r="D16" s="115">
        <v>224</v>
      </c>
      <c r="E16" s="114">
        <v>131</v>
      </c>
      <c r="F16" s="114">
        <v>320</v>
      </c>
      <c r="G16" s="114">
        <v>189</v>
      </c>
      <c r="H16" s="140">
        <v>350</v>
      </c>
      <c r="I16" s="115">
        <v>-126</v>
      </c>
      <c r="J16" s="116">
        <v>-36</v>
      </c>
      <c r="K16" s="110"/>
      <c r="L16" s="110"/>
      <c r="M16" s="110"/>
      <c r="N16" s="110"/>
      <c r="O16" s="110"/>
    </row>
    <row r="17" spans="1:15" s="110" customFormat="1" ht="24.95" customHeight="1" x14ac:dyDescent="0.2">
      <c r="A17" s="193" t="s">
        <v>142</v>
      </c>
      <c r="B17" s="199" t="s">
        <v>220</v>
      </c>
      <c r="C17" s="113">
        <v>1.9768856447688565</v>
      </c>
      <c r="D17" s="115">
        <v>65</v>
      </c>
      <c r="E17" s="114">
        <v>40</v>
      </c>
      <c r="F17" s="114">
        <v>90</v>
      </c>
      <c r="G17" s="114">
        <v>58</v>
      </c>
      <c r="H17" s="140">
        <v>159</v>
      </c>
      <c r="I17" s="115">
        <v>-94</v>
      </c>
      <c r="J17" s="116">
        <v>-59.119496855345915</v>
      </c>
    </row>
    <row r="18" spans="1:15" s="287" customFormat="1" ht="24.95" customHeight="1" x14ac:dyDescent="0.2">
      <c r="A18" s="201" t="s">
        <v>144</v>
      </c>
      <c r="B18" s="202" t="s">
        <v>145</v>
      </c>
      <c r="C18" s="113">
        <v>11.982968369829683</v>
      </c>
      <c r="D18" s="115">
        <v>394</v>
      </c>
      <c r="E18" s="114">
        <v>186</v>
      </c>
      <c r="F18" s="114">
        <v>436</v>
      </c>
      <c r="G18" s="114">
        <v>329</v>
      </c>
      <c r="H18" s="140">
        <v>413</v>
      </c>
      <c r="I18" s="115">
        <v>-19</v>
      </c>
      <c r="J18" s="116">
        <v>-4.6004842615012107</v>
      </c>
      <c r="K18" s="110"/>
      <c r="L18" s="110"/>
      <c r="M18" s="110"/>
      <c r="N18" s="110"/>
      <c r="O18" s="110"/>
    </row>
    <row r="19" spans="1:15" s="110" customFormat="1" ht="24.95" customHeight="1" x14ac:dyDescent="0.2">
      <c r="A19" s="193" t="s">
        <v>146</v>
      </c>
      <c r="B19" s="199" t="s">
        <v>147</v>
      </c>
      <c r="C19" s="113">
        <v>14.020681265206813</v>
      </c>
      <c r="D19" s="115">
        <v>461</v>
      </c>
      <c r="E19" s="114">
        <v>387</v>
      </c>
      <c r="F19" s="114">
        <v>564</v>
      </c>
      <c r="G19" s="114">
        <v>378</v>
      </c>
      <c r="H19" s="140">
        <v>427</v>
      </c>
      <c r="I19" s="115">
        <v>34</v>
      </c>
      <c r="J19" s="116">
        <v>7.9625292740046838</v>
      </c>
    </row>
    <row r="20" spans="1:15" s="287" customFormat="1" ht="24.95" customHeight="1" x14ac:dyDescent="0.2">
      <c r="A20" s="193" t="s">
        <v>148</v>
      </c>
      <c r="B20" s="199" t="s">
        <v>149</v>
      </c>
      <c r="C20" s="113">
        <v>3.9233576642335768</v>
      </c>
      <c r="D20" s="115">
        <v>129</v>
      </c>
      <c r="E20" s="114">
        <v>129</v>
      </c>
      <c r="F20" s="114">
        <v>193</v>
      </c>
      <c r="G20" s="114">
        <v>120</v>
      </c>
      <c r="H20" s="140">
        <v>122</v>
      </c>
      <c r="I20" s="115">
        <v>7</v>
      </c>
      <c r="J20" s="116">
        <v>5.7377049180327866</v>
      </c>
      <c r="K20" s="110"/>
      <c r="L20" s="110"/>
      <c r="M20" s="110"/>
      <c r="N20" s="110"/>
      <c r="O20" s="110"/>
    </row>
    <row r="21" spans="1:15" s="110" customFormat="1" ht="24.95" customHeight="1" x14ac:dyDescent="0.2">
      <c r="A21" s="201" t="s">
        <v>150</v>
      </c>
      <c r="B21" s="202" t="s">
        <v>151</v>
      </c>
      <c r="C21" s="113">
        <v>10.796836982968371</v>
      </c>
      <c r="D21" s="115">
        <v>355</v>
      </c>
      <c r="E21" s="114">
        <v>282</v>
      </c>
      <c r="F21" s="114">
        <v>374</v>
      </c>
      <c r="G21" s="114">
        <v>445</v>
      </c>
      <c r="H21" s="140">
        <v>354</v>
      </c>
      <c r="I21" s="115">
        <v>1</v>
      </c>
      <c r="J21" s="116">
        <v>0.2824858757062147</v>
      </c>
    </row>
    <row r="22" spans="1:15" s="110" customFormat="1" ht="24.95" customHeight="1" x14ac:dyDescent="0.2">
      <c r="A22" s="201" t="s">
        <v>152</v>
      </c>
      <c r="B22" s="199" t="s">
        <v>153</v>
      </c>
      <c r="C22" s="113">
        <v>3.0109489051094891</v>
      </c>
      <c r="D22" s="115">
        <v>99</v>
      </c>
      <c r="E22" s="114">
        <v>46</v>
      </c>
      <c r="F22" s="114">
        <v>58</v>
      </c>
      <c r="G22" s="114">
        <v>112</v>
      </c>
      <c r="H22" s="140">
        <v>64</v>
      </c>
      <c r="I22" s="115">
        <v>35</v>
      </c>
      <c r="J22" s="116">
        <v>54.6875</v>
      </c>
    </row>
    <row r="23" spans="1:15" s="110" customFormat="1" ht="24.95" customHeight="1" x14ac:dyDescent="0.2">
      <c r="A23" s="193" t="s">
        <v>154</v>
      </c>
      <c r="B23" s="199" t="s">
        <v>155</v>
      </c>
      <c r="C23" s="113">
        <v>1.5815085158150852</v>
      </c>
      <c r="D23" s="115">
        <v>52</v>
      </c>
      <c r="E23" s="114">
        <v>14</v>
      </c>
      <c r="F23" s="114">
        <v>41</v>
      </c>
      <c r="G23" s="114">
        <v>20</v>
      </c>
      <c r="H23" s="140">
        <v>23</v>
      </c>
      <c r="I23" s="115">
        <v>29</v>
      </c>
      <c r="J23" s="116">
        <v>126.08695652173913</v>
      </c>
    </row>
    <row r="24" spans="1:15" s="110" customFormat="1" ht="24.95" customHeight="1" x14ac:dyDescent="0.2">
      <c r="A24" s="193" t="s">
        <v>156</v>
      </c>
      <c r="B24" s="199" t="s">
        <v>221</v>
      </c>
      <c r="C24" s="113">
        <v>4.5924574209245739</v>
      </c>
      <c r="D24" s="115">
        <v>151</v>
      </c>
      <c r="E24" s="114">
        <v>101</v>
      </c>
      <c r="F24" s="114">
        <v>188</v>
      </c>
      <c r="G24" s="114">
        <v>120</v>
      </c>
      <c r="H24" s="140">
        <v>149</v>
      </c>
      <c r="I24" s="115">
        <v>2</v>
      </c>
      <c r="J24" s="116">
        <v>1.3422818791946309</v>
      </c>
    </row>
    <row r="25" spans="1:15" s="110" customFormat="1" ht="24.95" customHeight="1" x14ac:dyDescent="0.2">
      <c r="A25" s="193" t="s">
        <v>222</v>
      </c>
      <c r="B25" s="204" t="s">
        <v>159</v>
      </c>
      <c r="C25" s="113">
        <v>5.5352798053527978</v>
      </c>
      <c r="D25" s="115">
        <v>182</v>
      </c>
      <c r="E25" s="114">
        <v>113</v>
      </c>
      <c r="F25" s="114">
        <v>238</v>
      </c>
      <c r="G25" s="114">
        <v>206</v>
      </c>
      <c r="H25" s="140">
        <v>186</v>
      </c>
      <c r="I25" s="115">
        <v>-4</v>
      </c>
      <c r="J25" s="116">
        <v>-2.150537634408602</v>
      </c>
    </row>
    <row r="26" spans="1:15" s="110" customFormat="1" ht="24.95" customHeight="1" x14ac:dyDescent="0.2">
      <c r="A26" s="201">
        <v>782.78300000000002</v>
      </c>
      <c r="B26" s="203" t="s">
        <v>160</v>
      </c>
      <c r="C26" s="113">
        <v>5.4440389294403895</v>
      </c>
      <c r="D26" s="115">
        <v>179</v>
      </c>
      <c r="E26" s="114">
        <v>109</v>
      </c>
      <c r="F26" s="114">
        <v>190</v>
      </c>
      <c r="G26" s="114">
        <v>173</v>
      </c>
      <c r="H26" s="140">
        <v>197</v>
      </c>
      <c r="I26" s="115">
        <v>-18</v>
      </c>
      <c r="J26" s="116">
        <v>-9.1370558375634516</v>
      </c>
    </row>
    <row r="27" spans="1:15" s="110" customFormat="1" ht="24.95" customHeight="1" x14ac:dyDescent="0.2">
      <c r="A27" s="193" t="s">
        <v>161</v>
      </c>
      <c r="B27" s="199" t="s">
        <v>162</v>
      </c>
      <c r="C27" s="113">
        <v>2.2506082725060828</v>
      </c>
      <c r="D27" s="115">
        <v>74</v>
      </c>
      <c r="E27" s="114">
        <v>58</v>
      </c>
      <c r="F27" s="114">
        <v>120</v>
      </c>
      <c r="G27" s="114">
        <v>54</v>
      </c>
      <c r="H27" s="140">
        <v>71</v>
      </c>
      <c r="I27" s="115">
        <v>3</v>
      </c>
      <c r="J27" s="116">
        <v>4.225352112676056</v>
      </c>
    </row>
    <row r="28" spans="1:15" s="110" customFormat="1" ht="24.95" customHeight="1" x14ac:dyDescent="0.2">
      <c r="A28" s="193" t="s">
        <v>163</v>
      </c>
      <c r="B28" s="199" t="s">
        <v>164</v>
      </c>
      <c r="C28" s="113">
        <v>2.4635036496350367</v>
      </c>
      <c r="D28" s="115">
        <v>81</v>
      </c>
      <c r="E28" s="114">
        <v>57</v>
      </c>
      <c r="F28" s="114">
        <v>152</v>
      </c>
      <c r="G28" s="114">
        <v>29</v>
      </c>
      <c r="H28" s="140">
        <v>59</v>
      </c>
      <c r="I28" s="115">
        <v>22</v>
      </c>
      <c r="J28" s="116">
        <v>37.288135593220339</v>
      </c>
    </row>
    <row r="29" spans="1:15" s="110" customFormat="1" ht="24.95" customHeight="1" x14ac:dyDescent="0.2">
      <c r="A29" s="193">
        <v>86</v>
      </c>
      <c r="B29" s="199" t="s">
        <v>165</v>
      </c>
      <c r="C29" s="113">
        <v>7.6034063260340634</v>
      </c>
      <c r="D29" s="115">
        <v>250</v>
      </c>
      <c r="E29" s="114">
        <v>236</v>
      </c>
      <c r="F29" s="114">
        <v>325</v>
      </c>
      <c r="G29" s="114">
        <v>211</v>
      </c>
      <c r="H29" s="140">
        <v>313</v>
      </c>
      <c r="I29" s="115">
        <v>-63</v>
      </c>
      <c r="J29" s="116">
        <v>-20.12779552715655</v>
      </c>
    </row>
    <row r="30" spans="1:15" s="110" customFormat="1" ht="24.95" customHeight="1" x14ac:dyDescent="0.2">
      <c r="A30" s="193">
        <v>87.88</v>
      </c>
      <c r="B30" s="204" t="s">
        <v>166</v>
      </c>
      <c r="C30" s="113">
        <v>6.6301703163017027</v>
      </c>
      <c r="D30" s="115">
        <v>218</v>
      </c>
      <c r="E30" s="114">
        <v>199</v>
      </c>
      <c r="F30" s="114">
        <v>277</v>
      </c>
      <c r="G30" s="114">
        <v>182</v>
      </c>
      <c r="H30" s="140">
        <v>187</v>
      </c>
      <c r="I30" s="115">
        <v>31</v>
      </c>
      <c r="J30" s="116">
        <v>16.577540106951872</v>
      </c>
    </row>
    <row r="31" spans="1:15" s="110" customFormat="1" ht="24.95" customHeight="1" x14ac:dyDescent="0.2">
      <c r="A31" s="193" t="s">
        <v>167</v>
      </c>
      <c r="B31" s="199" t="s">
        <v>168</v>
      </c>
      <c r="C31" s="113">
        <v>4.1970802919708028</v>
      </c>
      <c r="D31" s="115">
        <v>138</v>
      </c>
      <c r="E31" s="114">
        <v>109</v>
      </c>
      <c r="F31" s="114">
        <v>165</v>
      </c>
      <c r="G31" s="114">
        <v>114</v>
      </c>
      <c r="H31" s="140">
        <v>135</v>
      </c>
      <c r="I31" s="115">
        <v>3</v>
      </c>
      <c r="J31" s="116">
        <v>2.2222222222222223</v>
      </c>
    </row>
    <row r="32" spans="1:15" s="110" customFormat="1" ht="24.95" customHeight="1" x14ac:dyDescent="0.2">
      <c r="A32" s="193"/>
      <c r="B32" s="204" t="s">
        <v>169</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1.7335766423357664</v>
      </c>
      <c r="D34" s="115">
        <v>57</v>
      </c>
      <c r="E34" s="114">
        <v>16</v>
      </c>
      <c r="F34" s="114">
        <v>56</v>
      </c>
      <c r="G34" s="114">
        <v>45</v>
      </c>
      <c r="H34" s="140">
        <v>68</v>
      </c>
      <c r="I34" s="115">
        <v>-11</v>
      </c>
      <c r="J34" s="116">
        <v>-16.176470588235293</v>
      </c>
    </row>
    <row r="35" spans="1:10" s="110" customFormat="1" ht="24.95" customHeight="1" x14ac:dyDescent="0.2">
      <c r="A35" s="292" t="s">
        <v>171</v>
      </c>
      <c r="B35" s="293" t="s">
        <v>172</v>
      </c>
      <c r="C35" s="113">
        <v>26.216545012165451</v>
      </c>
      <c r="D35" s="115">
        <v>862</v>
      </c>
      <c r="E35" s="114">
        <v>531</v>
      </c>
      <c r="F35" s="114">
        <v>1065</v>
      </c>
      <c r="G35" s="114">
        <v>739</v>
      </c>
      <c r="H35" s="140">
        <v>1159</v>
      </c>
      <c r="I35" s="115">
        <v>-297</v>
      </c>
      <c r="J35" s="116">
        <v>-25.625539257981018</v>
      </c>
    </row>
    <row r="36" spans="1:10" s="110" customFormat="1" ht="24.95" customHeight="1" x14ac:dyDescent="0.2">
      <c r="A36" s="294" t="s">
        <v>173</v>
      </c>
      <c r="B36" s="295" t="s">
        <v>174</v>
      </c>
      <c r="C36" s="125">
        <v>72.049878345498783</v>
      </c>
      <c r="D36" s="143">
        <v>2369</v>
      </c>
      <c r="E36" s="144">
        <v>1840</v>
      </c>
      <c r="F36" s="144">
        <v>2885</v>
      </c>
      <c r="G36" s="144">
        <v>2164</v>
      </c>
      <c r="H36" s="145">
        <v>2287</v>
      </c>
      <c r="I36" s="143">
        <v>82</v>
      </c>
      <c r="J36" s="146">
        <v>3.5854831657192827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3288</v>
      </c>
      <c r="F11" s="264">
        <v>2388</v>
      </c>
      <c r="G11" s="264">
        <v>4008</v>
      </c>
      <c r="H11" s="264">
        <v>2949</v>
      </c>
      <c r="I11" s="265">
        <v>3515</v>
      </c>
      <c r="J11" s="263">
        <v>-227</v>
      </c>
      <c r="K11" s="266">
        <v>-6.4580369843527734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26.459854014598541</v>
      </c>
      <c r="E13" s="115">
        <v>870</v>
      </c>
      <c r="F13" s="114">
        <v>622</v>
      </c>
      <c r="G13" s="114">
        <v>962</v>
      </c>
      <c r="H13" s="114">
        <v>914</v>
      </c>
      <c r="I13" s="140">
        <v>879</v>
      </c>
      <c r="J13" s="115">
        <v>-9</v>
      </c>
      <c r="K13" s="116">
        <v>-1.0238907849829351</v>
      </c>
    </row>
    <row r="14" spans="1:15" ht="15.95" customHeight="1" x14ac:dyDescent="0.2">
      <c r="A14" s="306" t="s">
        <v>230</v>
      </c>
      <c r="B14" s="307"/>
      <c r="C14" s="308"/>
      <c r="D14" s="113">
        <v>54.805352798053526</v>
      </c>
      <c r="E14" s="115">
        <v>1802</v>
      </c>
      <c r="F14" s="114">
        <v>1326</v>
      </c>
      <c r="G14" s="114">
        <v>2397</v>
      </c>
      <c r="H14" s="114">
        <v>1535</v>
      </c>
      <c r="I14" s="140">
        <v>1941</v>
      </c>
      <c r="J14" s="115">
        <v>-139</v>
      </c>
      <c r="K14" s="116">
        <v>-7.1612570839773309</v>
      </c>
    </row>
    <row r="15" spans="1:15" ht="15.95" customHeight="1" x14ac:dyDescent="0.2">
      <c r="A15" s="306" t="s">
        <v>231</v>
      </c>
      <c r="B15" s="307"/>
      <c r="C15" s="308"/>
      <c r="D15" s="113">
        <v>9.549878345498783</v>
      </c>
      <c r="E15" s="115">
        <v>314</v>
      </c>
      <c r="F15" s="114">
        <v>212</v>
      </c>
      <c r="G15" s="114">
        <v>314</v>
      </c>
      <c r="H15" s="114">
        <v>256</v>
      </c>
      <c r="I15" s="140">
        <v>393</v>
      </c>
      <c r="J15" s="115">
        <v>-79</v>
      </c>
      <c r="K15" s="116">
        <v>-20.101781170483459</v>
      </c>
    </row>
    <row r="16" spans="1:15" ht="15.95" customHeight="1" x14ac:dyDescent="0.2">
      <c r="A16" s="306" t="s">
        <v>232</v>
      </c>
      <c r="B16" s="307"/>
      <c r="C16" s="308"/>
      <c r="D16" s="113">
        <v>9.1849148418491477</v>
      </c>
      <c r="E16" s="115">
        <v>302</v>
      </c>
      <c r="F16" s="114">
        <v>228</v>
      </c>
      <c r="G16" s="114">
        <v>335</v>
      </c>
      <c r="H16" s="114">
        <v>244</v>
      </c>
      <c r="I16" s="140">
        <v>302</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1.3990267639902676</v>
      </c>
      <c r="E18" s="115">
        <v>46</v>
      </c>
      <c r="F18" s="114">
        <v>19</v>
      </c>
      <c r="G18" s="114">
        <v>51</v>
      </c>
      <c r="H18" s="114">
        <v>49</v>
      </c>
      <c r="I18" s="140">
        <v>51</v>
      </c>
      <c r="J18" s="115">
        <v>-5</v>
      </c>
      <c r="K18" s="116">
        <v>-9.8039215686274517</v>
      </c>
    </row>
    <row r="19" spans="1:11" ht="14.1" customHeight="1" x14ac:dyDescent="0.2">
      <c r="A19" s="306" t="s">
        <v>235</v>
      </c>
      <c r="B19" s="307" t="s">
        <v>236</v>
      </c>
      <c r="C19" s="308"/>
      <c r="D19" s="113">
        <v>0.36496350364963503</v>
      </c>
      <c r="E19" s="115">
        <v>12</v>
      </c>
      <c r="F19" s="114">
        <v>7</v>
      </c>
      <c r="G19" s="114">
        <v>29</v>
      </c>
      <c r="H19" s="114">
        <v>15</v>
      </c>
      <c r="I19" s="140">
        <v>5</v>
      </c>
      <c r="J19" s="115">
        <v>7</v>
      </c>
      <c r="K19" s="116">
        <v>140</v>
      </c>
    </row>
    <row r="20" spans="1:11" ht="14.1" customHeight="1" x14ac:dyDescent="0.2">
      <c r="A20" s="306">
        <v>12</v>
      </c>
      <c r="B20" s="307" t="s">
        <v>237</v>
      </c>
      <c r="C20" s="308"/>
      <c r="D20" s="113">
        <v>2.4939172749391729</v>
      </c>
      <c r="E20" s="115">
        <v>82</v>
      </c>
      <c r="F20" s="114">
        <v>22</v>
      </c>
      <c r="G20" s="114">
        <v>110</v>
      </c>
      <c r="H20" s="114">
        <v>102</v>
      </c>
      <c r="I20" s="140">
        <v>89</v>
      </c>
      <c r="J20" s="115">
        <v>-7</v>
      </c>
      <c r="K20" s="116">
        <v>-7.8651685393258424</v>
      </c>
    </row>
    <row r="21" spans="1:11" ht="14.1" customHeight="1" x14ac:dyDescent="0.2">
      <c r="A21" s="306">
        <v>21</v>
      </c>
      <c r="B21" s="307" t="s">
        <v>238</v>
      </c>
      <c r="C21" s="308"/>
      <c r="D21" s="113">
        <v>0.30413625304136255</v>
      </c>
      <c r="E21" s="115">
        <v>10</v>
      </c>
      <c r="F21" s="114" t="s">
        <v>513</v>
      </c>
      <c r="G21" s="114">
        <v>6</v>
      </c>
      <c r="H21" s="114">
        <v>6</v>
      </c>
      <c r="I21" s="140">
        <v>11</v>
      </c>
      <c r="J21" s="115">
        <v>-1</v>
      </c>
      <c r="K21" s="116">
        <v>-9.0909090909090917</v>
      </c>
    </row>
    <row r="22" spans="1:11" ht="14.1" customHeight="1" x14ac:dyDescent="0.2">
      <c r="A22" s="306">
        <v>22</v>
      </c>
      <c r="B22" s="307" t="s">
        <v>239</v>
      </c>
      <c r="C22" s="308"/>
      <c r="D22" s="113">
        <v>1.3686131386861313</v>
      </c>
      <c r="E22" s="115">
        <v>45</v>
      </c>
      <c r="F22" s="114">
        <v>28</v>
      </c>
      <c r="G22" s="114">
        <v>73</v>
      </c>
      <c r="H22" s="114">
        <v>61</v>
      </c>
      <c r="I22" s="140">
        <v>53</v>
      </c>
      <c r="J22" s="115">
        <v>-8</v>
      </c>
      <c r="K22" s="116">
        <v>-15.09433962264151</v>
      </c>
    </row>
    <row r="23" spans="1:11" ht="14.1" customHeight="1" x14ac:dyDescent="0.2">
      <c r="A23" s="306">
        <v>23</v>
      </c>
      <c r="B23" s="307" t="s">
        <v>240</v>
      </c>
      <c r="C23" s="308"/>
      <c r="D23" s="113">
        <v>0.33454987834549876</v>
      </c>
      <c r="E23" s="115">
        <v>11</v>
      </c>
      <c r="F23" s="114">
        <v>10</v>
      </c>
      <c r="G23" s="114">
        <v>7</v>
      </c>
      <c r="H23" s="114">
        <v>14</v>
      </c>
      <c r="I23" s="140">
        <v>10</v>
      </c>
      <c r="J23" s="115">
        <v>1</v>
      </c>
      <c r="K23" s="116">
        <v>10</v>
      </c>
    </row>
    <row r="24" spans="1:11" ht="14.1" customHeight="1" x14ac:dyDescent="0.2">
      <c r="A24" s="306">
        <v>24</v>
      </c>
      <c r="B24" s="307" t="s">
        <v>241</v>
      </c>
      <c r="C24" s="308"/>
      <c r="D24" s="113">
        <v>3.497566909975669</v>
      </c>
      <c r="E24" s="115">
        <v>115</v>
      </c>
      <c r="F24" s="114">
        <v>44</v>
      </c>
      <c r="G24" s="114">
        <v>132</v>
      </c>
      <c r="H24" s="114">
        <v>92</v>
      </c>
      <c r="I24" s="140">
        <v>136</v>
      </c>
      <c r="J24" s="115">
        <v>-21</v>
      </c>
      <c r="K24" s="116">
        <v>-15.441176470588236</v>
      </c>
    </row>
    <row r="25" spans="1:11" ht="14.1" customHeight="1" x14ac:dyDescent="0.2">
      <c r="A25" s="306">
        <v>25</v>
      </c>
      <c r="B25" s="307" t="s">
        <v>242</v>
      </c>
      <c r="C25" s="308"/>
      <c r="D25" s="113">
        <v>3.4063260340632602</v>
      </c>
      <c r="E25" s="115">
        <v>112</v>
      </c>
      <c r="F25" s="114">
        <v>82</v>
      </c>
      <c r="G25" s="114">
        <v>190</v>
      </c>
      <c r="H25" s="114">
        <v>91</v>
      </c>
      <c r="I25" s="140">
        <v>180</v>
      </c>
      <c r="J25" s="115">
        <v>-68</v>
      </c>
      <c r="K25" s="116">
        <v>-37.777777777777779</v>
      </c>
    </row>
    <row r="26" spans="1:11" ht="14.1" customHeight="1" x14ac:dyDescent="0.2">
      <c r="A26" s="306">
        <v>26</v>
      </c>
      <c r="B26" s="307" t="s">
        <v>243</v>
      </c>
      <c r="C26" s="308"/>
      <c r="D26" s="113">
        <v>2.2506082725060828</v>
      </c>
      <c r="E26" s="115">
        <v>74</v>
      </c>
      <c r="F26" s="114">
        <v>39</v>
      </c>
      <c r="G26" s="114">
        <v>82</v>
      </c>
      <c r="H26" s="114">
        <v>60</v>
      </c>
      <c r="I26" s="140">
        <v>46</v>
      </c>
      <c r="J26" s="115">
        <v>28</v>
      </c>
      <c r="K26" s="116">
        <v>60.869565217391305</v>
      </c>
    </row>
    <row r="27" spans="1:11" ht="14.1" customHeight="1" x14ac:dyDescent="0.2">
      <c r="A27" s="306">
        <v>27</v>
      </c>
      <c r="B27" s="307" t="s">
        <v>244</v>
      </c>
      <c r="C27" s="308"/>
      <c r="D27" s="113">
        <v>1.3381995133819951</v>
      </c>
      <c r="E27" s="115">
        <v>44</v>
      </c>
      <c r="F27" s="114">
        <v>30</v>
      </c>
      <c r="G27" s="114">
        <v>59</v>
      </c>
      <c r="H27" s="114">
        <v>52</v>
      </c>
      <c r="I27" s="140">
        <v>64</v>
      </c>
      <c r="J27" s="115">
        <v>-20</v>
      </c>
      <c r="K27" s="116">
        <v>-31.25</v>
      </c>
    </row>
    <row r="28" spans="1:11" ht="14.1" customHeight="1" x14ac:dyDescent="0.2">
      <c r="A28" s="306">
        <v>28</v>
      </c>
      <c r="B28" s="307" t="s">
        <v>245</v>
      </c>
      <c r="C28" s="308"/>
      <c r="D28" s="113">
        <v>0.36496350364963503</v>
      </c>
      <c r="E28" s="115">
        <v>12</v>
      </c>
      <c r="F28" s="114">
        <v>10</v>
      </c>
      <c r="G28" s="114">
        <v>19</v>
      </c>
      <c r="H28" s="114">
        <v>15</v>
      </c>
      <c r="I28" s="140">
        <v>14</v>
      </c>
      <c r="J28" s="115">
        <v>-2</v>
      </c>
      <c r="K28" s="116">
        <v>-14.285714285714286</v>
      </c>
    </row>
    <row r="29" spans="1:11" ht="14.1" customHeight="1" x14ac:dyDescent="0.2">
      <c r="A29" s="306">
        <v>29</v>
      </c>
      <c r="B29" s="307" t="s">
        <v>246</v>
      </c>
      <c r="C29" s="308"/>
      <c r="D29" s="113">
        <v>8.059610705596107</v>
      </c>
      <c r="E29" s="115">
        <v>265</v>
      </c>
      <c r="F29" s="114">
        <v>192</v>
      </c>
      <c r="G29" s="114">
        <v>268</v>
      </c>
      <c r="H29" s="114">
        <v>277</v>
      </c>
      <c r="I29" s="140">
        <v>277</v>
      </c>
      <c r="J29" s="115">
        <v>-12</v>
      </c>
      <c r="K29" s="116">
        <v>-4.3321299638989172</v>
      </c>
    </row>
    <row r="30" spans="1:11" ht="14.1" customHeight="1" x14ac:dyDescent="0.2">
      <c r="A30" s="306" t="s">
        <v>247</v>
      </c>
      <c r="B30" s="307" t="s">
        <v>248</v>
      </c>
      <c r="C30" s="308"/>
      <c r="D30" s="113" t="s">
        <v>513</v>
      </c>
      <c r="E30" s="115" t="s">
        <v>513</v>
      </c>
      <c r="F30" s="114">
        <v>72</v>
      </c>
      <c r="G30" s="114" t="s">
        <v>513</v>
      </c>
      <c r="H30" s="114" t="s">
        <v>513</v>
      </c>
      <c r="I30" s="140" t="s">
        <v>513</v>
      </c>
      <c r="J30" s="115" t="s">
        <v>513</v>
      </c>
      <c r="K30" s="116" t="s">
        <v>513</v>
      </c>
    </row>
    <row r="31" spans="1:11" ht="14.1" customHeight="1" x14ac:dyDescent="0.2">
      <c r="A31" s="306" t="s">
        <v>249</v>
      </c>
      <c r="B31" s="307" t="s">
        <v>250</v>
      </c>
      <c r="C31" s="308"/>
      <c r="D31" s="113">
        <v>4.2579075425790753</v>
      </c>
      <c r="E31" s="115">
        <v>140</v>
      </c>
      <c r="F31" s="114">
        <v>120</v>
      </c>
      <c r="G31" s="114">
        <v>139</v>
      </c>
      <c r="H31" s="114">
        <v>172</v>
      </c>
      <c r="I31" s="140">
        <v>147</v>
      </c>
      <c r="J31" s="115">
        <v>-7</v>
      </c>
      <c r="K31" s="116">
        <v>-4.7619047619047619</v>
      </c>
    </row>
    <row r="32" spans="1:11" ht="14.1" customHeight="1" x14ac:dyDescent="0.2">
      <c r="A32" s="306">
        <v>31</v>
      </c>
      <c r="B32" s="307" t="s">
        <v>251</v>
      </c>
      <c r="C32" s="308"/>
      <c r="D32" s="113">
        <v>0.66909975669099753</v>
      </c>
      <c r="E32" s="115">
        <v>22</v>
      </c>
      <c r="F32" s="114">
        <v>14</v>
      </c>
      <c r="G32" s="114">
        <v>29</v>
      </c>
      <c r="H32" s="114">
        <v>22</v>
      </c>
      <c r="I32" s="140">
        <v>28</v>
      </c>
      <c r="J32" s="115">
        <v>-6</v>
      </c>
      <c r="K32" s="116">
        <v>-21.428571428571427</v>
      </c>
    </row>
    <row r="33" spans="1:11" ht="14.1" customHeight="1" x14ac:dyDescent="0.2">
      <c r="A33" s="306">
        <v>32</v>
      </c>
      <c r="B33" s="307" t="s">
        <v>252</v>
      </c>
      <c r="C33" s="308"/>
      <c r="D33" s="113">
        <v>4.8053527980535282</v>
      </c>
      <c r="E33" s="115">
        <v>158</v>
      </c>
      <c r="F33" s="114">
        <v>65</v>
      </c>
      <c r="G33" s="114">
        <v>133</v>
      </c>
      <c r="H33" s="114">
        <v>158</v>
      </c>
      <c r="I33" s="140">
        <v>162</v>
      </c>
      <c r="J33" s="115">
        <v>-4</v>
      </c>
      <c r="K33" s="116">
        <v>-2.4691358024691357</v>
      </c>
    </row>
    <row r="34" spans="1:11" ht="14.1" customHeight="1" x14ac:dyDescent="0.2">
      <c r="A34" s="306">
        <v>33</v>
      </c>
      <c r="B34" s="307" t="s">
        <v>253</v>
      </c>
      <c r="C34" s="308"/>
      <c r="D34" s="113">
        <v>2.7676399026763989</v>
      </c>
      <c r="E34" s="115">
        <v>91</v>
      </c>
      <c r="F34" s="114">
        <v>51</v>
      </c>
      <c r="G34" s="114">
        <v>120</v>
      </c>
      <c r="H34" s="114">
        <v>58</v>
      </c>
      <c r="I34" s="140">
        <v>97</v>
      </c>
      <c r="J34" s="115">
        <v>-6</v>
      </c>
      <c r="K34" s="116">
        <v>-6.1855670103092786</v>
      </c>
    </row>
    <row r="35" spans="1:11" ht="14.1" customHeight="1" x14ac:dyDescent="0.2">
      <c r="A35" s="306">
        <v>34</v>
      </c>
      <c r="B35" s="307" t="s">
        <v>254</v>
      </c>
      <c r="C35" s="308"/>
      <c r="D35" s="113">
        <v>2.4635036496350367</v>
      </c>
      <c r="E35" s="115">
        <v>81</v>
      </c>
      <c r="F35" s="114">
        <v>60</v>
      </c>
      <c r="G35" s="114">
        <v>94</v>
      </c>
      <c r="H35" s="114">
        <v>69</v>
      </c>
      <c r="I35" s="140">
        <v>114</v>
      </c>
      <c r="J35" s="115">
        <v>-33</v>
      </c>
      <c r="K35" s="116">
        <v>-28.94736842105263</v>
      </c>
    </row>
    <row r="36" spans="1:11" ht="14.1" customHeight="1" x14ac:dyDescent="0.2">
      <c r="A36" s="306">
        <v>41</v>
      </c>
      <c r="B36" s="307" t="s">
        <v>255</v>
      </c>
      <c r="C36" s="308"/>
      <c r="D36" s="113">
        <v>1.2469586374695865</v>
      </c>
      <c r="E36" s="115">
        <v>41</v>
      </c>
      <c r="F36" s="114">
        <v>35</v>
      </c>
      <c r="G36" s="114">
        <v>55</v>
      </c>
      <c r="H36" s="114">
        <v>19</v>
      </c>
      <c r="I36" s="140">
        <v>38</v>
      </c>
      <c r="J36" s="115">
        <v>3</v>
      </c>
      <c r="K36" s="116">
        <v>7.8947368421052628</v>
      </c>
    </row>
    <row r="37" spans="1:11" ht="14.1" customHeight="1" x14ac:dyDescent="0.2">
      <c r="A37" s="306">
        <v>42</v>
      </c>
      <c r="B37" s="307" t="s">
        <v>256</v>
      </c>
      <c r="C37" s="308"/>
      <c r="D37" s="113" t="s">
        <v>513</v>
      </c>
      <c r="E37" s="115" t="s">
        <v>513</v>
      </c>
      <c r="F37" s="114" t="s">
        <v>513</v>
      </c>
      <c r="G37" s="114">
        <v>3</v>
      </c>
      <c r="H37" s="114" t="s">
        <v>513</v>
      </c>
      <c r="I37" s="140">
        <v>5</v>
      </c>
      <c r="J37" s="115" t="s">
        <v>513</v>
      </c>
      <c r="K37" s="116" t="s">
        <v>513</v>
      </c>
    </row>
    <row r="38" spans="1:11" ht="14.1" customHeight="1" x14ac:dyDescent="0.2">
      <c r="A38" s="306">
        <v>43</v>
      </c>
      <c r="B38" s="307" t="s">
        <v>257</v>
      </c>
      <c r="C38" s="308"/>
      <c r="D38" s="113">
        <v>1.1861313868613139</v>
      </c>
      <c r="E38" s="115">
        <v>39</v>
      </c>
      <c r="F38" s="114">
        <v>39</v>
      </c>
      <c r="G38" s="114">
        <v>39</v>
      </c>
      <c r="H38" s="114">
        <v>26</v>
      </c>
      <c r="I38" s="140">
        <v>32</v>
      </c>
      <c r="J38" s="115">
        <v>7</v>
      </c>
      <c r="K38" s="116">
        <v>21.875</v>
      </c>
    </row>
    <row r="39" spans="1:11" ht="14.1" customHeight="1" x14ac:dyDescent="0.2">
      <c r="A39" s="306">
        <v>51</v>
      </c>
      <c r="B39" s="307" t="s">
        <v>258</v>
      </c>
      <c r="C39" s="308"/>
      <c r="D39" s="113">
        <v>4.2274939172749395</v>
      </c>
      <c r="E39" s="115">
        <v>139</v>
      </c>
      <c r="F39" s="114">
        <v>147</v>
      </c>
      <c r="G39" s="114">
        <v>218</v>
      </c>
      <c r="H39" s="114">
        <v>140</v>
      </c>
      <c r="I39" s="140">
        <v>166</v>
      </c>
      <c r="J39" s="115">
        <v>-27</v>
      </c>
      <c r="K39" s="116">
        <v>-16.265060240963855</v>
      </c>
    </row>
    <row r="40" spans="1:11" ht="14.1" customHeight="1" x14ac:dyDescent="0.2">
      <c r="A40" s="306" t="s">
        <v>259</v>
      </c>
      <c r="B40" s="307" t="s">
        <v>260</v>
      </c>
      <c r="C40" s="308"/>
      <c r="D40" s="113">
        <v>3.5888077858880778</v>
      </c>
      <c r="E40" s="115">
        <v>118</v>
      </c>
      <c r="F40" s="114">
        <v>135</v>
      </c>
      <c r="G40" s="114">
        <v>205</v>
      </c>
      <c r="H40" s="114">
        <v>125</v>
      </c>
      <c r="I40" s="140">
        <v>156</v>
      </c>
      <c r="J40" s="115">
        <v>-38</v>
      </c>
      <c r="K40" s="116">
        <v>-24.358974358974358</v>
      </c>
    </row>
    <row r="41" spans="1:11" ht="14.1" customHeight="1" x14ac:dyDescent="0.2">
      <c r="A41" s="306"/>
      <c r="B41" s="307" t="s">
        <v>261</v>
      </c>
      <c r="C41" s="308"/>
      <c r="D41" s="113">
        <v>2.7676399026763989</v>
      </c>
      <c r="E41" s="115">
        <v>91</v>
      </c>
      <c r="F41" s="114">
        <v>106</v>
      </c>
      <c r="G41" s="114">
        <v>125</v>
      </c>
      <c r="H41" s="114">
        <v>95</v>
      </c>
      <c r="I41" s="140">
        <v>124</v>
      </c>
      <c r="J41" s="115">
        <v>-33</v>
      </c>
      <c r="K41" s="116">
        <v>-26.612903225806452</v>
      </c>
    </row>
    <row r="42" spans="1:11" ht="14.1" customHeight="1" x14ac:dyDescent="0.2">
      <c r="A42" s="306">
        <v>52</v>
      </c>
      <c r="B42" s="307" t="s">
        <v>262</v>
      </c>
      <c r="C42" s="308"/>
      <c r="D42" s="113">
        <v>4.6532846715328464</v>
      </c>
      <c r="E42" s="115">
        <v>153</v>
      </c>
      <c r="F42" s="114">
        <v>101</v>
      </c>
      <c r="G42" s="114">
        <v>120</v>
      </c>
      <c r="H42" s="114">
        <v>132</v>
      </c>
      <c r="I42" s="140">
        <v>140</v>
      </c>
      <c r="J42" s="115">
        <v>13</v>
      </c>
      <c r="K42" s="116">
        <v>9.2857142857142865</v>
      </c>
    </row>
    <row r="43" spans="1:11" ht="14.1" customHeight="1" x14ac:dyDescent="0.2">
      <c r="A43" s="306" t="s">
        <v>263</v>
      </c>
      <c r="B43" s="307" t="s">
        <v>264</v>
      </c>
      <c r="C43" s="308"/>
      <c r="D43" s="113">
        <v>3.3759124087591239</v>
      </c>
      <c r="E43" s="115">
        <v>111</v>
      </c>
      <c r="F43" s="114">
        <v>80</v>
      </c>
      <c r="G43" s="114">
        <v>96</v>
      </c>
      <c r="H43" s="114">
        <v>93</v>
      </c>
      <c r="I43" s="140">
        <v>102</v>
      </c>
      <c r="J43" s="115">
        <v>9</v>
      </c>
      <c r="K43" s="116">
        <v>8.8235294117647065</v>
      </c>
    </row>
    <row r="44" spans="1:11" ht="14.1" customHeight="1" x14ac:dyDescent="0.2">
      <c r="A44" s="306">
        <v>53</v>
      </c>
      <c r="B44" s="307" t="s">
        <v>265</v>
      </c>
      <c r="C44" s="308"/>
      <c r="D44" s="113">
        <v>1.4294403892944039</v>
      </c>
      <c r="E44" s="115">
        <v>47</v>
      </c>
      <c r="F44" s="114">
        <v>35</v>
      </c>
      <c r="G44" s="114">
        <v>76</v>
      </c>
      <c r="H44" s="114">
        <v>46</v>
      </c>
      <c r="I44" s="140">
        <v>37</v>
      </c>
      <c r="J44" s="115">
        <v>10</v>
      </c>
      <c r="K44" s="116">
        <v>27.027027027027028</v>
      </c>
    </row>
    <row r="45" spans="1:11" ht="14.1" customHeight="1" x14ac:dyDescent="0.2">
      <c r="A45" s="306" t="s">
        <v>266</v>
      </c>
      <c r="B45" s="307" t="s">
        <v>267</v>
      </c>
      <c r="C45" s="308"/>
      <c r="D45" s="113">
        <v>1.4294403892944039</v>
      </c>
      <c r="E45" s="115">
        <v>47</v>
      </c>
      <c r="F45" s="114">
        <v>35</v>
      </c>
      <c r="G45" s="114">
        <v>75</v>
      </c>
      <c r="H45" s="114">
        <v>46</v>
      </c>
      <c r="I45" s="140">
        <v>37</v>
      </c>
      <c r="J45" s="115">
        <v>10</v>
      </c>
      <c r="K45" s="116">
        <v>27.027027027027028</v>
      </c>
    </row>
    <row r="46" spans="1:11" ht="14.1" customHeight="1" x14ac:dyDescent="0.2">
      <c r="A46" s="306">
        <v>54</v>
      </c>
      <c r="B46" s="307" t="s">
        <v>268</v>
      </c>
      <c r="C46" s="308"/>
      <c r="D46" s="113">
        <v>2.7372262773722627</v>
      </c>
      <c r="E46" s="115">
        <v>90</v>
      </c>
      <c r="F46" s="114">
        <v>74</v>
      </c>
      <c r="G46" s="114">
        <v>105</v>
      </c>
      <c r="H46" s="114">
        <v>86</v>
      </c>
      <c r="I46" s="140">
        <v>92</v>
      </c>
      <c r="J46" s="115">
        <v>-2</v>
      </c>
      <c r="K46" s="116">
        <v>-2.1739130434782608</v>
      </c>
    </row>
    <row r="47" spans="1:11" ht="14.1" customHeight="1" x14ac:dyDescent="0.2">
      <c r="A47" s="306">
        <v>61</v>
      </c>
      <c r="B47" s="307" t="s">
        <v>269</v>
      </c>
      <c r="C47" s="308"/>
      <c r="D47" s="113">
        <v>2.281021897810219</v>
      </c>
      <c r="E47" s="115">
        <v>75</v>
      </c>
      <c r="F47" s="114">
        <v>56</v>
      </c>
      <c r="G47" s="114">
        <v>77</v>
      </c>
      <c r="H47" s="114">
        <v>56</v>
      </c>
      <c r="I47" s="140">
        <v>107</v>
      </c>
      <c r="J47" s="115">
        <v>-32</v>
      </c>
      <c r="K47" s="116">
        <v>-29.906542056074766</v>
      </c>
    </row>
    <row r="48" spans="1:11" ht="14.1" customHeight="1" x14ac:dyDescent="0.2">
      <c r="A48" s="306">
        <v>62</v>
      </c>
      <c r="B48" s="307" t="s">
        <v>270</v>
      </c>
      <c r="C48" s="308"/>
      <c r="D48" s="113">
        <v>7.937956204379562</v>
      </c>
      <c r="E48" s="115">
        <v>261</v>
      </c>
      <c r="F48" s="114">
        <v>266</v>
      </c>
      <c r="G48" s="114">
        <v>341</v>
      </c>
      <c r="H48" s="114">
        <v>225</v>
      </c>
      <c r="I48" s="140">
        <v>243</v>
      </c>
      <c r="J48" s="115">
        <v>18</v>
      </c>
      <c r="K48" s="116">
        <v>7.4074074074074074</v>
      </c>
    </row>
    <row r="49" spans="1:11" ht="14.1" customHeight="1" x14ac:dyDescent="0.2">
      <c r="A49" s="306">
        <v>63</v>
      </c>
      <c r="B49" s="307" t="s">
        <v>271</v>
      </c>
      <c r="C49" s="308"/>
      <c r="D49" s="113">
        <v>5.8394160583941606</v>
      </c>
      <c r="E49" s="115">
        <v>192</v>
      </c>
      <c r="F49" s="114">
        <v>170</v>
      </c>
      <c r="G49" s="114">
        <v>204</v>
      </c>
      <c r="H49" s="114">
        <v>250</v>
      </c>
      <c r="I49" s="140">
        <v>202</v>
      </c>
      <c r="J49" s="115">
        <v>-10</v>
      </c>
      <c r="K49" s="116">
        <v>-4.9504950495049505</v>
      </c>
    </row>
    <row r="50" spans="1:11" ht="14.1" customHeight="1" x14ac:dyDescent="0.2">
      <c r="A50" s="306" t="s">
        <v>272</v>
      </c>
      <c r="B50" s="307" t="s">
        <v>273</v>
      </c>
      <c r="C50" s="308"/>
      <c r="D50" s="113">
        <v>1.0644768856447688</v>
      </c>
      <c r="E50" s="115">
        <v>35</v>
      </c>
      <c r="F50" s="114">
        <v>30</v>
      </c>
      <c r="G50" s="114">
        <v>50</v>
      </c>
      <c r="H50" s="114">
        <v>43</v>
      </c>
      <c r="I50" s="140">
        <v>39</v>
      </c>
      <c r="J50" s="115">
        <v>-4</v>
      </c>
      <c r="K50" s="116">
        <v>-10.256410256410257</v>
      </c>
    </row>
    <row r="51" spans="1:11" ht="14.1" customHeight="1" x14ac:dyDescent="0.2">
      <c r="A51" s="306" t="s">
        <v>274</v>
      </c>
      <c r="B51" s="307" t="s">
        <v>275</v>
      </c>
      <c r="C51" s="308"/>
      <c r="D51" s="113">
        <v>4.6228710462287106</v>
      </c>
      <c r="E51" s="115">
        <v>152</v>
      </c>
      <c r="F51" s="114">
        <v>128</v>
      </c>
      <c r="G51" s="114">
        <v>147</v>
      </c>
      <c r="H51" s="114">
        <v>200</v>
      </c>
      <c r="I51" s="140">
        <v>153</v>
      </c>
      <c r="J51" s="115">
        <v>-1</v>
      </c>
      <c r="K51" s="116">
        <v>-0.65359477124183007</v>
      </c>
    </row>
    <row r="52" spans="1:11" ht="14.1" customHeight="1" x14ac:dyDescent="0.2">
      <c r="A52" s="306">
        <v>71</v>
      </c>
      <c r="B52" s="307" t="s">
        <v>276</v>
      </c>
      <c r="C52" s="308"/>
      <c r="D52" s="113">
        <v>8.7591240875912408</v>
      </c>
      <c r="E52" s="115">
        <v>288</v>
      </c>
      <c r="F52" s="114">
        <v>184</v>
      </c>
      <c r="G52" s="114">
        <v>300</v>
      </c>
      <c r="H52" s="114">
        <v>217</v>
      </c>
      <c r="I52" s="140">
        <v>333</v>
      </c>
      <c r="J52" s="115">
        <v>-45</v>
      </c>
      <c r="K52" s="116">
        <v>-13.513513513513514</v>
      </c>
    </row>
    <row r="53" spans="1:11" ht="14.1" customHeight="1" x14ac:dyDescent="0.2">
      <c r="A53" s="306" t="s">
        <v>277</v>
      </c>
      <c r="B53" s="307" t="s">
        <v>278</v>
      </c>
      <c r="C53" s="308"/>
      <c r="D53" s="113">
        <v>2.3418491484184916</v>
      </c>
      <c r="E53" s="115">
        <v>77</v>
      </c>
      <c r="F53" s="114">
        <v>51</v>
      </c>
      <c r="G53" s="114">
        <v>85</v>
      </c>
      <c r="H53" s="114">
        <v>66</v>
      </c>
      <c r="I53" s="140">
        <v>79</v>
      </c>
      <c r="J53" s="115">
        <v>-2</v>
      </c>
      <c r="K53" s="116">
        <v>-2.5316455696202533</v>
      </c>
    </row>
    <row r="54" spans="1:11" ht="14.1" customHeight="1" x14ac:dyDescent="0.2">
      <c r="A54" s="306" t="s">
        <v>279</v>
      </c>
      <c r="B54" s="307" t="s">
        <v>280</v>
      </c>
      <c r="C54" s="308"/>
      <c r="D54" s="113">
        <v>5.6873479318734796</v>
      </c>
      <c r="E54" s="115">
        <v>187</v>
      </c>
      <c r="F54" s="114">
        <v>115</v>
      </c>
      <c r="G54" s="114">
        <v>190</v>
      </c>
      <c r="H54" s="114">
        <v>141</v>
      </c>
      <c r="I54" s="140">
        <v>213</v>
      </c>
      <c r="J54" s="115">
        <v>-26</v>
      </c>
      <c r="K54" s="116">
        <v>-12.206572769953052</v>
      </c>
    </row>
    <row r="55" spans="1:11" ht="14.1" customHeight="1" x14ac:dyDescent="0.2">
      <c r="A55" s="306">
        <v>72</v>
      </c>
      <c r="B55" s="307" t="s">
        <v>281</v>
      </c>
      <c r="C55" s="308"/>
      <c r="D55" s="113">
        <v>2.3418491484184916</v>
      </c>
      <c r="E55" s="115">
        <v>77</v>
      </c>
      <c r="F55" s="114">
        <v>36</v>
      </c>
      <c r="G55" s="114">
        <v>84</v>
      </c>
      <c r="H55" s="114">
        <v>46</v>
      </c>
      <c r="I55" s="140">
        <v>55</v>
      </c>
      <c r="J55" s="115">
        <v>22</v>
      </c>
      <c r="K55" s="116">
        <v>40</v>
      </c>
    </row>
    <row r="56" spans="1:11" ht="14.1" customHeight="1" x14ac:dyDescent="0.2">
      <c r="A56" s="306" t="s">
        <v>282</v>
      </c>
      <c r="B56" s="307" t="s">
        <v>283</v>
      </c>
      <c r="C56" s="308"/>
      <c r="D56" s="113">
        <v>0.88199513381995132</v>
      </c>
      <c r="E56" s="115">
        <v>29</v>
      </c>
      <c r="F56" s="114">
        <v>6</v>
      </c>
      <c r="G56" s="114">
        <v>30</v>
      </c>
      <c r="H56" s="114">
        <v>17</v>
      </c>
      <c r="I56" s="140">
        <v>18</v>
      </c>
      <c r="J56" s="115">
        <v>11</v>
      </c>
      <c r="K56" s="116">
        <v>61.111111111111114</v>
      </c>
    </row>
    <row r="57" spans="1:11" ht="14.1" customHeight="1" x14ac:dyDescent="0.2">
      <c r="A57" s="306" t="s">
        <v>284</v>
      </c>
      <c r="B57" s="307" t="s">
        <v>285</v>
      </c>
      <c r="C57" s="308"/>
      <c r="D57" s="113">
        <v>0.88199513381995132</v>
      </c>
      <c r="E57" s="115">
        <v>29</v>
      </c>
      <c r="F57" s="114">
        <v>23</v>
      </c>
      <c r="G57" s="114">
        <v>31</v>
      </c>
      <c r="H57" s="114">
        <v>21</v>
      </c>
      <c r="I57" s="140">
        <v>24</v>
      </c>
      <c r="J57" s="115">
        <v>5</v>
      </c>
      <c r="K57" s="116">
        <v>20.833333333333332</v>
      </c>
    </row>
    <row r="58" spans="1:11" ht="14.1" customHeight="1" x14ac:dyDescent="0.2">
      <c r="A58" s="306">
        <v>73</v>
      </c>
      <c r="B58" s="307" t="s">
        <v>286</v>
      </c>
      <c r="C58" s="308"/>
      <c r="D58" s="113">
        <v>1.5206812652068127</v>
      </c>
      <c r="E58" s="115">
        <v>50</v>
      </c>
      <c r="F58" s="114">
        <v>36</v>
      </c>
      <c r="G58" s="114">
        <v>82</v>
      </c>
      <c r="H58" s="114">
        <v>40</v>
      </c>
      <c r="I58" s="140">
        <v>61</v>
      </c>
      <c r="J58" s="115">
        <v>-11</v>
      </c>
      <c r="K58" s="116">
        <v>-18.032786885245901</v>
      </c>
    </row>
    <row r="59" spans="1:11" ht="14.1" customHeight="1" x14ac:dyDescent="0.2">
      <c r="A59" s="306" t="s">
        <v>287</v>
      </c>
      <c r="B59" s="307" t="s">
        <v>288</v>
      </c>
      <c r="C59" s="308"/>
      <c r="D59" s="113">
        <v>1.1253041362530414</v>
      </c>
      <c r="E59" s="115">
        <v>37</v>
      </c>
      <c r="F59" s="114">
        <v>31</v>
      </c>
      <c r="G59" s="114">
        <v>53</v>
      </c>
      <c r="H59" s="114">
        <v>33</v>
      </c>
      <c r="I59" s="140">
        <v>49</v>
      </c>
      <c r="J59" s="115">
        <v>-12</v>
      </c>
      <c r="K59" s="116">
        <v>-24.489795918367346</v>
      </c>
    </row>
    <row r="60" spans="1:11" ht="14.1" customHeight="1" x14ac:dyDescent="0.2">
      <c r="A60" s="306">
        <v>81</v>
      </c>
      <c r="B60" s="307" t="s">
        <v>289</v>
      </c>
      <c r="C60" s="308"/>
      <c r="D60" s="113">
        <v>7.8163017031630169</v>
      </c>
      <c r="E60" s="115">
        <v>257</v>
      </c>
      <c r="F60" s="114">
        <v>231</v>
      </c>
      <c r="G60" s="114">
        <v>297</v>
      </c>
      <c r="H60" s="114">
        <v>194</v>
      </c>
      <c r="I60" s="140">
        <v>311</v>
      </c>
      <c r="J60" s="115">
        <v>-54</v>
      </c>
      <c r="K60" s="116">
        <v>-17.363344051446944</v>
      </c>
    </row>
    <row r="61" spans="1:11" ht="14.1" customHeight="1" x14ac:dyDescent="0.2">
      <c r="A61" s="306" t="s">
        <v>290</v>
      </c>
      <c r="B61" s="307" t="s">
        <v>291</v>
      </c>
      <c r="C61" s="308"/>
      <c r="D61" s="113">
        <v>1.9768856447688565</v>
      </c>
      <c r="E61" s="115">
        <v>65</v>
      </c>
      <c r="F61" s="114">
        <v>53</v>
      </c>
      <c r="G61" s="114">
        <v>97</v>
      </c>
      <c r="H61" s="114">
        <v>35</v>
      </c>
      <c r="I61" s="140">
        <v>100</v>
      </c>
      <c r="J61" s="115">
        <v>-35</v>
      </c>
      <c r="K61" s="116">
        <v>-35</v>
      </c>
    </row>
    <row r="62" spans="1:11" ht="14.1" customHeight="1" x14ac:dyDescent="0.2">
      <c r="A62" s="306" t="s">
        <v>292</v>
      </c>
      <c r="B62" s="307" t="s">
        <v>293</v>
      </c>
      <c r="C62" s="308"/>
      <c r="D62" s="113">
        <v>2.0377128953771289</v>
      </c>
      <c r="E62" s="115">
        <v>67</v>
      </c>
      <c r="F62" s="114">
        <v>85</v>
      </c>
      <c r="G62" s="114">
        <v>85</v>
      </c>
      <c r="H62" s="114">
        <v>75</v>
      </c>
      <c r="I62" s="140">
        <v>79</v>
      </c>
      <c r="J62" s="115">
        <v>-12</v>
      </c>
      <c r="K62" s="116">
        <v>-15.189873417721518</v>
      </c>
    </row>
    <row r="63" spans="1:11" ht="14.1" customHeight="1" x14ac:dyDescent="0.2">
      <c r="A63" s="306"/>
      <c r="B63" s="307" t="s">
        <v>294</v>
      </c>
      <c r="C63" s="308"/>
      <c r="D63" s="113">
        <v>1.8248175182481752</v>
      </c>
      <c r="E63" s="115">
        <v>60</v>
      </c>
      <c r="F63" s="114">
        <v>66</v>
      </c>
      <c r="G63" s="114">
        <v>74</v>
      </c>
      <c r="H63" s="114">
        <v>72</v>
      </c>
      <c r="I63" s="140">
        <v>71</v>
      </c>
      <c r="J63" s="115">
        <v>-11</v>
      </c>
      <c r="K63" s="116">
        <v>-15.492957746478874</v>
      </c>
    </row>
    <row r="64" spans="1:11" ht="14.1" customHeight="1" x14ac:dyDescent="0.2">
      <c r="A64" s="306" t="s">
        <v>295</v>
      </c>
      <c r="B64" s="307" t="s">
        <v>296</v>
      </c>
      <c r="C64" s="308"/>
      <c r="D64" s="113">
        <v>1.1253041362530414</v>
      </c>
      <c r="E64" s="115">
        <v>37</v>
      </c>
      <c r="F64" s="114">
        <v>44</v>
      </c>
      <c r="G64" s="114">
        <v>42</v>
      </c>
      <c r="H64" s="114">
        <v>40</v>
      </c>
      <c r="I64" s="140">
        <v>42</v>
      </c>
      <c r="J64" s="115">
        <v>-5</v>
      </c>
      <c r="K64" s="116">
        <v>-11.904761904761905</v>
      </c>
    </row>
    <row r="65" spans="1:11" ht="14.1" customHeight="1" x14ac:dyDescent="0.2">
      <c r="A65" s="306" t="s">
        <v>297</v>
      </c>
      <c r="B65" s="307" t="s">
        <v>298</v>
      </c>
      <c r="C65" s="308"/>
      <c r="D65" s="113">
        <v>1.0948905109489051</v>
      </c>
      <c r="E65" s="115">
        <v>36</v>
      </c>
      <c r="F65" s="114">
        <v>22</v>
      </c>
      <c r="G65" s="114">
        <v>25</v>
      </c>
      <c r="H65" s="114">
        <v>15</v>
      </c>
      <c r="I65" s="140">
        <v>31</v>
      </c>
      <c r="J65" s="115">
        <v>5</v>
      </c>
      <c r="K65" s="116">
        <v>16.129032258064516</v>
      </c>
    </row>
    <row r="66" spans="1:11" ht="14.1" customHeight="1" x14ac:dyDescent="0.2">
      <c r="A66" s="306">
        <v>82</v>
      </c>
      <c r="B66" s="307" t="s">
        <v>299</v>
      </c>
      <c r="C66" s="308"/>
      <c r="D66" s="113">
        <v>5.0182481751824817</v>
      </c>
      <c r="E66" s="115">
        <v>165</v>
      </c>
      <c r="F66" s="114">
        <v>134</v>
      </c>
      <c r="G66" s="114">
        <v>203</v>
      </c>
      <c r="H66" s="114">
        <v>123</v>
      </c>
      <c r="I66" s="140">
        <v>124</v>
      </c>
      <c r="J66" s="115">
        <v>41</v>
      </c>
      <c r="K66" s="116">
        <v>33.064516129032256</v>
      </c>
    </row>
    <row r="67" spans="1:11" ht="14.1" customHeight="1" x14ac:dyDescent="0.2">
      <c r="A67" s="306" t="s">
        <v>300</v>
      </c>
      <c r="B67" s="307" t="s">
        <v>301</v>
      </c>
      <c r="C67" s="308"/>
      <c r="D67" s="113">
        <v>3.6496350364963503</v>
      </c>
      <c r="E67" s="115">
        <v>120</v>
      </c>
      <c r="F67" s="114">
        <v>110</v>
      </c>
      <c r="G67" s="114">
        <v>142</v>
      </c>
      <c r="H67" s="114">
        <v>97</v>
      </c>
      <c r="I67" s="140">
        <v>96</v>
      </c>
      <c r="J67" s="115">
        <v>24</v>
      </c>
      <c r="K67" s="116">
        <v>25</v>
      </c>
    </row>
    <row r="68" spans="1:11" ht="14.1" customHeight="1" x14ac:dyDescent="0.2">
      <c r="A68" s="306" t="s">
        <v>302</v>
      </c>
      <c r="B68" s="307" t="s">
        <v>303</v>
      </c>
      <c r="C68" s="308"/>
      <c r="D68" s="113">
        <v>0.66909975669099753</v>
      </c>
      <c r="E68" s="115">
        <v>22</v>
      </c>
      <c r="F68" s="114">
        <v>16</v>
      </c>
      <c r="G68" s="114">
        <v>31</v>
      </c>
      <c r="H68" s="114">
        <v>14</v>
      </c>
      <c r="I68" s="140">
        <v>14</v>
      </c>
      <c r="J68" s="115">
        <v>8</v>
      </c>
      <c r="K68" s="116">
        <v>57.142857142857146</v>
      </c>
    </row>
    <row r="69" spans="1:11" ht="14.1" customHeight="1" x14ac:dyDescent="0.2">
      <c r="A69" s="306">
        <v>83</v>
      </c>
      <c r="B69" s="307" t="s">
        <v>304</v>
      </c>
      <c r="C69" s="308"/>
      <c r="D69" s="113">
        <v>3.6192214111922141</v>
      </c>
      <c r="E69" s="115">
        <v>119</v>
      </c>
      <c r="F69" s="114">
        <v>125</v>
      </c>
      <c r="G69" s="114">
        <v>260</v>
      </c>
      <c r="H69" s="114">
        <v>95</v>
      </c>
      <c r="I69" s="140">
        <v>112</v>
      </c>
      <c r="J69" s="115">
        <v>7</v>
      </c>
      <c r="K69" s="116">
        <v>6.25</v>
      </c>
    </row>
    <row r="70" spans="1:11" ht="14.1" customHeight="1" x14ac:dyDescent="0.2">
      <c r="A70" s="306" t="s">
        <v>305</v>
      </c>
      <c r="B70" s="307" t="s">
        <v>306</v>
      </c>
      <c r="C70" s="308"/>
      <c r="D70" s="113">
        <v>2.7068126520681264</v>
      </c>
      <c r="E70" s="115">
        <v>89</v>
      </c>
      <c r="F70" s="114">
        <v>90</v>
      </c>
      <c r="G70" s="114">
        <v>214</v>
      </c>
      <c r="H70" s="114">
        <v>58</v>
      </c>
      <c r="I70" s="140">
        <v>80</v>
      </c>
      <c r="J70" s="115">
        <v>9</v>
      </c>
      <c r="K70" s="116">
        <v>11.25</v>
      </c>
    </row>
    <row r="71" spans="1:11" ht="14.1" customHeight="1" x14ac:dyDescent="0.2">
      <c r="A71" s="306"/>
      <c r="B71" s="307" t="s">
        <v>307</v>
      </c>
      <c r="C71" s="308"/>
      <c r="D71" s="113">
        <v>1.3381995133819951</v>
      </c>
      <c r="E71" s="115">
        <v>44</v>
      </c>
      <c r="F71" s="114">
        <v>46</v>
      </c>
      <c r="G71" s="114">
        <v>151</v>
      </c>
      <c r="H71" s="114">
        <v>34</v>
      </c>
      <c r="I71" s="140">
        <v>50</v>
      </c>
      <c r="J71" s="115">
        <v>-6</v>
      </c>
      <c r="K71" s="116">
        <v>-12</v>
      </c>
    </row>
    <row r="72" spans="1:11" ht="14.1" customHeight="1" x14ac:dyDescent="0.2">
      <c r="A72" s="306">
        <v>84</v>
      </c>
      <c r="B72" s="307" t="s">
        <v>308</v>
      </c>
      <c r="C72" s="308"/>
      <c r="D72" s="113">
        <v>0.97323600973236013</v>
      </c>
      <c r="E72" s="115">
        <v>32</v>
      </c>
      <c r="F72" s="114">
        <v>20</v>
      </c>
      <c r="G72" s="114">
        <v>83</v>
      </c>
      <c r="H72" s="114">
        <v>14</v>
      </c>
      <c r="I72" s="140">
        <v>36</v>
      </c>
      <c r="J72" s="115">
        <v>-4</v>
      </c>
      <c r="K72" s="116">
        <v>-11.111111111111111</v>
      </c>
    </row>
    <row r="73" spans="1:11" ht="14.1" customHeight="1" x14ac:dyDescent="0.2">
      <c r="A73" s="306" t="s">
        <v>309</v>
      </c>
      <c r="B73" s="307" t="s">
        <v>310</v>
      </c>
      <c r="C73" s="308"/>
      <c r="D73" s="113">
        <v>0.33454987834549876</v>
      </c>
      <c r="E73" s="115">
        <v>11</v>
      </c>
      <c r="F73" s="114">
        <v>9</v>
      </c>
      <c r="G73" s="114">
        <v>45</v>
      </c>
      <c r="H73" s="114">
        <v>4</v>
      </c>
      <c r="I73" s="140">
        <v>14</v>
      </c>
      <c r="J73" s="115">
        <v>-3</v>
      </c>
      <c r="K73" s="116">
        <v>-21.428571428571427</v>
      </c>
    </row>
    <row r="74" spans="1:11" ht="14.1" customHeight="1" x14ac:dyDescent="0.2">
      <c r="A74" s="306" t="s">
        <v>311</v>
      </c>
      <c r="B74" s="307" t="s">
        <v>312</v>
      </c>
      <c r="C74" s="308"/>
      <c r="D74" s="113" t="s">
        <v>513</v>
      </c>
      <c r="E74" s="115" t="s">
        <v>513</v>
      </c>
      <c r="F74" s="114">
        <v>0</v>
      </c>
      <c r="G74" s="114">
        <v>8</v>
      </c>
      <c r="H74" s="114" t="s">
        <v>513</v>
      </c>
      <c r="I74" s="140">
        <v>4</v>
      </c>
      <c r="J74" s="115" t="s">
        <v>513</v>
      </c>
      <c r="K74" s="116" t="s">
        <v>513</v>
      </c>
    </row>
    <row r="75" spans="1:11" ht="14.1" customHeight="1" x14ac:dyDescent="0.2">
      <c r="A75" s="306" t="s">
        <v>313</v>
      </c>
      <c r="B75" s="307" t="s">
        <v>314</v>
      </c>
      <c r="C75" s="308"/>
      <c r="D75" s="113">
        <v>0</v>
      </c>
      <c r="E75" s="115">
        <v>0</v>
      </c>
      <c r="F75" s="114">
        <v>0</v>
      </c>
      <c r="G75" s="114" t="s">
        <v>513</v>
      </c>
      <c r="H75" s="114" t="s">
        <v>513</v>
      </c>
      <c r="I75" s="140" t="s">
        <v>513</v>
      </c>
      <c r="J75" s="115" t="s">
        <v>513</v>
      </c>
      <c r="K75" s="116" t="s">
        <v>513</v>
      </c>
    </row>
    <row r="76" spans="1:11" ht="14.1" customHeight="1" x14ac:dyDescent="0.2">
      <c r="A76" s="306">
        <v>91</v>
      </c>
      <c r="B76" s="307" t="s">
        <v>315</v>
      </c>
      <c r="C76" s="308"/>
      <c r="D76" s="113">
        <v>0.33454987834549876</v>
      </c>
      <c r="E76" s="115">
        <v>11</v>
      </c>
      <c r="F76" s="114">
        <v>3</v>
      </c>
      <c r="G76" s="114">
        <v>11</v>
      </c>
      <c r="H76" s="114">
        <v>7</v>
      </c>
      <c r="I76" s="140">
        <v>5</v>
      </c>
      <c r="J76" s="115">
        <v>6</v>
      </c>
      <c r="K76" s="116">
        <v>120</v>
      </c>
    </row>
    <row r="77" spans="1:11" ht="14.1" customHeight="1" x14ac:dyDescent="0.2">
      <c r="A77" s="306">
        <v>92</v>
      </c>
      <c r="B77" s="307" t="s">
        <v>316</v>
      </c>
      <c r="C77" s="308"/>
      <c r="D77" s="113">
        <v>0.85158150851581504</v>
      </c>
      <c r="E77" s="115">
        <v>28</v>
      </c>
      <c r="F77" s="114">
        <v>22</v>
      </c>
      <c r="G77" s="114">
        <v>23</v>
      </c>
      <c r="H77" s="114">
        <v>30</v>
      </c>
      <c r="I77" s="140">
        <v>37</v>
      </c>
      <c r="J77" s="115">
        <v>-9</v>
      </c>
      <c r="K77" s="116">
        <v>-24.324324324324323</v>
      </c>
    </row>
    <row r="78" spans="1:11" ht="14.1" customHeight="1" x14ac:dyDescent="0.2">
      <c r="A78" s="306">
        <v>93</v>
      </c>
      <c r="B78" s="307" t="s">
        <v>317</v>
      </c>
      <c r="C78" s="308"/>
      <c r="D78" s="113">
        <v>0.15206812652068127</v>
      </c>
      <c r="E78" s="115">
        <v>5</v>
      </c>
      <c r="F78" s="114" t="s">
        <v>513</v>
      </c>
      <c r="G78" s="114">
        <v>17</v>
      </c>
      <c r="H78" s="114" t="s">
        <v>513</v>
      </c>
      <c r="I78" s="140" t="s">
        <v>513</v>
      </c>
      <c r="J78" s="115" t="s">
        <v>513</v>
      </c>
      <c r="K78" s="116" t="s">
        <v>513</v>
      </c>
    </row>
    <row r="79" spans="1:11" ht="14.1" customHeight="1" x14ac:dyDescent="0.2">
      <c r="A79" s="306">
        <v>94</v>
      </c>
      <c r="B79" s="307" t="s">
        <v>318</v>
      </c>
      <c r="C79" s="308"/>
      <c r="D79" s="113">
        <v>1.4598540145985401</v>
      </c>
      <c r="E79" s="115">
        <v>48</v>
      </c>
      <c r="F79" s="114">
        <v>3</v>
      </c>
      <c r="G79" s="114">
        <v>37</v>
      </c>
      <c r="H79" s="114">
        <v>73</v>
      </c>
      <c r="I79" s="140">
        <v>43</v>
      </c>
      <c r="J79" s="115">
        <v>5</v>
      </c>
      <c r="K79" s="116">
        <v>11.627906976744185</v>
      </c>
    </row>
    <row r="80" spans="1:11" ht="14.1" customHeight="1" x14ac:dyDescent="0.2">
      <c r="A80" s="306" t="s">
        <v>319</v>
      </c>
      <c r="B80" s="307" t="s">
        <v>320</v>
      </c>
      <c r="C80" s="308"/>
      <c r="D80" s="113" t="s">
        <v>513</v>
      </c>
      <c r="E80" s="115" t="s">
        <v>513</v>
      </c>
      <c r="F80" s="114">
        <v>0</v>
      </c>
      <c r="G80" s="114">
        <v>0</v>
      </c>
      <c r="H80" s="114" t="s">
        <v>513</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3334</v>
      </c>
      <c r="E11" s="114">
        <v>2879</v>
      </c>
      <c r="F11" s="114">
        <v>3619</v>
      </c>
      <c r="G11" s="114">
        <v>2711</v>
      </c>
      <c r="H11" s="140">
        <v>3498</v>
      </c>
      <c r="I11" s="115">
        <v>-164</v>
      </c>
      <c r="J11" s="116">
        <v>-4.6883933676386507</v>
      </c>
    </row>
    <row r="12" spans="1:15" s="110" customFormat="1" ht="24.95" customHeight="1" x14ac:dyDescent="0.2">
      <c r="A12" s="193" t="s">
        <v>132</v>
      </c>
      <c r="B12" s="194" t="s">
        <v>133</v>
      </c>
      <c r="C12" s="113">
        <v>2.8494301139772045</v>
      </c>
      <c r="D12" s="115">
        <v>95</v>
      </c>
      <c r="E12" s="114">
        <v>45</v>
      </c>
      <c r="F12" s="114">
        <v>54</v>
      </c>
      <c r="G12" s="114">
        <v>28</v>
      </c>
      <c r="H12" s="140">
        <v>62</v>
      </c>
      <c r="I12" s="115">
        <v>33</v>
      </c>
      <c r="J12" s="116">
        <v>53.225806451612904</v>
      </c>
    </row>
    <row r="13" spans="1:15" s="110" customFormat="1" ht="24.95" customHeight="1" x14ac:dyDescent="0.2">
      <c r="A13" s="193" t="s">
        <v>134</v>
      </c>
      <c r="B13" s="199" t="s">
        <v>214</v>
      </c>
      <c r="C13" s="113">
        <v>0.47990401919616077</v>
      </c>
      <c r="D13" s="115">
        <v>16</v>
      </c>
      <c r="E13" s="114">
        <v>21</v>
      </c>
      <c r="F13" s="114">
        <v>26</v>
      </c>
      <c r="G13" s="114">
        <v>15</v>
      </c>
      <c r="H13" s="140">
        <v>34</v>
      </c>
      <c r="I13" s="115">
        <v>-18</v>
      </c>
      <c r="J13" s="116">
        <v>-52.941176470588232</v>
      </c>
    </row>
    <row r="14" spans="1:15" s="287" customFormat="1" ht="24.95" customHeight="1" x14ac:dyDescent="0.2">
      <c r="A14" s="193" t="s">
        <v>215</v>
      </c>
      <c r="B14" s="199" t="s">
        <v>137</v>
      </c>
      <c r="C14" s="113">
        <v>14.007198560287943</v>
      </c>
      <c r="D14" s="115">
        <v>467</v>
      </c>
      <c r="E14" s="114">
        <v>365</v>
      </c>
      <c r="F14" s="114">
        <v>476</v>
      </c>
      <c r="G14" s="114">
        <v>397</v>
      </c>
      <c r="H14" s="140">
        <v>649</v>
      </c>
      <c r="I14" s="115">
        <v>-182</v>
      </c>
      <c r="J14" s="116">
        <v>-28.043143297380585</v>
      </c>
      <c r="K14" s="110"/>
      <c r="L14" s="110"/>
      <c r="M14" s="110"/>
      <c r="N14" s="110"/>
      <c r="O14" s="110"/>
    </row>
    <row r="15" spans="1:15" s="110" customFormat="1" ht="24.95" customHeight="1" x14ac:dyDescent="0.2">
      <c r="A15" s="193" t="s">
        <v>216</v>
      </c>
      <c r="B15" s="199" t="s">
        <v>217</v>
      </c>
      <c r="C15" s="113">
        <v>4.4391121775644873</v>
      </c>
      <c r="D15" s="115">
        <v>148</v>
      </c>
      <c r="E15" s="114">
        <v>125</v>
      </c>
      <c r="F15" s="114">
        <v>179</v>
      </c>
      <c r="G15" s="114">
        <v>137</v>
      </c>
      <c r="H15" s="140">
        <v>140</v>
      </c>
      <c r="I15" s="115">
        <v>8</v>
      </c>
      <c r="J15" s="116">
        <v>5.7142857142857144</v>
      </c>
    </row>
    <row r="16" spans="1:15" s="287" customFormat="1" ht="24.95" customHeight="1" x14ac:dyDescent="0.2">
      <c r="A16" s="193" t="s">
        <v>218</v>
      </c>
      <c r="B16" s="199" t="s">
        <v>141</v>
      </c>
      <c r="C16" s="113">
        <v>7.8884223155368929</v>
      </c>
      <c r="D16" s="115">
        <v>263</v>
      </c>
      <c r="E16" s="114">
        <v>178</v>
      </c>
      <c r="F16" s="114">
        <v>226</v>
      </c>
      <c r="G16" s="114">
        <v>222</v>
      </c>
      <c r="H16" s="140">
        <v>354</v>
      </c>
      <c r="I16" s="115">
        <v>-91</v>
      </c>
      <c r="J16" s="116">
        <v>-25.706214689265536</v>
      </c>
      <c r="K16" s="110"/>
      <c r="L16" s="110"/>
      <c r="M16" s="110"/>
      <c r="N16" s="110"/>
      <c r="O16" s="110"/>
    </row>
    <row r="17" spans="1:15" s="110" customFormat="1" ht="24.95" customHeight="1" x14ac:dyDescent="0.2">
      <c r="A17" s="193" t="s">
        <v>142</v>
      </c>
      <c r="B17" s="199" t="s">
        <v>220</v>
      </c>
      <c r="C17" s="113">
        <v>1.6796640671865626</v>
      </c>
      <c r="D17" s="115">
        <v>56</v>
      </c>
      <c r="E17" s="114">
        <v>62</v>
      </c>
      <c r="F17" s="114">
        <v>71</v>
      </c>
      <c r="G17" s="114">
        <v>38</v>
      </c>
      <c r="H17" s="140">
        <v>155</v>
      </c>
      <c r="I17" s="115">
        <v>-99</v>
      </c>
      <c r="J17" s="116">
        <v>-63.87096774193548</v>
      </c>
    </row>
    <row r="18" spans="1:15" s="287" customFormat="1" ht="24.95" customHeight="1" x14ac:dyDescent="0.2">
      <c r="A18" s="201" t="s">
        <v>144</v>
      </c>
      <c r="B18" s="202" t="s">
        <v>145</v>
      </c>
      <c r="C18" s="113">
        <v>11.877624475104978</v>
      </c>
      <c r="D18" s="115">
        <v>396</v>
      </c>
      <c r="E18" s="114">
        <v>303</v>
      </c>
      <c r="F18" s="114">
        <v>350</v>
      </c>
      <c r="G18" s="114">
        <v>229</v>
      </c>
      <c r="H18" s="140">
        <v>343</v>
      </c>
      <c r="I18" s="115">
        <v>53</v>
      </c>
      <c r="J18" s="116">
        <v>15.451895043731778</v>
      </c>
      <c r="K18" s="110"/>
      <c r="L18" s="110"/>
      <c r="M18" s="110"/>
      <c r="N18" s="110"/>
      <c r="O18" s="110"/>
    </row>
    <row r="19" spans="1:15" s="110" customFormat="1" ht="24.95" customHeight="1" x14ac:dyDescent="0.2">
      <c r="A19" s="193" t="s">
        <v>146</v>
      </c>
      <c r="B19" s="199" t="s">
        <v>147</v>
      </c>
      <c r="C19" s="113">
        <v>15.596880623875226</v>
      </c>
      <c r="D19" s="115">
        <v>520</v>
      </c>
      <c r="E19" s="114">
        <v>434</v>
      </c>
      <c r="F19" s="114">
        <v>502</v>
      </c>
      <c r="G19" s="114">
        <v>469</v>
      </c>
      <c r="H19" s="140">
        <v>509</v>
      </c>
      <c r="I19" s="115">
        <v>11</v>
      </c>
      <c r="J19" s="116">
        <v>2.161100196463654</v>
      </c>
    </row>
    <row r="20" spans="1:15" s="287" customFormat="1" ht="24.95" customHeight="1" x14ac:dyDescent="0.2">
      <c r="A20" s="193" t="s">
        <v>148</v>
      </c>
      <c r="B20" s="199" t="s">
        <v>149</v>
      </c>
      <c r="C20" s="113">
        <v>3.5092981403719254</v>
      </c>
      <c r="D20" s="115">
        <v>117</v>
      </c>
      <c r="E20" s="114">
        <v>121</v>
      </c>
      <c r="F20" s="114">
        <v>194</v>
      </c>
      <c r="G20" s="114">
        <v>109</v>
      </c>
      <c r="H20" s="140">
        <v>163</v>
      </c>
      <c r="I20" s="115">
        <v>-46</v>
      </c>
      <c r="J20" s="116">
        <v>-28.220858895705522</v>
      </c>
      <c r="K20" s="110"/>
      <c r="L20" s="110"/>
      <c r="M20" s="110"/>
      <c r="N20" s="110"/>
      <c r="O20" s="110"/>
    </row>
    <row r="21" spans="1:15" s="110" customFormat="1" ht="24.95" customHeight="1" x14ac:dyDescent="0.2">
      <c r="A21" s="201" t="s">
        <v>150</v>
      </c>
      <c r="B21" s="202" t="s">
        <v>151</v>
      </c>
      <c r="C21" s="113">
        <v>12.41751649670066</v>
      </c>
      <c r="D21" s="115">
        <v>414</v>
      </c>
      <c r="E21" s="114">
        <v>413</v>
      </c>
      <c r="F21" s="114">
        <v>356</v>
      </c>
      <c r="G21" s="114">
        <v>335</v>
      </c>
      <c r="H21" s="140">
        <v>332</v>
      </c>
      <c r="I21" s="115">
        <v>82</v>
      </c>
      <c r="J21" s="116">
        <v>24.698795180722893</v>
      </c>
    </row>
    <row r="22" spans="1:15" s="110" customFormat="1" ht="24.95" customHeight="1" x14ac:dyDescent="0.2">
      <c r="A22" s="201" t="s">
        <v>152</v>
      </c>
      <c r="B22" s="199" t="s">
        <v>153</v>
      </c>
      <c r="C22" s="113">
        <v>1.6496700659868027</v>
      </c>
      <c r="D22" s="115">
        <v>55</v>
      </c>
      <c r="E22" s="114">
        <v>34</v>
      </c>
      <c r="F22" s="114">
        <v>106</v>
      </c>
      <c r="G22" s="114">
        <v>76</v>
      </c>
      <c r="H22" s="140">
        <v>78</v>
      </c>
      <c r="I22" s="115">
        <v>-23</v>
      </c>
      <c r="J22" s="116">
        <v>-29.487179487179485</v>
      </c>
    </row>
    <row r="23" spans="1:15" s="110" customFormat="1" ht="24.95" customHeight="1" x14ac:dyDescent="0.2">
      <c r="A23" s="193" t="s">
        <v>154</v>
      </c>
      <c r="B23" s="199" t="s">
        <v>155</v>
      </c>
      <c r="C23" s="113">
        <v>1.7996400719856029</v>
      </c>
      <c r="D23" s="115">
        <v>60</v>
      </c>
      <c r="E23" s="114">
        <v>35</v>
      </c>
      <c r="F23" s="114">
        <v>35</v>
      </c>
      <c r="G23" s="114">
        <v>36</v>
      </c>
      <c r="H23" s="140">
        <v>53</v>
      </c>
      <c r="I23" s="115">
        <v>7</v>
      </c>
      <c r="J23" s="116">
        <v>13.20754716981132</v>
      </c>
    </row>
    <row r="24" spans="1:15" s="110" customFormat="1" ht="24.95" customHeight="1" x14ac:dyDescent="0.2">
      <c r="A24" s="193" t="s">
        <v>156</v>
      </c>
      <c r="B24" s="199" t="s">
        <v>221</v>
      </c>
      <c r="C24" s="113">
        <v>4.7690461907618475</v>
      </c>
      <c r="D24" s="115">
        <v>159</v>
      </c>
      <c r="E24" s="114">
        <v>145</v>
      </c>
      <c r="F24" s="114">
        <v>156</v>
      </c>
      <c r="G24" s="114">
        <v>116</v>
      </c>
      <c r="H24" s="140">
        <v>159</v>
      </c>
      <c r="I24" s="115">
        <v>0</v>
      </c>
      <c r="J24" s="116">
        <v>0</v>
      </c>
    </row>
    <row r="25" spans="1:15" s="110" customFormat="1" ht="24.95" customHeight="1" x14ac:dyDescent="0.2">
      <c r="A25" s="193" t="s">
        <v>222</v>
      </c>
      <c r="B25" s="204" t="s">
        <v>159</v>
      </c>
      <c r="C25" s="113">
        <v>4.0191961607678461</v>
      </c>
      <c r="D25" s="115">
        <v>134</v>
      </c>
      <c r="E25" s="114">
        <v>163</v>
      </c>
      <c r="F25" s="114">
        <v>233</v>
      </c>
      <c r="G25" s="114">
        <v>163</v>
      </c>
      <c r="H25" s="140">
        <v>200</v>
      </c>
      <c r="I25" s="115">
        <v>-66</v>
      </c>
      <c r="J25" s="116">
        <v>-33</v>
      </c>
    </row>
    <row r="26" spans="1:15" s="110" customFormat="1" ht="24.95" customHeight="1" x14ac:dyDescent="0.2">
      <c r="A26" s="201">
        <v>782.78300000000002</v>
      </c>
      <c r="B26" s="203" t="s">
        <v>160</v>
      </c>
      <c r="C26" s="113">
        <v>5.3689262147570487</v>
      </c>
      <c r="D26" s="115">
        <v>179</v>
      </c>
      <c r="E26" s="114">
        <v>201</v>
      </c>
      <c r="F26" s="114">
        <v>225</v>
      </c>
      <c r="G26" s="114">
        <v>127</v>
      </c>
      <c r="H26" s="140">
        <v>179</v>
      </c>
      <c r="I26" s="115">
        <v>0</v>
      </c>
      <c r="J26" s="116">
        <v>0</v>
      </c>
    </row>
    <row r="27" spans="1:15" s="110" customFormat="1" ht="24.95" customHeight="1" x14ac:dyDescent="0.2">
      <c r="A27" s="193" t="s">
        <v>161</v>
      </c>
      <c r="B27" s="199" t="s">
        <v>162</v>
      </c>
      <c r="C27" s="113">
        <v>1.9496100779844032</v>
      </c>
      <c r="D27" s="115">
        <v>65</v>
      </c>
      <c r="E27" s="114">
        <v>55</v>
      </c>
      <c r="F27" s="114">
        <v>84</v>
      </c>
      <c r="G27" s="114">
        <v>43</v>
      </c>
      <c r="H27" s="140">
        <v>59</v>
      </c>
      <c r="I27" s="115">
        <v>6</v>
      </c>
      <c r="J27" s="116">
        <v>10.169491525423728</v>
      </c>
    </row>
    <row r="28" spans="1:15" s="110" customFormat="1" ht="24.95" customHeight="1" x14ac:dyDescent="0.2">
      <c r="A28" s="193" t="s">
        <v>163</v>
      </c>
      <c r="B28" s="199" t="s">
        <v>164</v>
      </c>
      <c r="C28" s="113">
        <v>1.7696460707858428</v>
      </c>
      <c r="D28" s="115">
        <v>59</v>
      </c>
      <c r="E28" s="114">
        <v>48</v>
      </c>
      <c r="F28" s="114">
        <v>153</v>
      </c>
      <c r="G28" s="114">
        <v>51</v>
      </c>
      <c r="H28" s="140">
        <v>45</v>
      </c>
      <c r="I28" s="115">
        <v>14</v>
      </c>
      <c r="J28" s="116">
        <v>31.111111111111111</v>
      </c>
    </row>
    <row r="29" spans="1:15" s="110" customFormat="1" ht="24.95" customHeight="1" x14ac:dyDescent="0.2">
      <c r="A29" s="193">
        <v>86</v>
      </c>
      <c r="B29" s="199" t="s">
        <v>165</v>
      </c>
      <c r="C29" s="113">
        <v>7.528494301139772</v>
      </c>
      <c r="D29" s="115">
        <v>251</v>
      </c>
      <c r="E29" s="114">
        <v>187</v>
      </c>
      <c r="F29" s="114">
        <v>284</v>
      </c>
      <c r="G29" s="114">
        <v>192</v>
      </c>
      <c r="H29" s="140">
        <v>304</v>
      </c>
      <c r="I29" s="115">
        <v>-53</v>
      </c>
      <c r="J29" s="116">
        <v>-17.434210526315791</v>
      </c>
    </row>
    <row r="30" spans="1:15" s="110" customFormat="1" ht="24.95" customHeight="1" x14ac:dyDescent="0.2">
      <c r="A30" s="193">
        <v>87.88</v>
      </c>
      <c r="B30" s="204" t="s">
        <v>166</v>
      </c>
      <c r="C30" s="113">
        <v>6.1187762447510501</v>
      </c>
      <c r="D30" s="115">
        <v>204</v>
      </c>
      <c r="E30" s="114">
        <v>176</v>
      </c>
      <c r="F30" s="114">
        <v>265</v>
      </c>
      <c r="G30" s="114">
        <v>196</v>
      </c>
      <c r="H30" s="140">
        <v>180</v>
      </c>
      <c r="I30" s="115">
        <v>24</v>
      </c>
      <c r="J30" s="116">
        <v>13.333333333333334</v>
      </c>
    </row>
    <row r="31" spans="1:15" s="110" customFormat="1" ht="24.95" customHeight="1" x14ac:dyDescent="0.2">
      <c r="A31" s="193" t="s">
        <v>167</v>
      </c>
      <c r="B31" s="199" t="s">
        <v>168</v>
      </c>
      <c r="C31" s="113">
        <v>4.289142171565687</v>
      </c>
      <c r="D31" s="115">
        <v>143</v>
      </c>
      <c r="E31" s="114">
        <v>131</v>
      </c>
      <c r="F31" s="114">
        <v>120</v>
      </c>
      <c r="G31" s="114">
        <v>128</v>
      </c>
      <c r="H31" s="140">
        <v>148</v>
      </c>
      <c r="I31" s="115">
        <v>-5</v>
      </c>
      <c r="J31" s="116">
        <v>-3.3783783783783785</v>
      </c>
    </row>
    <row r="32" spans="1:15" s="110" customFormat="1" ht="24.95" customHeight="1" x14ac:dyDescent="0.2">
      <c r="A32" s="193"/>
      <c r="B32" s="204" t="s">
        <v>169</v>
      </c>
      <c r="C32" s="113">
        <v>0</v>
      </c>
      <c r="D32" s="115">
        <v>0</v>
      </c>
      <c r="E32" s="114" t="s">
        <v>513</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2.8494301139772045</v>
      </c>
      <c r="D34" s="115">
        <v>95</v>
      </c>
      <c r="E34" s="114">
        <v>45</v>
      </c>
      <c r="F34" s="114">
        <v>54</v>
      </c>
      <c r="G34" s="114">
        <v>28</v>
      </c>
      <c r="H34" s="140">
        <v>62</v>
      </c>
      <c r="I34" s="115">
        <v>33</v>
      </c>
      <c r="J34" s="116">
        <v>53.225806451612904</v>
      </c>
    </row>
    <row r="35" spans="1:10" s="110" customFormat="1" ht="24.95" customHeight="1" x14ac:dyDescent="0.2">
      <c r="A35" s="292" t="s">
        <v>171</v>
      </c>
      <c r="B35" s="293" t="s">
        <v>172</v>
      </c>
      <c r="C35" s="113">
        <v>26.364727054589082</v>
      </c>
      <c r="D35" s="115">
        <v>879</v>
      </c>
      <c r="E35" s="114">
        <v>689</v>
      </c>
      <c r="F35" s="114">
        <v>852</v>
      </c>
      <c r="G35" s="114">
        <v>641</v>
      </c>
      <c r="H35" s="140">
        <v>1026</v>
      </c>
      <c r="I35" s="115">
        <v>-147</v>
      </c>
      <c r="J35" s="116">
        <v>-14.327485380116959</v>
      </c>
    </row>
    <row r="36" spans="1:10" s="110" customFormat="1" ht="24.95" customHeight="1" x14ac:dyDescent="0.2">
      <c r="A36" s="294" t="s">
        <v>173</v>
      </c>
      <c r="B36" s="295" t="s">
        <v>174</v>
      </c>
      <c r="C36" s="125">
        <v>70.785842831433712</v>
      </c>
      <c r="D36" s="143">
        <v>2360</v>
      </c>
      <c r="E36" s="144">
        <v>2143</v>
      </c>
      <c r="F36" s="144">
        <v>2713</v>
      </c>
      <c r="G36" s="144">
        <v>2041</v>
      </c>
      <c r="H36" s="145">
        <v>2409</v>
      </c>
      <c r="I36" s="143">
        <v>-49</v>
      </c>
      <c r="J36" s="146">
        <v>-2.0340390203403902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3334</v>
      </c>
      <c r="F11" s="264">
        <v>2879</v>
      </c>
      <c r="G11" s="264">
        <v>3619</v>
      </c>
      <c r="H11" s="264">
        <v>2711</v>
      </c>
      <c r="I11" s="265">
        <v>3498</v>
      </c>
      <c r="J11" s="263">
        <v>-164</v>
      </c>
      <c r="K11" s="266">
        <v>-4.6883933676386507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23.785242951409717</v>
      </c>
      <c r="E13" s="115">
        <v>793</v>
      </c>
      <c r="F13" s="114">
        <v>892</v>
      </c>
      <c r="G13" s="114">
        <v>975</v>
      </c>
      <c r="H13" s="114">
        <v>722</v>
      </c>
      <c r="I13" s="140">
        <v>805</v>
      </c>
      <c r="J13" s="115">
        <v>-12</v>
      </c>
      <c r="K13" s="116">
        <v>-1.4906832298136645</v>
      </c>
    </row>
    <row r="14" spans="1:17" ht="15.95" customHeight="1" x14ac:dyDescent="0.2">
      <c r="A14" s="306" t="s">
        <v>230</v>
      </c>
      <c r="B14" s="307"/>
      <c r="C14" s="308"/>
      <c r="D14" s="113">
        <v>59.238152369526098</v>
      </c>
      <c r="E14" s="115">
        <v>1975</v>
      </c>
      <c r="F14" s="114">
        <v>1576</v>
      </c>
      <c r="G14" s="114">
        <v>2012</v>
      </c>
      <c r="H14" s="114">
        <v>1480</v>
      </c>
      <c r="I14" s="140">
        <v>2013</v>
      </c>
      <c r="J14" s="115">
        <v>-38</v>
      </c>
      <c r="K14" s="116">
        <v>-1.8877297565822155</v>
      </c>
    </row>
    <row r="15" spans="1:17" ht="15.95" customHeight="1" x14ac:dyDescent="0.2">
      <c r="A15" s="306" t="s">
        <v>231</v>
      </c>
      <c r="B15" s="307"/>
      <c r="C15" s="308"/>
      <c r="D15" s="113">
        <v>8.9982003599280151</v>
      </c>
      <c r="E15" s="115">
        <v>300</v>
      </c>
      <c r="F15" s="114">
        <v>211</v>
      </c>
      <c r="G15" s="114">
        <v>288</v>
      </c>
      <c r="H15" s="114">
        <v>287</v>
      </c>
      <c r="I15" s="140">
        <v>387</v>
      </c>
      <c r="J15" s="115">
        <v>-87</v>
      </c>
      <c r="K15" s="116">
        <v>-22.480620155038761</v>
      </c>
    </row>
    <row r="16" spans="1:17" ht="15.95" customHeight="1" x14ac:dyDescent="0.2">
      <c r="A16" s="306" t="s">
        <v>232</v>
      </c>
      <c r="B16" s="307"/>
      <c r="C16" s="308"/>
      <c r="D16" s="113">
        <v>7.9784043191361729</v>
      </c>
      <c r="E16" s="115">
        <v>266</v>
      </c>
      <c r="F16" s="114">
        <v>200</v>
      </c>
      <c r="G16" s="114">
        <v>344</v>
      </c>
      <c r="H16" s="114">
        <v>222</v>
      </c>
      <c r="I16" s="140">
        <v>293</v>
      </c>
      <c r="J16" s="115">
        <v>-27</v>
      </c>
      <c r="K16" s="116">
        <v>-9.2150170648464158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1.7396520695860829</v>
      </c>
      <c r="E18" s="115">
        <v>58</v>
      </c>
      <c r="F18" s="114">
        <v>49</v>
      </c>
      <c r="G18" s="114">
        <v>48</v>
      </c>
      <c r="H18" s="114">
        <v>18</v>
      </c>
      <c r="I18" s="140">
        <v>52</v>
      </c>
      <c r="J18" s="115">
        <v>6</v>
      </c>
      <c r="K18" s="116">
        <v>11.538461538461538</v>
      </c>
    </row>
    <row r="19" spans="1:11" ht="14.1" customHeight="1" x14ac:dyDescent="0.2">
      <c r="A19" s="306" t="s">
        <v>235</v>
      </c>
      <c r="B19" s="307" t="s">
        <v>236</v>
      </c>
      <c r="C19" s="308"/>
      <c r="D19" s="113">
        <v>0.41991601679664065</v>
      </c>
      <c r="E19" s="115">
        <v>14</v>
      </c>
      <c r="F19" s="114">
        <v>20</v>
      </c>
      <c r="G19" s="114">
        <v>21</v>
      </c>
      <c r="H19" s="114">
        <v>6</v>
      </c>
      <c r="I19" s="140">
        <v>11</v>
      </c>
      <c r="J19" s="115">
        <v>3</v>
      </c>
      <c r="K19" s="116">
        <v>27.272727272727273</v>
      </c>
    </row>
    <row r="20" spans="1:11" ht="14.1" customHeight="1" x14ac:dyDescent="0.2">
      <c r="A20" s="306">
        <v>12</v>
      </c>
      <c r="B20" s="307" t="s">
        <v>237</v>
      </c>
      <c r="C20" s="308"/>
      <c r="D20" s="113">
        <v>2.0995800839832035</v>
      </c>
      <c r="E20" s="115">
        <v>70</v>
      </c>
      <c r="F20" s="114">
        <v>80</v>
      </c>
      <c r="G20" s="114">
        <v>94</v>
      </c>
      <c r="H20" s="114">
        <v>52</v>
      </c>
      <c r="I20" s="140">
        <v>78</v>
      </c>
      <c r="J20" s="115">
        <v>-8</v>
      </c>
      <c r="K20" s="116">
        <v>-10.256410256410257</v>
      </c>
    </row>
    <row r="21" spans="1:11" ht="14.1" customHeight="1" x14ac:dyDescent="0.2">
      <c r="A21" s="306">
        <v>21</v>
      </c>
      <c r="B21" s="307" t="s">
        <v>238</v>
      </c>
      <c r="C21" s="308"/>
      <c r="D21" s="113">
        <v>0.29994001199760045</v>
      </c>
      <c r="E21" s="115">
        <v>10</v>
      </c>
      <c r="F21" s="114">
        <v>7</v>
      </c>
      <c r="G21" s="114">
        <v>5</v>
      </c>
      <c r="H21" s="114">
        <v>6</v>
      </c>
      <c r="I21" s="140">
        <v>9</v>
      </c>
      <c r="J21" s="115">
        <v>1</v>
      </c>
      <c r="K21" s="116">
        <v>11.111111111111111</v>
      </c>
    </row>
    <row r="22" spans="1:11" ht="14.1" customHeight="1" x14ac:dyDescent="0.2">
      <c r="A22" s="306">
        <v>22</v>
      </c>
      <c r="B22" s="307" t="s">
        <v>239</v>
      </c>
      <c r="C22" s="308"/>
      <c r="D22" s="113">
        <v>1.3497300539892021</v>
      </c>
      <c r="E22" s="115">
        <v>45</v>
      </c>
      <c r="F22" s="114">
        <v>40</v>
      </c>
      <c r="G22" s="114">
        <v>66</v>
      </c>
      <c r="H22" s="114">
        <v>45</v>
      </c>
      <c r="I22" s="140">
        <v>50</v>
      </c>
      <c r="J22" s="115">
        <v>-5</v>
      </c>
      <c r="K22" s="116">
        <v>-10</v>
      </c>
    </row>
    <row r="23" spans="1:11" ht="14.1" customHeight="1" x14ac:dyDescent="0.2">
      <c r="A23" s="306">
        <v>23</v>
      </c>
      <c r="B23" s="307" t="s">
        <v>240</v>
      </c>
      <c r="C23" s="308"/>
      <c r="D23" s="113">
        <v>0.17996400719856029</v>
      </c>
      <c r="E23" s="115">
        <v>6</v>
      </c>
      <c r="F23" s="114">
        <v>12</v>
      </c>
      <c r="G23" s="114">
        <v>16</v>
      </c>
      <c r="H23" s="114">
        <v>12</v>
      </c>
      <c r="I23" s="140">
        <v>14</v>
      </c>
      <c r="J23" s="115">
        <v>-8</v>
      </c>
      <c r="K23" s="116">
        <v>-57.142857142857146</v>
      </c>
    </row>
    <row r="24" spans="1:11" ht="14.1" customHeight="1" x14ac:dyDescent="0.2">
      <c r="A24" s="306">
        <v>24</v>
      </c>
      <c r="B24" s="307" t="s">
        <v>241</v>
      </c>
      <c r="C24" s="308"/>
      <c r="D24" s="113">
        <v>3.5392921415716856</v>
      </c>
      <c r="E24" s="115">
        <v>118</v>
      </c>
      <c r="F24" s="114">
        <v>117</v>
      </c>
      <c r="G24" s="114">
        <v>113</v>
      </c>
      <c r="H24" s="114">
        <v>90</v>
      </c>
      <c r="I24" s="140">
        <v>142</v>
      </c>
      <c r="J24" s="115">
        <v>-24</v>
      </c>
      <c r="K24" s="116">
        <v>-16.901408450704224</v>
      </c>
    </row>
    <row r="25" spans="1:11" ht="14.1" customHeight="1" x14ac:dyDescent="0.2">
      <c r="A25" s="306">
        <v>25</v>
      </c>
      <c r="B25" s="307" t="s">
        <v>242</v>
      </c>
      <c r="C25" s="308"/>
      <c r="D25" s="113">
        <v>5.1589682063587281</v>
      </c>
      <c r="E25" s="115">
        <v>172</v>
      </c>
      <c r="F25" s="114">
        <v>116</v>
      </c>
      <c r="G25" s="114">
        <v>136</v>
      </c>
      <c r="H25" s="114">
        <v>146</v>
      </c>
      <c r="I25" s="140">
        <v>182</v>
      </c>
      <c r="J25" s="115">
        <v>-10</v>
      </c>
      <c r="K25" s="116">
        <v>-5.4945054945054945</v>
      </c>
    </row>
    <row r="26" spans="1:11" ht="14.1" customHeight="1" x14ac:dyDescent="0.2">
      <c r="A26" s="306">
        <v>26</v>
      </c>
      <c r="B26" s="307" t="s">
        <v>243</v>
      </c>
      <c r="C26" s="308"/>
      <c r="D26" s="113">
        <v>2.1295740851829632</v>
      </c>
      <c r="E26" s="115">
        <v>71</v>
      </c>
      <c r="F26" s="114">
        <v>45</v>
      </c>
      <c r="G26" s="114">
        <v>62</v>
      </c>
      <c r="H26" s="114">
        <v>50</v>
      </c>
      <c r="I26" s="140">
        <v>68</v>
      </c>
      <c r="J26" s="115">
        <v>3</v>
      </c>
      <c r="K26" s="116">
        <v>4.4117647058823533</v>
      </c>
    </row>
    <row r="27" spans="1:11" ht="14.1" customHeight="1" x14ac:dyDescent="0.2">
      <c r="A27" s="306">
        <v>27</v>
      </c>
      <c r="B27" s="307" t="s">
        <v>244</v>
      </c>
      <c r="C27" s="308"/>
      <c r="D27" s="113">
        <v>1.3797240551889622</v>
      </c>
      <c r="E27" s="115">
        <v>46</v>
      </c>
      <c r="F27" s="114">
        <v>33</v>
      </c>
      <c r="G27" s="114">
        <v>46</v>
      </c>
      <c r="H27" s="114">
        <v>42</v>
      </c>
      <c r="I27" s="140">
        <v>59</v>
      </c>
      <c r="J27" s="115">
        <v>-13</v>
      </c>
      <c r="K27" s="116">
        <v>-22.033898305084747</v>
      </c>
    </row>
    <row r="28" spans="1:11" ht="14.1" customHeight="1" x14ac:dyDescent="0.2">
      <c r="A28" s="306">
        <v>28</v>
      </c>
      <c r="B28" s="307" t="s">
        <v>245</v>
      </c>
      <c r="C28" s="308"/>
      <c r="D28" s="113">
        <v>0.35992801439712058</v>
      </c>
      <c r="E28" s="115">
        <v>12</v>
      </c>
      <c r="F28" s="114">
        <v>17</v>
      </c>
      <c r="G28" s="114">
        <v>21</v>
      </c>
      <c r="H28" s="114">
        <v>9</v>
      </c>
      <c r="I28" s="140">
        <v>15</v>
      </c>
      <c r="J28" s="115">
        <v>-3</v>
      </c>
      <c r="K28" s="116">
        <v>-20</v>
      </c>
    </row>
    <row r="29" spans="1:11" ht="14.1" customHeight="1" x14ac:dyDescent="0.2">
      <c r="A29" s="306">
        <v>29</v>
      </c>
      <c r="B29" s="307" t="s">
        <v>246</v>
      </c>
      <c r="C29" s="308"/>
      <c r="D29" s="113">
        <v>7.3785242951409717</v>
      </c>
      <c r="E29" s="115">
        <v>246</v>
      </c>
      <c r="F29" s="114">
        <v>256</v>
      </c>
      <c r="G29" s="114">
        <v>260</v>
      </c>
      <c r="H29" s="114">
        <v>222</v>
      </c>
      <c r="I29" s="140">
        <v>242</v>
      </c>
      <c r="J29" s="115">
        <v>4</v>
      </c>
      <c r="K29" s="116">
        <v>1.6528925619834711</v>
      </c>
    </row>
    <row r="30" spans="1:11" ht="14.1" customHeight="1" x14ac:dyDescent="0.2">
      <c r="A30" s="306" t="s">
        <v>247</v>
      </c>
      <c r="B30" s="307" t="s">
        <v>248</v>
      </c>
      <c r="C30" s="308"/>
      <c r="D30" s="113">
        <v>2.5794841031793641</v>
      </c>
      <c r="E30" s="115">
        <v>86</v>
      </c>
      <c r="F30" s="114" t="s">
        <v>513</v>
      </c>
      <c r="G30" s="114">
        <v>131</v>
      </c>
      <c r="H30" s="114" t="s">
        <v>513</v>
      </c>
      <c r="I30" s="140" t="s">
        <v>513</v>
      </c>
      <c r="J30" s="115" t="s">
        <v>513</v>
      </c>
      <c r="K30" s="116" t="s">
        <v>513</v>
      </c>
    </row>
    <row r="31" spans="1:11" ht="14.1" customHeight="1" x14ac:dyDescent="0.2">
      <c r="A31" s="306" t="s">
        <v>249</v>
      </c>
      <c r="B31" s="307" t="s">
        <v>250</v>
      </c>
      <c r="C31" s="308"/>
      <c r="D31" s="113">
        <v>4.6790641871625676</v>
      </c>
      <c r="E31" s="115">
        <v>156</v>
      </c>
      <c r="F31" s="114">
        <v>164</v>
      </c>
      <c r="G31" s="114" t="s">
        <v>513</v>
      </c>
      <c r="H31" s="114">
        <v>138</v>
      </c>
      <c r="I31" s="140">
        <v>157</v>
      </c>
      <c r="J31" s="115">
        <v>-1</v>
      </c>
      <c r="K31" s="116">
        <v>-0.63694267515923564</v>
      </c>
    </row>
    <row r="32" spans="1:11" ht="14.1" customHeight="1" x14ac:dyDescent="0.2">
      <c r="A32" s="306">
        <v>31</v>
      </c>
      <c r="B32" s="307" t="s">
        <v>251</v>
      </c>
      <c r="C32" s="308"/>
      <c r="D32" s="113">
        <v>0.98980203959208157</v>
      </c>
      <c r="E32" s="115">
        <v>33</v>
      </c>
      <c r="F32" s="114">
        <v>20</v>
      </c>
      <c r="G32" s="114">
        <v>25</v>
      </c>
      <c r="H32" s="114">
        <v>11</v>
      </c>
      <c r="I32" s="140">
        <v>32</v>
      </c>
      <c r="J32" s="115">
        <v>1</v>
      </c>
      <c r="K32" s="116">
        <v>3.125</v>
      </c>
    </row>
    <row r="33" spans="1:11" ht="14.1" customHeight="1" x14ac:dyDescent="0.2">
      <c r="A33" s="306">
        <v>32</v>
      </c>
      <c r="B33" s="307" t="s">
        <v>252</v>
      </c>
      <c r="C33" s="308"/>
      <c r="D33" s="113">
        <v>4.2591481703659264</v>
      </c>
      <c r="E33" s="115">
        <v>142</v>
      </c>
      <c r="F33" s="114">
        <v>142</v>
      </c>
      <c r="G33" s="114">
        <v>134</v>
      </c>
      <c r="H33" s="114">
        <v>108</v>
      </c>
      <c r="I33" s="140">
        <v>124</v>
      </c>
      <c r="J33" s="115">
        <v>18</v>
      </c>
      <c r="K33" s="116">
        <v>14.516129032258064</v>
      </c>
    </row>
    <row r="34" spans="1:11" ht="14.1" customHeight="1" x14ac:dyDescent="0.2">
      <c r="A34" s="306">
        <v>33</v>
      </c>
      <c r="B34" s="307" t="s">
        <v>253</v>
      </c>
      <c r="C34" s="308"/>
      <c r="D34" s="113">
        <v>2.9394121175764849</v>
      </c>
      <c r="E34" s="115">
        <v>98</v>
      </c>
      <c r="F34" s="114">
        <v>82</v>
      </c>
      <c r="G34" s="114">
        <v>93</v>
      </c>
      <c r="H34" s="114">
        <v>51</v>
      </c>
      <c r="I34" s="140">
        <v>65</v>
      </c>
      <c r="J34" s="115">
        <v>33</v>
      </c>
      <c r="K34" s="116">
        <v>50.769230769230766</v>
      </c>
    </row>
    <row r="35" spans="1:11" ht="14.1" customHeight="1" x14ac:dyDescent="0.2">
      <c r="A35" s="306">
        <v>34</v>
      </c>
      <c r="B35" s="307" t="s">
        <v>254</v>
      </c>
      <c r="C35" s="308"/>
      <c r="D35" s="113">
        <v>2.7294541091781643</v>
      </c>
      <c r="E35" s="115">
        <v>91</v>
      </c>
      <c r="F35" s="114">
        <v>69</v>
      </c>
      <c r="G35" s="114">
        <v>81</v>
      </c>
      <c r="H35" s="114">
        <v>53</v>
      </c>
      <c r="I35" s="140">
        <v>113</v>
      </c>
      <c r="J35" s="115">
        <v>-22</v>
      </c>
      <c r="K35" s="116">
        <v>-19.469026548672566</v>
      </c>
    </row>
    <row r="36" spans="1:11" ht="14.1" customHeight="1" x14ac:dyDescent="0.2">
      <c r="A36" s="306">
        <v>41</v>
      </c>
      <c r="B36" s="307" t="s">
        <v>255</v>
      </c>
      <c r="C36" s="308"/>
      <c r="D36" s="113">
        <v>1.4697060587882425</v>
      </c>
      <c r="E36" s="115">
        <v>49</v>
      </c>
      <c r="F36" s="114">
        <v>31</v>
      </c>
      <c r="G36" s="114">
        <v>47</v>
      </c>
      <c r="H36" s="114">
        <v>22</v>
      </c>
      <c r="I36" s="140">
        <v>31</v>
      </c>
      <c r="J36" s="115">
        <v>18</v>
      </c>
      <c r="K36" s="116">
        <v>58.064516129032256</v>
      </c>
    </row>
    <row r="37" spans="1:11" ht="14.1" customHeight="1" x14ac:dyDescent="0.2">
      <c r="A37" s="306">
        <v>42</v>
      </c>
      <c r="B37" s="307" t="s">
        <v>256</v>
      </c>
      <c r="C37" s="308"/>
      <c r="D37" s="113" t="s">
        <v>513</v>
      </c>
      <c r="E37" s="115" t="s">
        <v>513</v>
      </c>
      <c r="F37" s="114">
        <v>4</v>
      </c>
      <c r="G37" s="114">
        <v>3</v>
      </c>
      <c r="H37" s="114" t="s">
        <v>513</v>
      </c>
      <c r="I37" s="140">
        <v>4</v>
      </c>
      <c r="J37" s="115" t="s">
        <v>513</v>
      </c>
      <c r="K37" s="116" t="s">
        <v>513</v>
      </c>
    </row>
    <row r="38" spans="1:11" ht="14.1" customHeight="1" x14ac:dyDescent="0.2">
      <c r="A38" s="306">
        <v>43</v>
      </c>
      <c r="B38" s="307" t="s">
        <v>257</v>
      </c>
      <c r="C38" s="308"/>
      <c r="D38" s="113">
        <v>0.65986802639472109</v>
      </c>
      <c r="E38" s="115">
        <v>22</v>
      </c>
      <c r="F38" s="114">
        <v>16</v>
      </c>
      <c r="G38" s="114">
        <v>28</v>
      </c>
      <c r="H38" s="114">
        <v>26</v>
      </c>
      <c r="I38" s="140">
        <v>36</v>
      </c>
      <c r="J38" s="115">
        <v>-14</v>
      </c>
      <c r="K38" s="116">
        <v>-38.888888888888886</v>
      </c>
    </row>
    <row r="39" spans="1:11" ht="14.1" customHeight="1" x14ac:dyDescent="0.2">
      <c r="A39" s="306">
        <v>51</v>
      </c>
      <c r="B39" s="307" t="s">
        <v>258</v>
      </c>
      <c r="C39" s="308"/>
      <c r="D39" s="113">
        <v>4.9490101979604075</v>
      </c>
      <c r="E39" s="115">
        <v>165</v>
      </c>
      <c r="F39" s="114">
        <v>149</v>
      </c>
      <c r="G39" s="114">
        <v>247</v>
      </c>
      <c r="H39" s="114">
        <v>141</v>
      </c>
      <c r="I39" s="140">
        <v>204</v>
      </c>
      <c r="J39" s="115">
        <v>-39</v>
      </c>
      <c r="K39" s="116">
        <v>-19.117647058823529</v>
      </c>
    </row>
    <row r="40" spans="1:11" ht="14.1" customHeight="1" x14ac:dyDescent="0.2">
      <c r="A40" s="306" t="s">
        <v>259</v>
      </c>
      <c r="B40" s="307" t="s">
        <v>260</v>
      </c>
      <c r="C40" s="308"/>
      <c r="D40" s="113">
        <v>4.4091181763647267</v>
      </c>
      <c r="E40" s="115">
        <v>147</v>
      </c>
      <c r="F40" s="114">
        <v>140</v>
      </c>
      <c r="G40" s="114">
        <v>230</v>
      </c>
      <c r="H40" s="114">
        <v>133</v>
      </c>
      <c r="I40" s="140">
        <v>187</v>
      </c>
      <c r="J40" s="115">
        <v>-40</v>
      </c>
      <c r="K40" s="116">
        <v>-21.390374331550802</v>
      </c>
    </row>
    <row r="41" spans="1:11" ht="14.1" customHeight="1" x14ac:dyDescent="0.2">
      <c r="A41" s="306"/>
      <c r="B41" s="307" t="s">
        <v>261</v>
      </c>
      <c r="C41" s="308"/>
      <c r="D41" s="113">
        <v>3.239352129574085</v>
      </c>
      <c r="E41" s="115">
        <v>108</v>
      </c>
      <c r="F41" s="114">
        <v>113</v>
      </c>
      <c r="G41" s="114">
        <v>144</v>
      </c>
      <c r="H41" s="114">
        <v>111</v>
      </c>
      <c r="I41" s="140">
        <v>143</v>
      </c>
      <c r="J41" s="115">
        <v>-35</v>
      </c>
      <c r="K41" s="116">
        <v>-24.475524475524477</v>
      </c>
    </row>
    <row r="42" spans="1:11" ht="14.1" customHeight="1" x14ac:dyDescent="0.2">
      <c r="A42" s="306">
        <v>52</v>
      </c>
      <c r="B42" s="307" t="s">
        <v>262</v>
      </c>
      <c r="C42" s="308"/>
      <c r="D42" s="113">
        <v>3.3293341331733655</v>
      </c>
      <c r="E42" s="115">
        <v>111</v>
      </c>
      <c r="F42" s="114">
        <v>117</v>
      </c>
      <c r="G42" s="114">
        <v>95</v>
      </c>
      <c r="H42" s="114">
        <v>97</v>
      </c>
      <c r="I42" s="140">
        <v>137</v>
      </c>
      <c r="J42" s="115">
        <v>-26</v>
      </c>
      <c r="K42" s="116">
        <v>-18.978102189781023</v>
      </c>
    </row>
    <row r="43" spans="1:11" ht="14.1" customHeight="1" x14ac:dyDescent="0.2">
      <c r="A43" s="306" t="s">
        <v>263</v>
      </c>
      <c r="B43" s="307" t="s">
        <v>264</v>
      </c>
      <c r="C43" s="308"/>
      <c r="D43" s="113">
        <v>2.2795440911817635</v>
      </c>
      <c r="E43" s="115">
        <v>76</v>
      </c>
      <c r="F43" s="114">
        <v>86</v>
      </c>
      <c r="G43" s="114">
        <v>76</v>
      </c>
      <c r="H43" s="114">
        <v>76</v>
      </c>
      <c r="I43" s="140">
        <v>102</v>
      </c>
      <c r="J43" s="115">
        <v>-26</v>
      </c>
      <c r="K43" s="116">
        <v>-25.490196078431371</v>
      </c>
    </row>
    <row r="44" spans="1:11" ht="14.1" customHeight="1" x14ac:dyDescent="0.2">
      <c r="A44" s="306">
        <v>53</v>
      </c>
      <c r="B44" s="307" t="s">
        <v>265</v>
      </c>
      <c r="C44" s="308"/>
      <c r="D44" s="113">
        <v>1.1097780443911218</v>
      </c>
      <c r="E44" s="115">
        <v>37</v>
      </c>
      <c r="F44" s="114">
        <v>45</v>
      </c>
      <c r="G44" s="114">
        <v>69</v>
      </c>
      <c r="H44" s="114">
        <v>48</v>
      </c>
      <c r="I44" s="140">
        <v>33</v>
      </c>
      <c r="J44" s="115">
        <v>4</v>
      </c>
      <c r="K44" s="116">
        <v>12.121212121212121</v>
      </c>
    </row>
    <row r="45" spans="1:11" ht="14.1" customHeight="1" x14ac:dyDescent="0.2">
      <c r="A45" s="306" t="s">
        <v>266</v>
      </c>
      <c r="B45" s="307" t="s">
        <v>267</v>
      </c>
      <c r="C45" s="308"/>
      <c r="D45" s="113">
        <v>1.1097780443911218</v>
      </c>
      <c r="E45" s="115">
        <v>37</v>
      </c>
      <c r="F45" s="114">
        <v>45</v>
      </c>
      <c r="G45" s="114">
        <v>68</v>
      </c>
      <c r="H45" s="114">
        <v>48</v>
      </c>
      <c r="I45" s="140">
        <v>33</v>
      </c>
      <c r="J45" s="115">
        <v>4</v>
      </c>
      <c r="K45" s="116">
        <v>12.121212121212121</v>
      </c>
    </row>
    <row r="46" spans="1:11" ht="14.1" customHeight="1" x14ac:dyDescent="0.2">
      <c r="A46" s="306">
        <v>54</v>
      </c>
      <c r="B46" s="307" t="s">
        <v>268</v>
      </c>
      <c r="C46" s="308"/>
      <c r="D46" s="113">
        <v>2.5494901019796039</v>
      </c>
      <c r="E46" s="115">
        <v>85</v>
      </c>
      <c r="F46" s="114">
        <v>72</v>
      </c>
      <c r="G46" s="114">
        <v>96</v>
      </c>
      <c r="H46" s="114">
        <v>99</v>
      </c>
      <c r="I46" s="140">
        <v>99</v>
      </c>
      <c r="J46" s="115">
        <v>-14</v>
      </c>
      <c r="K46" s="116">
        <v>-14.141414141414142</v>
      </c>
    </row>
    <row r="47" spans="1:11" ht="14.1" customHeight="1" x14ac:dyDescent="0.2">
      <c r="A47" s="306">
        <v>61</v>
      </c>
      <c r="B47" s="307" t="s">
        <v>269</v>
      </c>
      <c r="C47" s="308"/>
      <c r="D47" s="113">
        <v>1.9196160767846431</v>
      </c>
      <c r="E47" s="115">
        <v>64</v>
      </c>
      <c r="F47" s="114">
        <v>52</v>
      </c>
      <c r="G47" s="114">
        <v>59</v>
      </c>
      <c r="H47" s="114">
        <v>67</v>
      </c>
      <c r="I47" s="140">
        <v>103</v>
      </c>
      <c r="J47" s="115">
        <v>-39</v>
      </c>
      <c r="K47" s="116">
        <v>-37.864077669902912</v>
      </c>
    </row>
    <row r="48" spans="1:11" ht="14.1" customHeight="1" x14ac:dyDescent="0.2">
      <c r="A48" s="306">
        <v>62</v>
      </c>
      <c r="B48" s="307" t="s">
        <v>270</v>
      </c>
      <c r="C48" s="308"/>
      <c r="D48" s="113">
        <v>8.6382723455308934</v>
      </c>
      <c r="E48" s="115">
        <v>288</v>
      </c>
      <c r="F48" s="114">
        <v>269</v>
      </c>
      <c r="G48" s="114">
        <v>336</v>
      </c>
      <c r="H48" s="114">
        <v>273</v>
      </c>
      <c r="I48" s="140">
        <v>269</v>
      </c>
      <c r="J48" s="115">
        <v>19</v>
      </c>
      <c r="K48" s="116">
        <v>7.0631970260223049</v>
      </c>
    </row>
    <row r="49" spans="1:11" ht="14.1" customHeight="1" x14ac:dyDescent="0.2">
      <c r="A49" s="306">
        <v>63</v>
      </c>
      <c r="B49" s="307" t="s">
        <v>271</v>
      </c>
      <c r="C49" s="308"/>
      <c r="D49" s="113">
        <v>6.6886622675464906</v>
      </c>
      <c r="E49" s="115">
        <v>223</v>
      </c>
      <c r="F49" s="114">
        <v>256</v>
      </c>
      <c r="G49" s="114">
        <v>202</v>
      </c>
      <c r="H49" s="114">
        <v>186</v>
      </c>
      <c r="I49" s="140">
        <v>219</v>
      </c>
      <c r="J49" s="115">
        <v>4</v>
      </c>
      <c r="K49" s="116">
        <v>1.8264840182648401</v>
      </c>
    </row>
    <row r="50" spans="1:11" ht="14.1" customHeight="1" x14ac:dyDescent="0.2">
      <c r="A50" s="306" t="s">
        <v>272</v>
      </c>
      <c r="B50" s="307" t="s">
        <v>273</v>
      </c>
      <c r="C50" s="308"/>
      <c r="D50" s="113">
        <v>0.9298140371925615</v>
      </c>
      <c r="E50" s="115">
        <v>31</v>
      </c>
      <c r="F50" s="114">
        <v>53</v>
      </c>
      <c r="G50" s="114">
        <v>37</v>
      </c>
      <c r="H50" s="114">
        <v>36</v>
      </c>
      <c r="I50" s="140">
        <v>43</v>
      </c>
      <c r="J50" s="115">
        <v>-12</v>
      </c>
      <c r="K50" s="116">
        <v>-27.906976744186046</v>
      </c>
    </row>
    <row r="51" spans="1:11" ht="14.1" customHeight="1" x14ac:dyDescent="0.2">
      <c r="A51" s="306" t="s">
        <v>274</v>
      </c>
      <c r="B51" s="307" t="s">
        <v>275</v>
      </c>
      <c r="C51" s="308"/>
      <c r="D51" s="113">
        <v>5.4589082183563287</v>
      </c>
      <c r="E51" s="115">
        <v>182</v>
      </c>
      <c r="F51" s="114">
        <v>189</v>
      </c>
      <c r="G51" s="114">
        <v>157</v>
      </c>
      <c r="H51" s="114">
        <v>145</v>
      </c>
      <c r="I51" s="140">
        <v>168</v>
      </c>
      <c r="J51" s="115">
        <v>14</v>
      </c>
      <c r="K51" s="116">
        <v>8.3333333333333339</v>
      </c>
    </row>
    <row r="52" spans="1:11" ht="14.1" customHeight="1" x14ac:dyDescent="0.2">
      <c r="A52" s="306">
        <v>71</v>
      </c>
      <c r="B52" s="307" t="s">
        <v>276</v>
      </c>
      <c r="C52" s="308"/>
      <c r="D52" s="113">
        <v>9.118176364727054</v>
      </c>
      <c r="E52" s="115">
        <v>304</v>
      </c>
      <c r="F52" s="114">
        <v>218</v>
      </c>
      <c r="G52" s="114">
        <v>251</v>
      </c>
      <c r="H52" s="114">
        <v>207</v>
      </c>
      <c r="I52" s="140">
        <v>325</v>
      </c>
      <c r="J52" s="115">
        <v>-21</v>
      </c>
      <c r="K52" s="116">
        <v>-6.4615384615384617</v>
      </c>
    </row>
    <row r="53" spans="1:11" ht="14.1" customHeight="1" x14ac:dyDescent="0.2">
      <c r="A53" s="306" t="s">
        <v>277</v>
      </c>
      <c r="B53" s="307" t="s">
        <v>278</v>
      </c>
      <c r="C53" s="308"/>
      <c r="D53" s="113">
        <v>2.1595680863827234</v>
      </c>
      <c r="E53" s="115">
        <v>72</v>
      </c>
      <c r="F53" s="114">
        <v>58</v>
      </c>
      <c r="G53" s="114">
        <v>72</v>
      </c>
      <c r="H53" s="114">
        <v>58</v>
      </c>
      <c r="I53" s="140">
        <v>83</v>
      </c>
      <c r="J53" s="115">
        <v>-11</v>
      </c>
      <c r="K53" s="116">
        <v>-13.253012048192771</v>
      </c>
    </row>
    <row r="54" spans="1:11" ht="14.1" customHeight="1" x14ac:dyDescent="0.2">
      <c r="A54" s="306" t="s">
        <v>279</v>
      </c>
      <c r="B54" s="307" t="s">
        <v>280</v>
      </c>
      <c r="C54" s="308"/>
      <c r="D54" s="113">
        <v>6.1787642471505695</v>
      </c>
      <c r="E54" s="115">
        <v>206</v>
      </c>
      <c r="F54" s="114">
        <v>147</v>
      </c>
      <c r="G54" s="114">
        <v>154</v>
      </c>
      <c r="H54" s="114">
        <v>136</v>
      </c>
      <c r="I54" s="140">
        <v>212</v>
      </c>
      <c r="J54" s="115">
        <v>-6</v>
      </c>
      <c r="K54" s="116">
        <v>-2.8301886792452828</v>
      </c>
    </row>
    <row r="55" spans="1:11" ht="14.1" customHeight="1" x14ac:dyDescent="0.2">
      <c r="A55" s="306">
        <v>72</v>
      </c>
      <c r="B55" s="307" t="s">
        <v>281</v>
      </c>
      <c r="C55" s="308"/>
      <c r="D55" s="113">
        <v>2.8194361127774443</v>
      </c>
      <c r="E55" s="115">
        <v>94</v>
      </c>
      <c r="F55" s="114">
        <v>59</v>
      </c>
      <c r="G55" s="114">
        <v>68</v>
      </c>
      <c r="H55" s="114">
        <v>51</v>
      </c>
      <c r="I55" s="140">
        <v>94</v>
      </c>
      <c r="J55" s="115">
        <v>0</v>
      </c>
      <c r="K55" s="116">
        <v>0</v>
      </c>
    </row>
    <row r="56" spans="1:11" ht="14.1" customHeight="1" x14ac:dyDescent="0.2">
      <c r="A56" s="306" t="s">
        <v>282</v>
      </c>
      <c r="B56" s="307" t="s">
        <v>283</v>
      </c>
      <c r="C56" s="308"/>
      <c r="D56" s="113">
        <v>1.3497300539892021</v>
      </c>
      <c r="E56" s="115">
        <v>45</v>
      </c>
      <c r="F56" s="114">
        <v>24</v>
      </c>
      <c r="G56" s="114">
        <v>28</v>
      </c>
      <c r="H56" s="114">
        <v>28</v>
      </c>
      <c r="I56" s="140">
        <v>46</v>
      </c>
      <c r="J56" s="115">
        <v>-1</v>
      </c>
      <c r="K56" s="116">
        <v>-2.1739130434782608</v>
      </c>
    </row>
    <row r="57" spans="1:11" ht="14.1" customHeight="1" x14ac:dyDescent="0.2">
      <c r="A57" s="306" t="s">
        <v>284</v>
      </c>
      <c r="B57" s="307" t="s">
        <v>285</v>
      </c>
      <c r="C57" s="308"/>
      <c r="D57" s="113">
        <v>0.86982603479304144</v>
      </c>
      <c r="E57" s="115">
        <v>29</v>
      </c>
      <c r="F57" s="114">
        <v>20</v>
      </c>
      <c r="G57" s="114">
        <v>17</v>
      </c>
      <c r="H57" s="114">
        <v>11</v>
      </c>
      <c r="I57" s="140">
        <v>32</v>
      </c>
      <c r="J57" s="115">
        <v>-3</v>
      </c>
      <c r="K57" s="116">
        <v>-9.375</v>
      </c>
    </row>
    <row r="58" spans="1:11" ht="14.1" customHeight="1" x14ac:dyDescent="0.2">
      <c r="A58" s="306">
        <v>73</v>
      </c>
      <c r="B58" s="307" t="s">
        <v>286</v>
      </c>
      <c r="C58" s="308"/>
      <c r="D58" s="113">
        <v>1.7696460707858428</v>
      </c>
      <c r="E58" s="115">
        <v>59</v>
      </c>
      <c r="F58" s="114">
        <v>33</v>
      </c>
      <c r="G58" s="114">
        <v>53</v>
      </c>
      <c r="H58" s="114">
        <v>28</v>
      </c>
      <c r="I58" s="140">
        <v>50</v>
      </c>
      <c r="J58" s="115">
        <v>9</v>
      </c>
      <c r="K58" s="116">
        <v>18</v>
      </c>
    </row>
    <row r="59" spans="1:11" ht="14.1" customHeight="1" x14ac:dyDescent="0.2">
      <c r="A59" s="306" t="s">
        <v>287</v>
      </c>
      <c r="B59" s="307" t="s">
        <v>288</v>
      </c>
      <c r="C59" s="308"/>
      <c r="D59" s="113">
        <v>1.1997600479904018</v>
      </c>
      <c r="E59" s="115">
        <v>40</v>
      </c>
      <c r="F59" s="114">
        <v>24</v>
      </c>
      <c r="G59" s="114">
        <v>35</v>
      </c>
      <c r="H59" s="114">
        <v>24</v>
      </c>
      <c r="I59" s="140">
        <v>38</v>
      </c>
      <c r="J59" s="115">
        <v>2</v>
      </c>
      <c r="K59" s="116">
        <v>5.2631578947368425</v>
      </c>
    </row>
    <row r="60" spans="1:11" ht="14.1" customHeight="1" x14ac:dyDescent="0.2">
      <c r="A60" s="306">
        <v>81</v>
      </c>
      <c r="B60" s="307" t="s">
        <v>289</v>
      </c>
      <c r="C60" s="308"/>
      <c r="D60" s="113">
        <v>7.7684463107378523</v>
      </c>
      <c r="E60" s="115">
        <v>259</v>
      </c>
      <c r="F60" s="114">
        <v>178</v>
      </c>
      <c r="G60" s="114">
        <v>262</v>
      </c>
      <c r="H60" s="114">
        <v>186</v>
      </c>
      <c r="I60" s="140">
        <v>277</v>
      </c>
      <c r="J60" s="115">
        <v>-18</v>
      </c>
      <c r="K60" s="116">
        <v>-6.4981949458483754</v>
      </c>
    </row>
    <row r="61" spans="1:11" ht="14.1" customHeight="1" x14ac:dyDescent="0.2">
      <c r="A61" s="306" t="s">
        <v>290</v>
      </c>
      <c r="B61" s="307" t="s">
        <v>291</v>
      </c>
      <c r="C61" s="308"/>
      <c r="D61" s="113">
        <v>2.3995200959808036</v>
      </c>
      <c r="E61" s="115">
        <v>80</v>
      </c>
      <c r="F61" s="114">
        <v>46</v>
      </c>
      <c r="G61" s="114">
        <v>86</v>
      </c>
      <c r="H61" s="114">
        <v>48</v>
      </c>
      <c r="I61" s="140">
        <v>101</v>
      </c>
      <c r="J61" s="115">
        <v>-21</v>
      </c>
      <c r="K61" s="116">
        <v>-20.792079207920793</v>
      </c>
    </row>
    <row r="62" spans="1:11" ht="14.1" customHeight="1" x14ac:dyDescent="0.2">
      <c r="A62" s="306" t="s">
        <v>292</v>
      </c>
      <c r="B62" s="307" t="s">
        <v>293</v>
      </c>
      <c r="C62" s="308"/>
      <c r="D62" s="113">
        <v>1.7696460707858428</v>
      </c>
      <c r="E62" s="115">
        <v>59</v>
      </c>
      <c r="F62" s="114">
        <v>66</v>
      </c>
      <c r="G62" s="114">
        <v>66</v>
      </c>
      <c r="H62" s="114">
        <v>58</v>
      </c>
      <c r="I62" s="140">
        <v>67</v>
      </c>
      <c r="J62" s="115">
        <v>-8</v>
      </c>
      <c r="K62" s="116">
        <v>-11.940298507462687</v>
      </c>
    </row>
    <row r="63" spans="1:11" ht="14.1" customHeight="1" x14ac:dyDescent="0.2">
      <c r="A63" s="306"/>
      <c r="B63" s="307" t="s">
        <v>294</v>
      </c>
      <c r="C63" s="308"/>
      <c r="D63" s="113">
        <v>1.6196760647870425</v>
      </c>
      <c r="E63" s="115">
        <v>54</v>
      </c>
      <c r="F63" s="114">
        <v>53</v>
      </c>
      <c r="G63" s="114">
        <v>60</v>
      </c>
      <c r="H63" s="114">
        <v>55</v>
      </c>
      <c r="I63" s="140">
        <v>55</v>
      </c>
      <c r="J63" s="115">
        <v>-1</v>
      </c>
      <c r="K63" s="116">
        <v>-1.8181818181818181</v>
      </c>
    </row>
    <row r="64" spans="1:11" ht="14.1" customHeight="1" x14ac:dyDescent="0.2">
      <c r="A64" s="306" t="s">
        <v>295</v>
      </c>
      <c r="B64" s="307" t="s">
        <v>296</v>
      </c>
      <c r="C64" s="308"/>
      <c r="D64" s="113">
        <v>1.229754049190162</v>
      </c>
      <c r="E64" s="115">
        <v>41</v>
      </c>
      <c r="F64" s="114">
        <v>18</v>
      </c>
      <c r="G64" s="114">
        <v>48</v>
      </c>
      <c r="H64" s="114">
        <v>26</v>
      </c>
      <c r="I64" s="140">
        <v>43</v>
      </c>
      <c r="J64" s="115">
        <v>-2</v>
      </c>
      <c r="K64" s="116">
        <v>-4.6511627906976747</v>
      </c>
    </row>
    <row r="65" spans="1:11" ht="14.1" customHeight="1" x14ac:dyDescent="0.2">
      <c r="A65" s="306" t="s">
        <v>297</v>
      </c>
      <c r="B65" s="307" t="s">
        <v>298</v>
      </c>
      <c r="C65" s="308"/>
      <c r="D65" s="113">
        <v>1.0197960407918416</v>
      </c>
      <c r="E65" s="115">
        <v>34</v>
      </c>
      <c r="F65" s="114">
        <v>15</v>
      </c>
      <c r="G65" s="114">
        <v>26</v>
      </c>
      <c r="H65" s="114">
        <v>32</v>
      </c>
      <c r="I65" s="140">
        <v>31</v>
      </c>
      <c r="J65" s="115">
        <v>3</v>
      </c>
      <c r="K65" s="116">
        <v>9.67741935483871</v>
      </c>
    </row>
    <row r="66" spans="1:11" ht="14.1" customHeight="1" x14ac:dyDescent="0.2">
      <c r="A66" s="306">
        <v>82</v>
      </c>
      <c r="B66" s="307" t="s">
        <v>299</v>
      </c>
      <c r="C66" s="308"/>
      <c r="D66" s="113">
        <v>4.199160167966407</v>
      </c>
      <c r="E66" s="115">
        <v>140</v>
      </c>
      <c r="F66" s="114">
        <v>132</v>
      </c>
      <c r="G66" s="114">
        <v>177</v>
      </c>
      <c r="H66" s="114">
        <v>132</v>
      </c>
      <c r="I66" s="140">
        <v>130</v>
      </c>
      <c r="J66" s="115">
        <v>10</v>
      </c>
      <c r="K66" s="116">
        <v>7.6923076923076925</v>
      </c>
    </row>
    <row r="67" spans="1:11" ht="14.1" customHeight="1" x14ac:dyDescent="0.2">
      <c r="A67" s="306" t="s">
        <v>300</v>
      </c>
      <c r="B67" s="307" t="s">
        <v>301</v>
      </c>
      <c r="C67" s="308"/>
      <c r="D67" s="113">
        <v>3.0893821235752847</v>
      </c>
      <c r="E67" s="115">
        <v>103</v>
      </c>
      <c r="F67" s="114">
        <v>99</v>
      </c>
      <c r="G67" s="114">
        <v>128</v>
      </c>
      <c r="H67" s="114">
        <v>104</v>
      </c>
      <c r="I67" s="140">
        <v>86</v>
      </c>
      <c r="J67" s="115">
        <v>17</v>
      </c>
      <c r="K67" s="116">
        <v>19.767441860465116</v>
      </c>
    </row>
    <row r="68" spans="1:11" ht="14.1" customHeight="1" x14ac:dyDescent="0.2">
      <c r="A68" s="306" t="s">
        <v>302</v>
      </c>
      <c r="B68" s="307" t="s">
        <v>303</v>
      </c>
      <c r="C68" s="308"/>
      <c r="D68" s="113">
        <v>0.59988002399520091</v>
      </c>
      <c r="E68" s="115">
        <v>20</v>
      </c>
      <c r="F68" s="114">
        <v>21</v>
      </c>
      <c r="G68" s="114">
        <v>27</v>
      </c>
      <c r="H68" s="114">
        <v>17</v>
      </c>
      <c r="I68" s="140">
        <v>25</v>
      </c>
      <c r="J68" s="115">
        <v>-5</v>
      </c>
      <c r="K68" s="116">
        <v>-20</v>
      </c>
    </row>
    <row r="69" spans="1:11" ht="14.1" customHeight="1" x14ac:dyDescent="0.2">
      <c r="A69" s="306">
        <v>83</v>
      </c>
      <c r="B69" s="307" t="s">
        <v>304</v>
      </c>
      <c r="C69" s="308"/>
      <c r="D69" s="113">
        <v>3.6892621475704859</v>
      </c>
      <c r="E69" s="115">
        <v>123</v>
      </c>
      <c r="F69" s="114">
        <v>112</v>
      </c>
      <c r="G69" s="114">
        <v>238</v>
      </c>
      <c r="H69" s="114">
        <v>109</v>
      </c>
      <c r="I69" s="140">
        <v>115</v>
      </c>
      <c r="J69" s="115">
        <v>8</v>
      </c>
      <c r="K69" s="116">
        <v>6.9565217391304346</v>
      </c>
    </row>
    <row r="70" spans="1:11" ht="14.1" customHeight="1" x14ac:dyDescent="0.2">
      <c r="A70" s="306" t="s">
        <v>305</v>
      </c>
      <c r="B70" s="307" t="s">
        <v>306</v>
      </c>
      <c r="C70" s="308"/>
      <c r="D70" s="113">
        <v>2.3395320935812838</v>
      </c>
      <c r="E70" s="115">
        <v>78</v>
      </c>
      <c r="F70" s="114">
        <v>81</v>
      </c>
      <c r="G70" s="114">
        <v>189</v>
      </c>
      <c r="H70" s="114">
        <v>78</v>
      </c>
      <c r="I70" s="140">
        <v>85</v>
      </c>
      <c r="J70" s="115">
        <v>-7</v>
      </c>
      <c r="K70" s="116">
        <v>-8.235294117647058</v>
      </c>
    </row>
    <row r="71" spans="1:11" ht="14.1" customHeight="1" x14ac:dyDescent="0.2">
      <c r="A71" s="306"/>
      <c r="B71" s="307" t="s">
        <v>307</v>
      </c>
      <c r="C71" s="308"/>
      <c r="D71" s="113">
        <v>1.1697660467906419</v>
      </c>
      <c r="E71" s="115">
        <v>39</v>
      </c>
      <c r="F71" s="114">
        <v>35</v>
      </c>
      <c r="G71" s="114">
        <v>120</v>
      </c>
      <c r="H71" s="114">
        <v>57</v>
      </c>
      <c r="I71" s="140">
        <v>48</v>
      </c>
      <c r="J71" s="115">
        <v>-9</v>
      </c>
      <c r="K71" s="116">
        <v>-18.75</v>
      </c>
    </row>
    <row r="72" spans="1:11" ht="14.1" customHeight="1" x14ac:dyDescent="0.2">
      <c r="A72" s="306">
        <v>84</v>
      </c>
      <c r="B72" s="307" t="s">
        <v>308</v>
      </c>
      <c r="C72" s="308"/>
      <c r="D72" s="113">
        <v>0.9298140371925615</v>
      </c>
      <c r="E72" s="115">
        <v>31</v>
      </c>
      <c r="F72" s="114">
        <v>20</v>
      </c>
      <c r="G72" s="114">
        <v>82</v>
      </c>
      <c r="H72" s="114">
        <v>25</v>
      </c>
      <c r="I72" s="140">
        <v>23</v>
      </c>
      <c r="J72" s="115">
        <v>8</v>
      </c>
      <c r="K72" s="116">
        <v>34.782608695652172</v>
      </c>
    </row>
    <row r="73" spans="1:11" ht="14.1" customHeight="1" x14ac:dyDescent="0.2">
      <c r="A73" s="306" t="s">
        <v>309</v>
      </c>
      <c r="B73" s="307" t="s">
        <v>310</v>
      </c>
      <c r="C73" s="308"/>
      <c r="D73" s="113">
        <v>0.32993401319736054</v>
      </c>
      <c r="E73" s="115">
        <v>11</v>
      </c>
      <c r="F73" s="114">
        <v>7</v>
      </c>
      <c r="G73" s="114">
        <v>55</v>
      </c>
      <c r="H73" s="114">
        <v>4</v>
      </c>
      <c r="I73" s="140">
        <v>5</v>
      </c>
      <c r="J73" s="115">
        <v>6</v>
      </c>
      <c r="K73" s="116">
        <v>120</v>
      </c>
    </row>
    <row r="74" spans="1:11" ht="14.1" customHeight="1" x14ac:dyDescent="0.2">
      <c r="A74" s="306" t="s">
        <v>311</v>
      </c>
      <c r="B74" s="307" t="s">
        <v>312</v>
      </c>
      <c r="C74" s="308"/>
      <c r="D74" s="113" t="s">
        <v>513</v>
      </c>
      <c r="E74" s="115" t="s">
        <v>513</v>
      </c>
      <c r="F74" s="114" t="s">
        <v>513</v>
      </c>
      <c r="G74" s="114">
        <v>7</v>
      </c>
      <c r="H74" s="114">
        <v>7</v>
      </c>
      <c r="I74" s="140">
        <v>4</v>
      </c>
      <c r="J74" s="115" t="s">
        <v>513</v>
      </c>
      <c r="K74" s="116" t="s">
        <v>513</v>
      </c>
    </row>
    <row r="75" spans="1:11" ht="14.1" customHeight="1" x14ac:dyDescent="0.2">
      <c r="A75" s="306" t="s">
        <v>313</v>
      </c>
      <c r="B75" s="307" t="s">
        <v>314</v>
      </c>
      <c r="C75" s="308"/>
      <c r="D75" s="113" t="s">
        <v>513</v>
      </c>
      <c r="E75" s="115" t="s">
        <v>513</v>
      </c>
      <c r="F75" s="114" t="s">
        <v>513</v>
      </c>
      <c r="G75" s="114" t="s">
        <v>513</v>
      </c>
      <c r="H75" s="114">
        <v>0</v>
      </c>
      <c r="I75" s="140">
        <v>0</v>
      </c>
      <c r="J75" s="115" t="s">
        <v>513</v>
      </c>
      <c r="K75" s="116" t="s">
        <v>513</v>
      </c>
    </row>
    <row r="76" spans="1:11" ht="14.1" customHeight="1" x14ac:dyDescent="0.2">
      <c r="A76" s="306">
        <v>91</v>
      </c>
      <c r="B76" s="307" t="s">
        <v>315</v>
      </c>
      <c r="C76" s="308"/>
      <c r="D76" s="113" t="s">
        <v>513</v>
      </c>
      <c r="E76" s="115" t="s">
        <v>513</v>
      </c>
      <c r="F76" s="114">
        <v>6</v>
      </c>
      <c r="G76" s="114">
        <v>8</v>
      </c>
      <c r="H76" s="114">
        <v>7</v>
      </c>
      <c r="I76" s="140" t="s">
        <v>513</v>
      </c>
      <c r="J76" s="115" t="s">
        <v>513</v>
      </c>
      <c r="K76" s="116" t="s">
        <v>513</v>
      </c>
    </row>
    <row r="77" spans="1:11" ht="14.1" customHeight="1" x14ac:dyDescent="0.2">
      <c r="A77" s="306">
        <v>92</v>
      </c>
      <c r="B77" s="307" t="s">
        <v>316</v>
      </c>
      <c r="C77" s="308"/>
      <c r="D77" s="113">
        <v>0.38992201559688061</v>
      </c>
      <c r="E77" s="115">
        <v>13</v>
      </c>
      <c r="F77" s="114">
        <v>14</v>
      </c>
      <c r="G77" s="114">
        <v>49</v>
      </c>
      <c r="H77" s="114">
        <v>22</v>
      </c>
      <c r="I77" s="140">
        <v>49</v>
      </c>
      <c r="J77" s="115">
        <v>-36</v>
      </c>
      <c r="K77" s="116">
        <v>-73.469387755102048</v>
      </c>
    </row>
    <row r="78" spans="1:11" ht="14.1" customHeight="1" x14ac:dyDescent="0.2">
      <c r="A78" s="306">
        <v>93</v>
      </c>
      <c r="B78" s="307" t="s">
        <v>317</v>
      </c>
      <c r="C78" s="308"/>
      <c r="D78" s="113">
        <v>0.29994001199760045</v>
      </c>
      <c r="E78" s="115">
        <v>10</v>
      </c>
      <c r="F78" s="114">
        <v>4</v>
      </c>
      <c r="G78" s="114">
        <v>7</v>
      </c>
      <c r="H78" s="114">
        <v>4</v>
      </c>
      <c r="I78" s="140">
        <v>6</v>
      </c>
      <c r="J78" s="115">
        <v>4</v>
      </c>
      <c r="K78" s="116">
        <v>66.666666666666671</v>
      </c>
    </row>
    <row r="79" spans="1:11" ht="14.1" customHeight="1" x14ac:dyDescent="0.2">
      <c r="A79" s="306">
        <v>94</v>
      </c>
      <c r="B79" s="307" t="s">
        <v>318</v>
      </c>
      <c r="C79" s="308"/>
      <c r="D79" s="113">
        <v>0.98980203959208157</v>
      </c>
      <c r="E79" s="115">
        <v>33</v>
      </c>
      <c r="F79" s="114">
        <v>7</v>
      </c>
      <c r="G79" s="114">
        <v>42</v>
      </c>
      <c r="H79" s="114">
        <v>62</v>
      </c>
      <c r="I79" s="140">
        <v>45</v>
      </c>
      <c r="J79" s="115">
        <v>-12</v>
      </c>
      <c r="K79" s="116">
        <v>-26.666666666666668</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31265</v>
      </c>
      <c r="C10" s="114">
        <v>16029</v>
      </c>
      <c r="D10" s="114">
        <v>15236</v>
      </c>
      <c r="E10" s="114">
        <v>24312</v>
      </c>
      <c r="F10" s="114">
        <v>6380</v>
      </c>
      <c r="G10" s="114">
        <v>4851</v>
      </c>
      <c r="H10" s="114">
        <v>7819</v>
      </c>
      <c r="I10" s="115">
        <v>11749</v>
      </c>
      <c r="J10" s="114">
        <v>7277</v>
      </c>
      <c r="K10" s="114">
        <v>4472</v>
      </c>
      <c r="L10" s="423">
        <v>2611</v>
      </c>
      <c r="M10" s="424">
        <v>2951</v>
      </c>
    </row>
    <row r="11" spans="1:13" ht="11.1" customHeight="1" x14ac:dyDescent="0.2">
      <c r="A11" s="422" t="s">
        <v>387</v>
      </c>
      <c r="B11" s="115">
        <v>31986</v>
      </c>
      <c r="C11" s="114">
        <v>16554</v>
      </c>
      <c r="D11" s="114">
        <v>15432</v>
      </c>
      <c r="E11" s="114">
        <v>24947</v>
      </c>
      <c r="F11" s="114">
        <v>6466</v>
      </c>
      <c r="G11" s="114">
        <v>4772</v>
      </c>
      <c r="H11" s="114">
        <v>8125</v>
      </c>
      <c r="I11" s="115">
        <v>11893</v>
      </c>
      <c r="J11" s="114">
        <v>7270</v>
      </c>
      <c r="K11" s="114">
        <v>4623</v>
      </c>
      <c r="L11" s="423">
        <v>2535</v>
      </c>
      <c r="M11" s="424">
        <v>1976</v>
      </c>
    </row>
    <row r="12" spans="1:13" ht="11.1" customHeight="1" x14ac:dyDescent="0.2">
      <c r="A12" s="422" t="s">
        <v>388</v>
      </c>
      <c r="B12" s="115">
        <v>32504</v>
      </c>
      <c r="C12" s="114">
        <v>16893</v>
      </c>
      <c r="D12" s="114">
        <v>15611</v>
      </c>
      <c r="E12" s="114">
        <v>25372</v>
      </c>
      <c r="F12" s="114">
        <v>6571</v>
      </c>
      <c r="G12" s="114">
        <v>5146</v>
      </c>
      <c r="H12" s="114">
        <v>8226</v>
      </c>
      <c r="I12" s="115">
        <v>12049</v>
      </c>
      <c r="J12" s="114">
        <v>7336</v>
      </c>
      <c r="K12" s="114">
        <v>4713</v>
      </c>
      <c r="L12" s="423">
        <v>3308</v>
      </c>
      <c r="M12" s="424">
        <v>2893</v>
      </c>
    </row>
    <row r="13" spans="1:13" s="110" customFormat="1" ht="11.1" customHeight="1" x14ac:dyDescent="0.2">
      <c r="A13" s="422" t="s">
        <v>389</v>
      </c>
      <c r="B13" s="115">
        <v>31946</v>
      </c>
      <c r="C13" s="114">
        <v>16416</v>
      </c>
      <c r="D13" s="114">
        <v>15530</v>
      </c>
      <c r="E13" s="114">
        <v>24770</v>
      </c>
      <c r="F13" s="114">
        <v>6611</v>
      </c>
      <c r="G13" s="114">
        <v>4904</v>
      </c>
      <c r="H13" s="114">
        <v>8260</v>
      </c>
      <c r="I13" s="115">
        <v>12039</v>
      </c>
      <c r="J13" s="114">
        <v>7341</v>
      </c>
      <c r="K13" s="114">
        <v>4698</v>
      </c>
      <c r="L13" s="423">
        <v>1822</v>
      </c>
      <c r="M13" s="424">
        <v>2460</v>
      </c>
    </row>
    <row r="14" spans="1:13" ht="15" customHeight="1" x14ac:dyDescent="0.2">
      <c r="A14" s="422" t="s">
        <v>390</v>
      </c>
      <c r="B14" s="115">
        <v>32121</v>
      </c>
      <c r="C14" s="114">
        <v>16507</v>
      </c>
      <c r="D14" s="114">
        <v>15614</v>
      </c>
      <c r="E14" s="114">
        <v>23930</v>
      </c>
      <c r="F14" s="114">
        <v>7661</v>
      </c>
      <c r="G14" s="114">
        <v>4775</v>
      </c>
      <c r="H14" s="114">
        <v>8417</v>
      </c>
      <c r="I14" s="115">
        <v>12048</v>
      </c>
      <c r="J14" s="114">
        <v>7348</v>
      </c>
      <c r="K14" s="114">
        <v>4700</v>
      </c>
      <c r="L14" s="423">
        <v>2860</v>
      </c>
      <c r="M14" s="424">
        <v>2737</v>
      </c>
    </row>
    <row r="15" spans="1:13" ht="11.1" customHeight="1" x14ac:dyDescent="0.2">
      <c r="A15" s="422" t="s">
        <v>387</v>
      </c>
      <c r="B15" s="115">
        <v>32901</v>
      </c>
      <c r="C15" s="114">
        <v>17092</v>
      </c>
      <c r="D15" s="114">
        <v>15809</v>
      </c>
      <c r="E15" s="114">
        <v>24388</v>
      </c>
      <c r="F15" s="114">
        <v>7996</v>
      </c>
      <c r="G15" s="114">
        <v>4773</v>
      </c>
      <c r="H15" s="114">
        <v>8674</v>
      </c>
      <c r="I15" s="115">
        <v>12410</v>
      </c>
      <c r="J15" s="114">
        <v>7497</v>
      </c>
      <c r="K15" s="114">
        <v>4913</v>
      </c>
      <c r="L15" s="423">
        <v>2898</v>
      </c>
      <c r="M15" s="424">
        <v>2145</v>
      </c>
    </row>
    <row r="16" spans="1:13" ht="11.1" customHeight="1" x14ac:dyDescent="0.2">
      <c r="A16" s="422" t="s">
        <v>388</v>
      </c>
      <c r="B16" s="115">
        <v>33650</v>
      </c>
      <c r="C16" s="114">
        <v>17520</v>
      </c>
      <c r="D16" s="114">
        <v>16130</v>
      </c>
      <c r="E16" s="114">
        <v>25392</v>
      </c>
      <c r="F16" s="114">
        <v>8198</v>
      </c>
      <c r="G16" s="114">
        <v>5223</v>
      </c>
      <c r="H16" s="114">
        <v>8753</v>
      </c>
      <c r="I16" s="115">
        <v>12577</v>
      </c>
      <c r="J16" s="114">
        <v>7482</v>
      </c>
      <c r="K16" s="114">
        <v>5095</v>
      </c>
      <c r="L16" s="423">
        <v>4021</v>
      </c>
      <c r="M16" s="424">
        <v>3416</v>
      </c>
    </row>
    <row r="17" spans="1:13" s="110" customFormat="1" ht="11.1" customHeight="1" x14ac:dyDescent="0.2">
      <c r="A17" s="422" t="s">
        <v>389</v>
      </c>
      <c r="B17" s="115">
        <v>33194</v>
      </c>
      <c r="C17" s="114">
        <v>17102</v>
      </c>
      <c r="D17" s="114">
        <v>16092</v>
      </c>
      <c r="E17" s="114">
        <v>25072</v>
      </c>
      <c r="F17" s="114">
        <v>8099</v>
      </c>
      <c r="G17" s="114">
        <v>5027</v>
      </c>
      <c r="H17" s="114">
        <v>8779</v>
      </c>
      <c r="I17" s="115">
        <v>12461</v>
      </c>
      <c r="J17" s="114">
        <v>7474</v>
      </c>
      <c r="K17" s="114">
        <v>4987</v>
      </c>
      <c r="L17" s="423">
        <v>2337</v>
      </c>
      <c r="M17" s="424">
        <v>2931</v>
      </c>
    </row>
    <row r="18" spans="1:13" ht="15" customHeight="1" x14ac:dyDescent="0.2">
      <c r="A18" s="422" t="s">
        <v>391</v>
      </c>
      <c r="B18" s="115">
        <v>33280</v>
      </c>
      <c r="C18" s="114">
        <v>17067</v>
      </c>
      <c r="D18" s="114">
        <v>16213</v>
      </c>
      <c r="E18" s="114">
        <v>24763</v>
      </c>
      <c r="F18" s="114">
        <v>8488</v>
      </c>
      <c r="G18" s="114">
        <v>4871</v>
      </c>
      <c r="H18" s="114">
        <v>8871</v>
      </c>
      <c r="I18" s="115">
        <v>12391</v>
      </c>
      <c r="J18" s="114">
        <v>7379</v>
      </c>
      <c r="K18" s="114">
        <v>5012</v>
      </c>
      <c r="L18" s="423">
        <v>2994</v>
      </c>
      <c r="M18" s="424">
        <v>2947</v>
      </c>
    </row>
    <row r="19" spans="1:13" ht="11.1" customHeight="1" x14ac:dyDescent="0.2">
      <c r="A19" s="422" t="s">
        <v>387</v>
      </c>
      <c r="B19" s="115">
        <v>33912</v>
      </c>
      <c r="C19" s="114">
        <v>17489</v>
      </c>
      <c r="D19" s="114">
        <v>16423</v>
      </c>
      <c r="E19" s="114">
        <v>25140</v>
      </c>
      <c r="F19" s="114">
        <v>8741</v>
      </c>
      <c r="G19" s="114">
        <v>4814</v>
      </c>
      <c r="H19" s="114">
        <v>9145</v>
      </c>
      <c r="I19" s="115">
        <v>12626</v>
      </c>
      <c r="J19" s="114">
        <v>7410</v>
      </c>
      <c r="K19" s="114">
        <v>5216</v>
      </c>
      <c r="L19" s="423">
        <v>2975</v>
      </c>
      <c r="M19" s="424">
        <v>2362</v>
      </c>
    </row>
    <row r="20" spans="1:13" ht="11.1" customHeight="1" x14ac:dyDescent="0.2">
      <c r="A20" s="422" t="s">
        <v>388</v>
      </c>
      <c r="B20" s="115">
        <v>34503</v>
      </c>
      <c r="C20" s="114">
        <v>17865</v>
      </c>
      <c r="D20" s="114">
        <v>16638</v>
      </c>
      <c r="E20" s="114">
        <v>25671</v>
      </c>
      <c r="F20" s="114">
        <v>8816</v>
      </c>
      <c r="G20" s="114">
        <v>5224</v>
      </c>
      <c r="H20" s="114">
        <v>9293</v>
      </c>
      <c r="I20" s="115">
        <v>12712</v>
      </c>
      <c r="J20" s="114">
        <v>7401</v>
      </c>
      <c r="K20" s="114">
        <v>5311</v>
      </c>
      <c r="L20" s="423">
        <v>3535</v>
      </c>
      <c r="M20" s="424">
        <v>3049</v>
      </c>
    </row>
    <row r="21" spans="1:13" s="110" customFormat="1" ht="11.1" customHeight="1" x14ac:dyDescent="0.2">
      <c r="A21" s="422" t="s">
        <v>389</v>
      </c>
      <c r="B21" s="115">
        <v>33909</v>
      </c>
      <c r="C21" s="114">
        <v>17404</v>
      </c>
      <c r="D21" s="114">
        <v>16505</v>
      </c>
      <c r="E21" s="114">
        <v>25160</v>
      </c>
      <c r="F21" s="114">
        <v>8740</v>
      </c>
      <c r="G21" s="114">
        <v>4960</v>
      </c>
      <c r="H21" s="114">
        <v>9298</v>
      </c>
      <c r="I21" s="115">
        <v>12873</v>
      </c>
      <c r="J21" s="114">
        <v>7521</v>
      </c>
      <c r="K21" s="114">
        <v>5352</v>
      </c>
      <c r="L21" s="423">
        <v>1942</v>
      </c>
      <c r="M21" s="424">
        <v>2651</v>
      </c>
    </row>
    <row r="22" spans="1:13" ht="15" customHeight="1" x14ac:dyDescent="0.2">
      <c r="A22" s="422" t="s">
        <v>392</v>
      </c>
      <c r="B22" s="115">
        <v>33703</v>
      </c>
      <c r="C22" s="114">
        <v>17250</v>
      </c>
      <c r="D22" s="114">
        <v>16453</v>
      </c>
      <c r="E22" s="114">
        <v>24909</v>
      </c>
      <c r="F22" s="114">
        <v>8747</v>
      </c>
      <c r="G22" s="114">
        <v>4809</v>
      </c>
      <c r="H22" s="114">
        <v>9333</v>
      </c>
      <c r="I22" s="115">
        <v>12586</v>
      </c>
      <c r="J22" s="114">
        <v>7351</v>
      </c>
      <c r="K22" s="114">
        <v>5235</v>
      </c>
      <c r="L22" s="423">
        <v>2737</v>
      </c>
      <c r="M22" s="424">
        <v>2926</v>
      </c>
    </row>
    <row r="23" spans="1:13" ht="11.1" customHeight="1" x14ac:dyDescent="0.2">
      <c r="A23" s="422" t="s">
        <v>387</v>
      </c>
      <c r="B23" s="115">
        <v>34330</v>
      </c>
      <c r="C23" s="114">
        <v>17749</v>
      </c>
      <c r="D23" s="114">
        <v>16581</v>
      </c>
      <c r="E23" s="114">
        <v>25382</v>
      </c>
      <c r="F23" s="114">
        <v>8890</v>
      </c>
      <c r="G23" s="114">
        <v>4744</v>
      </c>
      <c r="H23" s="114">
        <v>9607</v>
      </c>
      <c r="I23" s="115">
        <v>12790</v>
      </c>
      <c r="J23" s="114">
        <v>7457</v>
      </c>
      <c r="K23" s="114">
        <v>5333</v>
      </c>
      <c r="L23" s="423">
        <v>2766</v>
      </c>
      <c r="M23" s="424">
        <v>2233</v>
      </c>
    </row>
    <row r="24" spans="1:13" ht="11.1" customHeight="1" x14ac:dyDescent="0.2">
      <c r="A24" s="422" t="s">
        <v>388</v>
      </c>
      <c r="B24" s="115">
        <v>34983</v>
      </c>
      <c r="C24" s="114">
        <v>18140</v>
      </c>
      <c r="D24" s="114">
        <v>16843</v>
      </c>
      <c r="E24" s="114">
        <v>25416</v>
      </c>
      <c r="F24" s="114">
        <v>8996</v>
      </c>
      <c r="G24" s="114">
        <v>5071</v>
      </c>
      <c r="H24" s="114">
        <v>9787</v>
      </c>
      <c r="I24" s="115">
        <v>12958</v>
      </c>
      <c r="J24" s="114">
        <v>7459</v>
      </c>
      <c r="K24" s="114">
        <v>5499</v>
      </c>
      <c r="L24" s="423">
        <v>3728</v>
      </c>
      <c r="M24" s="424">
        <v>3224</v>
      </c>
    </row>
    <row r="25" spans="1:13" s="110" customFormat="1" ht="11.1" customHeight="1" x14ac:dyDescent="0.2">
      <c r="A25" s="422" t="s">
        <v>389</v>
      </c>
      <c r="B25" s="115">
        <v>34306</v>
      </c>
      <c r="C25" s="114">
        <v>17653</v>
      </c>
      <c r="D25" s="114">
        <v>16653</v>
      </c>
      <c r="E25" s="114">
        <v>24739</v>
      </c>
      <c r="F25" s="114">
        <v>8994</v>
      </c>
      <c r="G25" s="114">
        <v>4790</v>
      </c>
      <c r="H25" s="114">
        <v>9780</v>
      </c>
      <c r="I25" s="115">
        <v>12830</v>
      </c>
      <c r="J25" s="114">
        <v>7437</v>
      </c>
      <c r="K25" s="114">
        <v>5393</v>
      </c>
      <c r="L25" s="423">
        <v>1879</v>
      </c>
      <c r="M25" s="424">
        <v>2545</v>
      </c>
    </row>
    <row r="26" spans="1:13" ht="15" customHeight="1" x14ac:dyDescent="0.2">
      <c r="A26" s="422" t="s">
        <v>393</v>
      </c>
      <c r="B26" s="115">
        <v>34525</v>
      </c>
      <c r="C26" s="114">
        <v>17851</v>
      </c>
      <c r="D26" s="114">
        <v>16674</v>
      </c>
      <c r="E26" s="114">
        <v>24861</v>
      </c>
      <c r="F26" s="114">
        <v>9090</v>
      </c>
      <c r="G26" s="114">
        <v>4725</v>
      </c>
      <c r="H26" s="114">
        <v>9901</v>
      </c>
      <c r="I26" s="115">
        <v>12600</v>
      </c>
      <c r="J26" s="114">
        <v>7297</v>
      </c>
      <c r="K26" s="114">
        <v>5303</v>
      </c>
      <c r="L26" s="423">
        <v>3019</v>
      </c>
      <c r="M26" s="424">
        <v>2843</v>
      </c>
    </row>
    <row r="27" spans="1:13" ht="11.1" customHeight="1" x14ac:dyDescent="0.2">
      <c r="A27" s="422" t="s">
        <v>387</v>
      </c>
      <c r="B27" s="115">
        <v>35076</v>
      </c>
      <c r="C27" s="114">
        <v>18312</v>
      </c>
      <c r="D27" s="114">
        <v>16764</v>
      </c>
      <c r="E27" s="114">
        <v>25270</v>
      </c>
      <c r="F27" s="114">
        <v>9234</v>
      </c>
      <c r="G27" s="114">
        <v>4704</v>
      </c>
      <c r="H27" s="114">
        <v>10119</v>
      </c>
      <c r="I27" s="115">
        <v>12851</v>
      </c>
      <c r="J27" s="114">
        <v>7348</v>
      </c>
      <c r="K27" s="114">
        <v>5503</v>
      </c>
      <c r="L27" s="423">
        <v>2994</v>
      </c>
      <c r="M27" s="424">
        <v>2474</v>
      </c>
    </row>
    <row r="28" spans="1:13" ht="11.1" customHeight="1" x14ac:dyDescent="0.2">
      <c r="A28" s="422" t="s">
        <v>388</v>
      </c>
      <c r="B28" s="115">
        <v>35559</v>
      </c>
      <c r="C28" s="114">
        <v>18587</v>
      </c>
      <c r="D28" s="114">
        <v>16972</v>
      </c>
      <c r="E28" s="114">
        <v>26060</v>
      </c>
      <c r="F28" s="114">
        <v>9431</v>
      </c>
      <c r="G28" s="114">
        <v>5026</v>
      </c>
      <c r="H28" s="114">
        <v>10213</v>
      </c>
      <c r="I28" s="115">
        <v>12927</v>
      </c>
      <c r="J28" s="114">
        <v>7296</v>
      </c>
      <c r="K28" s="114">
        <v>5631</v>
      </c>
      <c r="L28" s="423">
        <v>3619</v>
      </c>
      <c r="M28" s="424">
        <v>3242</v>
      </c>
    </row>
    <row r="29" spans="1:13" s="110" customFormat="1" ht="11.1" customHeight="1" x14ac:dyDescent="0.2">
      <c r="A29" s="422" t="s">
        <v>389</v>
      </c>
      <c r="B29" s="115">
        <v>34729</v>
      </c>
      <c r="C29" s="114">
        <v>17988</v>
      </c>
      <c r="D29" s="114">
        <v>16741</v>
      </c>
      <c r="E29" s="114">
        <v>25379</v>
      </c>
      <c r="F29" s="114">
        <v>9341</v>
      </c>
      <c r="G29" s="114">
        <v>4770</v>
      </c>
      <c r="H29" s="114">
        <v>10069</v>
      </c>
      <c r="I29" s="115">
        <v>12881</v>
      </c>
      <c r="J29" s="114">
        <v>7334</v>
      </c>
      <c r="K29" s="114">
        <v>5547</v>
      </c>
      <c r="L29" s="423">
        <v>2078</v>
      </c>
      <c r="M29" s="424">
        <v>2850</v>
      </c>
    </row>
    <row r="30" spans="1:13" ht="15" customHeight="1" x14ac:dyDescent="0.2">
      <c r="A30" s="422" t="s">
        <v>394</v>
      </c>
      <c r="B30" s="115">
        <v>34777</v>
      </c>
      <c r="C30" s="114">
        <v>17989</v>
      </c>
      <c r="D30" s="114">
        <v>16788</v>
      </c>
      <c r="E30" s="114">
        <v>25295</v>
      </c>
      <c r="F30" s="114">
        <v>9474</v>
      </c>
      <c r="G30" s="114">
        <v>4607</v>
      </c>
      <c r="H30" s="114">
        <v>10192</v>
      </c>
      <c r="I30" s="115">
        <v>12503</v>
      </c>
      <c r="J30" s="114">
        <v>7102</v>
      </c>
      <c r="K30" s="114">
        <v>5401</v>
      </c>
      <c r="L30" s="423">
        <v>2949</v>
      </c>
      <c r="M30" s="424">
        <v>2919</v>
      </c>
    </row>
    <row r="31" spans="1:13" ht="11.1" customHeight="1" x14ac:dyDescent="0.2">
      <c r="A31" s="422" t="s">
        <v>387</v>
      </c>
      <c r="B31" s="115">
        <v>35459</v>
      </c>
      <c r="C31" s="114">
        <v>18455</v>
      </c>
      <c r="D31" s="114">
        <v>17004</v>
      </c>
      <c r="E31" s="114">
        <v>25726</v>
      </c>
      <c r="F31" s="114">
        <v>9727</v>
      </c>
      <c r="G31" s="114">
        <v>4593</v>
      </c>
      <c r="H31" s="114">
        <v>10502</v>
      </c>
      <c r="I31" s="115">
        <v>12815</v>
      </c>
      <c r="J31" s="114">
        <v>7252</v>
      </c>
      <c r="K31" s="114">
        <v>5563</v>
      </c>
      <c r="L31" s="423">
        <v>2890</v>
      </c>
      <c r="M31" s="424">
        <v>2302</v>
      </c>
    </row>
    <row r="32" spans="1:13" ht="11.1" customHeight="1" x14ac:dyDescent="0.2">
      <c r="A32" s="422" t="s">
        <v>388</v>
      </c>
      <c r="B32" s="115">
        <v>36014</v>
      </c>
      <c r="C32" s="114">
        <v>18795</v>
      </c>
      <c r="D32" s="114">
        <v>17219</v>
      </c>
      <c r="E32" s="114">
        <v>26166</v>
      </c>
      <c r="F32" s="114">
        <v>9843</v>
      </c>
      <c r="G32" s="114">
        <v>4973</v>
      </c>
      <c r="H32" s="114">
        <v>10649</v>
      </c>
      <c r="I32" s="115">
        <v>12907</v>
      </c>
      <c r="J32" s="114">
        <v>7245</v>
      </c>
      <c r="K32" s="114">
        <v>5662</v>
      </c>
      <c r="L32" s="423">
        <v>3841</v>
      </c>
      <c r="M32" s="424">
        <v>3435</v>
      </c>
    </row>
    <row r="33" spans="1:13" s="110" customFormat="1" ht="11.1" customHeight="1" x14ac:dyDescent="0.2">
      <c r="A33" s="422" t="s">
        <v>389</v>
      </c>
      <c r="B33" s="115">
        <v>35446</v>
      </c>
      <c r="C33" s="114">
        <v>18395</v>
      </c>
      <c r="D33" s="114">
        <v>17051</v>
      </c>
      <c r="E33" s="114">
        <v>25560</v>
      </c>
      <c r="F33" s="114">
        <v>9884</v>
      </c>
      <c r="G33" s="114">
        <v>4743</v>
      </c>
      <c r="H33" s="114">
        <v>10577</v>
      </c>
      <c r="I33" s="115">
        <v>12726</v>
      </c>
      <c r="J33" s="114">
        <v>7187</v>
      </c>
      <c r="K33" s="114">
        <v>5539</v>
      </c>
      <c r="L33" s="423">
        <v>2307</v>
      </c>
      <c r="M33" s="424">
        <v>2916</v>
      </c>
    </row>
    <row r="34" spans="1:13" ht="15" customHeight="1" x14ac:dyDescent="0.2">
      <c r="A34" s="422" t="s">
        <v>395</v>
      </c>
      <c r="B34" s="115">
        <v>35433</v>
      </c>
      <c r="C34" s="114">
        <v>18374</v>
      </c>
      <c r="D34" s="114">
        <v>17059</v>
      </c>
      <c r="E34" s="114">
        <v>25420</v>
      </c>
      <c r="F34" s="114">
        <v>10011</v>
      </c>
      <c r="G34" s="114">
        <v>4590</v>
      </c>
      <c r="H34" s="114">
        <v>10687</v>
      </c>
      <c r="I34" s="115">
        <v>12669</v>
      </c>
      <c r="J34" s="114">
        <v>7077</v>
      </c>
      <c r="K34" s="114">
        <v>5592</v>
      </c>
      <c r="L34" s="423">
        <v>3028</v>
      </c>
      <c r="M34" s="424">
        <v>2938</v>
      </c>
    </row>
    <row r="35" spans="1:13" ht="11.1" customHeight="1" x14ac:dyDescent="0.2">
      <c r="A35" s="422" t="s">
        <v>387</v>
      </c>
      <c r="B35" s="115">
        <v>35791</v>
      </c>
      <c r="C35" s="114">
        <v>18637</v>
      </c>
      <c r="D35" s="114">
        <v>17154</v>
      </c>
      <c r="E35" s="114">
        <v>25674</v>
      </c>
      <c r="F35" s="114">
        <v>10115</v>
      </c>
      <c r="G35" s="114">
        <v>4537</v>
      </c>
      <c r="H35" s="114">
        <v>10856</v>
      </c>
      <c r="I35" s="115">
        <v>12871</v>
      </c>
      <c r="J35" s="114">
        <v>7170</v>
      </c>
      <c r="K35" s="114">
        <v>5701</v>
      </c>
      <c r="L35" s="423">
        <v>2852</v>
      </c>
      <c r="M35" s="424">
        <v>2489</v>
      </c>
    </row>
    <row r="36" spans="1:13" ht="11.1" customHeight="1" x14ac:dyDescent="0.2">
      <c r="A36" s="422" t="s">
        <v>388</v>
      </c>
      <c r="B36" s="115">
        <v>36443</v>
      </c>
      <c r="C36" s="114">
        <v>19065</v>
      </c>
      <c r="D36" s="114">
        <v>17378</v>
      </c>
      <c r="E36" s="114">
        <v>26262</v>
      </c>
      <c r="F36" s="114">
        <v>10179</v>
      </c>
      <c r="G36" s="114">
        <v>4995</v>
      </c>
      <c r="H36" s="114">
        <v>11042</v>
      </c>
      <c r="I36" s="115">
        <v>13036</v>
      </c>
      <c r="J36" s="114">
        <v>7101</v>
      </c>
      <c r="K36" s="114">
        <v>5935</v>
      </c>
      <c r="L36" s="423">
        <v>3933</v>
      </c>
      <c r="M36" s="424">
        <v>3378</v>
      </c>
    </row>
    <row r="37" spans="1:13" s="110" customFormat="1" ht="11.1" customHeight="1" x14ac:dyDescent="0.2">
      <c r="A37" s="422" t="s">
        <v>389</v>
      </c>
      <c r="B37" s="115">
        <v>35863</v>
      </c>
      <c r="C37" s="114">
        <v>18581</v>
      </c>
      <c r="D37" s="114">
        <v>17282</v>
      </c>
      <c r="E37" s="114">
        <v>25689</v>
      </c>
      <c r="F37" s="114">
        <v>10174</v>
      </c>
      <c r="G37" s="114">
        <v>4802</v>
      </c>
      <c r="H37" s="114">
        <v>11045</v>
      </c>
      <c r="I37" s="115">
        <v>12804</v>
      </c>
      <c r="J37" s="114">
        <v>7030</v>
      </c>
      <c r="K37" s="114">
        <v>5774</v>
      </c>
      <c r="L37" s="423">
        <v>2394</v>
      </c>
      <c r="M37" s="424">
        <v>2950</v>
      </c>
    </row>
    <row r="38" spans="1:13" ht="15" customHeight="1" x14ac:dyDescent="0.2">
      <c r="A38" s="425" t="s">
        <v>396</v>
      </c>
      <c r="B38" s="115">
        <v>36182</v>
      </c>
      <c r="C38" s="114">
        <v>18699</v>
      </c>
      <c r="D38" s="114">
        <v>17483</v>
      </c>
      <c r="E38" s="114">
        <v>25766</v>
      </c>
      <c r="F38" s="114">
        <v>10416</v>
      </c>
      <c r="G38" s="114">
        <v>4723</v>
      </c>
      <c r="H38" s="114">
        <v>11249</v>
      </c>
      <c r="I38" s="115">
        <v>12718</v>
      </c>
      <c r="J38" s="114">
        <v>6954</v>
      </c>
      <c r="K38" s="114">
        <v>5764</v>
      </c>
      <c r="L38" s="423">
        <v>3224</v>
      </c>
      <c r="M38" s="424">
        <v>3057</v>
      </c>
    </row>
    <row r="39" spans="1:13" ht="11.1" customHeight="1" x14ac:dyDescent="0.2">
      <c r="A39" s="422" t="s">
        <v>387</v>
      </c>
      <c r="B39" s="115">
        <v>36699</v>
      </c>
      <c r="C39" s="114">
        <v>19150</v>
      </c>
      <c r="D39" s="114">
        <v>17549</v>
      </c>
      <c r="E39" s="114">
        <v>26154</v>
      </c>
      <c r="F39" s="114">
        <v>10545</v>
      </c>
      <c r="G39" s="114">
        <v>4683</v>
      </c>
      <c r="H39" s="114">
        <v>11537</v>
      </c>
      <c r="I39" s="115">
        <v>13028</v>
      </c>
      <c r="J39" s="114">
        <v>7042</v>
      </c>
      <c r="K39" s="114">
        <v>5986</v>
      </c>
      <c r="L39" s="423">
        <v>2815</v>
      </c>
      <c r="M39" s="424">
        <v>2476</v>
      </c>
    </row>
    <row r="40" spans="1:13" ht="11.1" customHeight="1" x14ac:dyDescent="0.2">
      <c r="A40" s="425" t="s">
        <v>388</v>
      </c>
      <c r="B40" s="115">
        <v>37406</v>
      </c>
      <c r="C40" s="114">
        <v>19683</v>
      </c>
      <c r="D40" s="114">
        <v>17723</v>
      </c>
      <c r="E40" s="114">
        <v>26810</v>
      </c>
      <c r="F40" s="114">
        <v>10596</v>
      </c>
      <c r="G40" s="114">
        <v>5120</v>
      </c>
      <c r="H40" s="114">
        <v>11679</v>
      </c>
      <c r="I40" s="115">
        <v>12993</v>
      </c>
      <c r="J40" s="114">
        <v>6853</v>
      </c>
      <c r="K40" s="114">
        <v>6140</v>
      </c>
      <c r="L40" s="423">
        <v>4189</v>
      </c>
      <c r="M40" s="424">
        <v>3532</v>
      </c>
    </row>
    <row r="41" spans="1:13" s="110" customFormat="1" ht="11.1" customHeight="1" x14ac:dyDescent="0.2">
      <c r="A41" s="422" t="s">
        <v>389</v>
      </c>
      <c r="B41" s="115">
        <v>36750</v>
      </c>
      <c r="C41" s="114">
        <v>19181</v>
      </c>
      <c r="D41" s="114">
        <v>17569</v>
      </c>
      <c r="E41" s="114">
        <v>26192</v>
      </c>
      <c r="F41" s="114">
        <v>10558</v>
      </c>
      <c r="G41" s="114">
        <v>4905</v>
      </c>
      <c r="H41" s="114">
        <v>11612</v>
      </c>
      <c r="I41" s="115">
        <v>12915</v>
      </c>
      <c r="J41" s="114">
        <v>6825</v>
      </c>
      <c r="K41" s="114">
        <v>6090</v>
      </c>
      <c r="L41" s="423">
        <v>2602</v>
      </c>
      <c r="M41" s="424">
        <v>3263</v>
      </c>
    </row>
    <row r="42" spans="1:13" ht="15" customHeight="1" x14ac:dyDescent="0.2">
      <c r="A42" s="422" t="s">
        <v>397</v>
      </c>
      <c r="B42" s="115">
        <v>37063</v>
      </c>
      <c r="C42" s="114">
        <v>19346</v>
      </c>
      <c r="D42" s="114">
        <v>17717</v>
      </c>
      <c r="E42" s="114">
        <v>26359</v>
      </c>
      <c r="F42" s="114">
        <v>10704</v>
      </c>
      <c r="G42" s="114">
        <v>4783</v>
      </c>
      <c r="H42" s="114">
        <v>11763</v>
      </c>
      <c r="I42" s="115">
        <v>12837</v>
      </c>
      <c r="J42" s="114">
        <v>6759</v>
      </c>
      <c r="K42" s="114">
        <v>6078</v>
      </c>
      <c r="L42" s="423">
        <v>3364</v>
      </c>
      <c r="M42" s="424">
        <v>3168</v>
      </c>
    </row>
    <row r="43" spans="1:13" ht="11.1" customHeight="1" x14ac:dyDescent="0.2">
      <c r="A43" s="422" t="s">
        <v>387</v>
      </c>
      <c r="B43" s="115">
        <v>37550</v>
      </c>
      <c r="C43" s="114">
        <v>19783</v>
      </c>
      <c r="D43" s="114">
        <v>17767</v>
      </c>
      <c r="E43" s="114">
        <v>26843</v>
      </c>
      <c r="F43" s="114">
        <v>10707</v>
      </c>
      <c r="G43" s="114">
        <v>4786</v>
      </c>
      <c r="H43" s="114">
        <v>11967</v>
      </c>
      <c r="I43" s="115">
        <v>12925</v>
      </c>
      <c r="J43" s="114">
        <v>6738</v>
      </c>
      <c r="K43" s="114">
        <v>6187</v>
      </c>
      <c r="L43" s="423">
        <v>3109</v>
      </c>
      <c r="M43" s="424">
        <v>2581</v>
      </c>
    </row>
    <row r="44" spans="1:13" ht="11.1" customHeight="1" x14ac:dyDescent="0.2">
      <c r="A44" s="422" t="s">
        <v>388</v>
      </c>
      <c r="B44" s="115">
        <v>38247</v>
      </c>
      <c r="C44" s="114">
        <v>20160</v>
      </c>
      <c r="D44" s="114">
        <v>18087</v>
      </c>
      <c r="E44" s="114">
        <v>27440</v>
      </c>
      <c r="F44" s="114">
        <v>10807</v>
      </c>
      <c r="G44" s="114">
        <v>5232</v>
      </c>
      <c r="H44" s="114">
        <v>12188</v>
      </c>
      <c r="I44" s="115">
        <v>13011</v>
      </c>
      <c r="J44" s="114">
        <v>6718</v>
      </c>
      <c r="K44" s="114">
        <v>6293</v>
      </c>
      <c r="L44" s="423">
        <v>4225</v>
      </c>
      <c r="M44" s="424">
        <v>3688</v>
      </c>
    </row>
    <row r="45" spans="1:13" s="110" customFormat="1" ht="11.1" customHeight="1" x14ac:dyDescent="0.2">
      <c r="A45" s="422" t="s">
        <v>389</v>
      </c>
      <c r="B45" s="115">
        <v>37910</v>
      </c>
      <c r="C45" s="114">
        <v>19828</v>
      </c>
      <c r="D45" s="114">
        <v>18082</v>
      </c>
      <c r="E45" s="114">
        <v>27071</v>
      </c>
      <c r="F45" s="114">
        <v>10839</v>
      </c>
      <c r="G45" s="114">
        <v>5100</v>
      </c>
      <c r="H45" s="114">
        <v>12150</v>
      </c>
      <c r="I45" s="115">
        <v>12911</v>
      </c>
      <c r="J45" s="114">
        <v>6699</v>
      </c>
      <c r="K45" s="114">
        <v>6212</v>
      </c>
      <c r="L45" s="423">
        <v>2789</v>
      </c>
      <c r="M45" s="424">
        <v>3250</v>
      </c>
    </row>
    <row r="46" spans="1:13" ht="15" customHeight="1" x14ac:dyDescent="0.2">
      <c r="A46" s="422" t="s">
        <v>398</v>
      </c>
      <c r="B46" s="115">
        <v>38062</v>
      </c>
      <c r="C46" s="114">
        <v>19956</v>
      </c>
      <c r="D46" s="114">
        <v>18106</v>
      </c>
      <c r="E46" s="114">
        <v>27122</v>
      </c>
      <c r="F46" s="114">
        <v>10940</v>
      </c>
      <c r="G46" s="114">
        <v>4959</v>
      </c>
      <c r="H46" s="114">
        <v>12320</v>
      </c>
      <c r="I46" s="115">
        <v>12736</v>
      </c>
      <c r="J46" s="114">
        <v>6561</v>
      </c>
      <c r="K46" s="114">
        <v>6175</v>
      </c>
      <c r="L46" s="423">
        <v>3515</v>
      </c>
      <c r="M46" s="424">
        <v>3498</v>
      </c>
    </row>
    <row r="47" spans="1:13" ht="11.1" customHeight="1" x14ac:dyDescent="0.2">
      <c r="A47" s="422" t="s">
        <v>387</v>
      </c>
      <c r="B47" s="115">
        <v>38329</v>
      </c>
      <c r="C47" s="114">
        <v>20121</v>
      </c>
      <c r="D47" s="114">
        <v>18208</v>
      </c>
      <c r="E47" s="114">
        <v>27249</v>
      </c>
      <c r="F47" s="114">
        <v>11080</v>
      </c>
      <c r="G47" s="114">
        <v>4819</v>
      </c>
      <c r="H47" s="114">
        <v>12503</v>
      </c>
      <c r="I47" s="115">
        <v>12969</v>
      </c>
      <c r="J47" s="114">
        <v>6627</v>
      </c>
      <c r="K47" s="114">
        <v>6342</v>
      </c>
      <c r="L47" s="423">
        <v>2949</v>
      </c>
      <c r="M47" s="424">
        <v>2711</v>
      </c>
    </row>
    <row r="48" spans="1:13" ht="11.1" customHeight="1" x14ac:dyDescent="0.2">
      <c r="A48" s="422" t="s">
        <v>388</v>
      </c>
      <c r="B48" s="115">
        <v>38774</v>
      </c>
      <c r="C48" s="114">
        <v>20376</v>
      </c>
      <c r="D48" s="114">
        <v>18398</v>
      </c>
      <c r="E48" s="114">
        <v>27434</v>
      </c>
      <c r="F48" s="114">
        <v>11340</v>
      </c>
      <c r="G48" s="114">
        <v>5134</v>
      </c>
      <c r="H48" s="114">
        <v>12620</v>
      </c>
      <c r="I48" s="115">
        <v>13176</v>
      </c>
      <c r="J48" s="114">
        <v>6580</v>
      </c>
      <c r="K48" s="114">
        <v>6596</v>
      </c>
      <c r="L48" s="423">
        <v>4008</v>
      </c>
      <c r="M48" s="424">
        <v>3619</v>
      </c>
    </row>
    <row r="49" spans="1:17" s="110" customFormat="1" ht="11.1" customHeight="1" x14ac:dyDescent="0.2">
      <c r="A49" s="422" t="s">
        <v>389</v>
      </c>
      <c r="B49" s="115">
        <v>38322</v>
      </c>
      <c r="C49" s="114">
        <v>19966</v>
      </c>
      <c r="D49" s="114">
        <v>18356</v>
      </c>
      <c r="E49" s="114">
        <v>26987</v>
      </c>
      <c r="F49" s="114">
        <v>11335</v>
      </c>
      <c r="G49" s="114">
        <v>4933</v>
      </c>
      <c r="H49" s="114">
        <v>12618</v>
      </c>
      <c r="I49" s="115">
        <v>13011</v>
      </c>
      <c r="J49" s="114">
        <v>6587</v>
      </c>
      <c r="K49" s="114">
        <v>6424</v>
      </c>
      <c r="L49" s="423">
        <v>2388</v>
      </c>
      <c r="M49" s="424">
        <v>2879</v>
      </c>
    </row>
    <row r="50" spans="1:17" ht="15" customHeight="1" x14ac:dyDescent="0.2">
      <c r="A50" s="422" t="s">
        <v>399</v>
      </c>
      <c r="B50" s="143">
        <v>38480</v>
      </c>
      <c r="C50" s="144">
        <v>20065</v>
      </c>
      <c r="D50" s="144">
        <v>18415</v>
      </c>
      <c r="E50" s="144">
        <v>27040</v>
      </c>
      <c r="F50" s="144">
        <v>11440</v>
      </c>
      <c r="G50" s="144">
        <v>4823</v>
      </c>
      <c r="H50" s="144">
        <v>12732</v>
      </c>
      <c r="I50" s="143">
        <v>12476</v>
      </c>
      <c r="J50" s="144">
        <v>6284</v>
      </c>
      <c r="K50" s="144">
        <v>6192</v>
      </c>
      <c r="L50" s="426">
        <v>3288</v>
      </c>
      <c r="M50" s="427">
        <v>3334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1.0982081866428459</v>
      </c>
      <c r="C6" s="480">
        <f>'Tabelle 3.3'!J11</f>
        <v>-2.041457286432161</v>
      </c>
      <c r="D6" s="481">
        <f t="shared" ref="D6:E9" si="0">IF(OR(AND(B6&gt;=-50,B6&lt;=50),ISNUMBER(B6)=FALSE),B6,"")</f>
        <v>1.0982081866428459</v>
      </c>
      <c r="E6" s="481">
        <f t="shared" si="0"/>
        <v>-2.041457286432161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1.0982081866428459</v>
      </c>
      <c r="C14" s="480">
        <f>'Tabelle 3.3'!J11</f>
        <v>-2.041457286432161</v>
      </c>
      <c r="D14" s="481">
        <f>IF(OR(AND(B14&gt;=-50,B14&lt;=50),ISNUMBER(B14)=FALSE),B14,"")</f>
        <v>1.0982081866428459</v>
      </c>
      <c r="E14" s="481">
        <f>IF(OR(AND(C14&gt;=-50,C14&lt;=50),ISNUMBER(C14)=FALSE),C14,"")</f>
        <v>-2.041457286432161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-9.8236775818639792</v>
      </c>
      <c r="C15" s="480">
        <f>'Tabelle 3.3'!J12</f>
        <v>2.4630541871921183</v>
      </c>
      <c r="D15" s="481">
        <f t="shared" ref="D15:E45" si="3">IF(OR(AND(B15&gt;=-50,B15&lt;=50),ISNUMBER(B15)=FALSE),B15,"")</f>
        <v>-9.8236775818639792</v>
      </c>
      <c r="E15" s="481">
        <f t="shared" si="3"/>
        <v>2.4630541871921183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1.8604651162790697</v>
      </c>
      <c r="C16" s="480">
        <f>'Tabelle 3.3'!J13</f>
        <v>3.0769230769230771</v>
      </c>
      <c r="D16" s="481">
        <f t="shared" si="3"/>
        <v>1.8604651162790697</v>
      </c>
      <c r="E16" s="481">
        <f t="shared" si="3"/>
        <v>3.0769230769230771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0.15367727771679474</v>
      </c>
      <c r="C17" s="480">
        <f>'Tabelle 3.3'!J14</f>
        <v>-5.2770448548812663</v>
      </c>
      <c r="D17" s="481">
        <f t="shared" si="3"/>
        <v>0.15367727771679474</v>
      </c>
      <c r="E17" s="481">
        <f t="shared" si="3"/>
        <v>-5.2770448548812663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1.6536518144235186</v>
      </c>
      <c r="C18" s="480">
        <f>'Tabelle 3.3'!J15</f>
        <v>-4.2288557213930345</v>
      </c>
      <c r="D18" s="481">
        <f t="shared" si="3"/>
        <v>1.6536518144235186</v>
      </c>
      <c r="E18" s="481">
        <f t="shared" si="3"/>
        <v>-4.2288557213930345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-0.92366678285116766</v>
      </c>
      <c r="C19" s="480">
        <f>'Tabelle 3.3'!J16</f>
        <v>-4.3771043771043772</v>
      </c>
      <c r="D19" s="481">
        <f t="shared" si="3"/>
        <v>-0.92366678285116766</v>
      </c>
      <c r="E19" s="481">
        <f t="shared" si="3"/>
        <v>-4.3771043771043772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2.5941422594142258</v>
      </c>
      <c r="C20" s="480">
        <f>'Tabelle 3.3'!J17</f>
        <v>-12.056737588652481</v>
      </c>
      <c r="D20" s="481">
        <f t="shared" si="3"/>
        <v>2.5941422594142258</v>
      </c>
      <c r="E20" s="481">
        <f t="shared" si="3"/>
        <v>-12.056737588652481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0.74243289548829239</v>
      </c>
      <c r="C21" s="480">
        <f>'Tabelle 3.3'!J18</f>
        <v>1.963350785340314</v>
      </c>
      <c r="D21" s="481">
        <f t="shared" si="3"/>
        <v>0.74243289548829239</v>
      </c>
      <c r="E21" s="481">
        <f t="shared" si="3"/>
        <v>1.963350785340314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-0.50478677110530901</v>
      </c>
      <c r="C22" s="480">
        <f>'Tabelle 3.3'!J19</f>
        <v>2.8216164514586324</v>
      </c>
      <c r="D22" s="481">
        <f t="shared" si="3"/>
        <v>-0.50478677110530901</v>
      </c>
      <c r="E22" s="481">
        <f t="shared" si="3"/>
        <v>2.8216164514586324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5.545774647887324</v>
      </c>
      <c r="C23" s="480">
        <f>'Tabelle 3.3'!J20</f>
        <v>-6.367924528301887</v>
      </c>
      <c r="D23" s="481">
        <f t="shared" si="3"/>
        <v>5.545774647887324</v>
      </c>
      <c r="E23" s="481">
        <f t="shared" si="3"/>
        <v>-6.367924528301887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-2.0833333333333335</v>
      </c>
      <c r="C24" s="480">
        <f>'Tabelle 3.3'!J21</f>
        <v>-12.430800201308505</v>
      </c>
      <c r="D24" s="481">
        <f t="shared" si="3"/>
        <v>-2.0833333333333335</v>
      </c>
      <c r="E24" s="481">
        <f t="shared" si="3"/>
        <v>-12.430800201308505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7.4656188605108058</v>
      </c>
      <c r="C25" s="480">
        <f>'Tabelle 3.3'!J22</f>
        <v>-4.1269841269841274</v>
      </c>
      <c r="D25" s="481">
        <f t="shared" si="3"/>
        <v>7.4656188605108058</v>
      </c>
      <c r="E25" s="481">
        <f t="shared" si="3"/>
        <v>-4.1269841269841274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1.5169194865810969</v>
      </c>
      <c r="C26" s="480">
        <f>'Tabelle 3.3'!J23</f>
        <v>6</v>
      </c>
      <c r="D26" s="481">
        <f t="shared" si="3"/>
        <v>1.5169194865810969</v>
      </c>
      <c r="E26" s="481">
        <f t="shared" si="3"/>
        <v>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-9.5238095238095233E-2</v>
      </c>
      <c r="C27" s="480">
        <f>'Tabelle 3.3'!J24</f>
        <v>1.5525114155251141</v>
      </c>
      <c r="D27" s="481">
        <f t="shared" si="3"/>
        <v>-9.5238095238095233E-2</v>
      </c>
      <c r="E27" s="481">
        <f t="shared" si="3"/>
        <v>1.5525114155251141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9.325396825396826</v>
      </c>
      <c r="C28" s="480">
        <f>'Tabelle 3.3'!J25</f>
        <v>12.044817927170868</v>
      </c>
      <c r="D28" s="481">
        <f t="shared" si="3"/>
        <v>9.325396825396826</v>
      </c>
      <c r="E28" s="481">
        <f t="shared" si="3"/>
        <v>12.044817927170868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-14.591439688715953</v>
      </c>
      <c r="C29" s="480">
        <f>'Tabelle 3.3'!J26</f>
        <v>-44.444444444444443</v>
      </c>
      <c r="D29" s="481">
        <f t="shared" si="3"/>
        <v>-14.591439688715953</v>
      </c>
      <c r="E29" s="481">
        <f t="shared" si="3"/>
        <v>-44.444444444444443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3.7768739105171414</v>
      </c>
      <c r="C30" s="480">
        <f>'Tabelle 3.3'!J27</f>
        <v>4.2056074766355138</v>
      </c>
      <c r="D30" s="481">
        <f t="shared" si="3"/>
        <v>3.7768739105171414</v>
      </c>
      <c r="E30" s="481">
        <f t="shared" si="3"/>
        <v>4.2056074766355138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1.9025875190258752</v>
      </c>
      <c r="C31" s="480">
        <f>'Tabelle 3.3'!J28</f>
        <v>-5.4838709677419351</v>
      </c>
      <c r="D31" s="481">
        <f t="shared" si="3"/>
        <v>1.9025875190258752</v>
      </c>
      <c r="E31" s="481">
        <f t="shared" si="3"/>
        <v>-5.4838709677419351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3.8472032742155524</v>
      </c>
      <c r="C32" s="480">
        <f>'Tabelle 3.3'!J29</f>
        <v>3.407880724174654</v>
      </c>
      <c r="D32" s="481">
        <f t="shared" si="3"/>
        <v>3.8472032742155524</v>
      </c>
      <c r="E32" s="481">
        <f t="shared" si="3"/>
        <v>3.407880724174654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4.1618497109826587</v>
      </c>
      <c r="C33" s="480">
        <f>'Tabelle 3.3'!J30</f>
        <v>2.1077283372365341</v>
      </c>
      <c r="D33" s="481">
        <f t="shared" si="3"/>
        <v>4.1618497109826587</v>
      </c>
      <c r="E33" s="481">
        <f t="shared" si="3"/>
        <v>2.1077283372365341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0.53727333781061115</v>
      </c>
      <c r="C34" s="480">
        <f>'Tabelle 3.3'!J31</f>
        <v>-6.9569835369091875</v>
      </c>
      <c r="D34" s="481">
        <f t="shared" si="3"/>
        <v>0.53727333781061115</v>
      </c>
      <c r="E34" s="481">
        <f t="shared" si="3"/>
        <v>-6.9569835369091875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-9.8236775818639792</v>
      </c>
      <c r="C37" s="480">
        <f>'Tabelle 3.3'!J34</f>
        <v>2.4630541871921183</v>
      </c>
      <c r="D37" s="481">
        <f t="shared" si="3"/>
        <v>-9.8236775818639792</v>
      </c>
      <c r="E37" s="481">
        <f t="shared" si="3"/>
        <v>2.4630541871921183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0.36804171139395797</v>
      </c>
      <c r="C38" s="480">
        <f>'Tabelle 3.3'!J35</f>
        <v>-2.1871820956256358</v>
      </c>
      <c r="D38" s="481">
        <f t="shared" si="3"/>
        <v>0.36804171139395797</v>
      </c>
      <c r="E38" s="481">
        <f t="shared" si="3"/>
        <v>-2.1871820956256358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1.6571219690508103</v>
      </c>
      <c r="C39" s="480">
        <f>'Tabelle 3.3'!J36</f>
        <v>-2.1008800984196081</v>
      </c>
      <c r="D39" s="481">
        <f t="shared" si="3"/>
        <v>1.6571219690508103</v>
      </c>
      <c r="E39" s="481">
        <f t="shared" si="3"/>
        <v>-2.1008800984196081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1.6571219690508103</v>
      </c>
      <c r="C45" s="480">
        <f>'Tabelle 3.3'!J36</f>
        <v>-2.1008800984196081</v>
      </c>
      <c r="D45" s="481">
        <f t="shared" si="3"/>
        <v>1.6571219690508103</v>
      </c>
      <c r="E45" s="481">
        <f t="shared" si="3"/>
        <v>-2.1008800984196081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34525</v>
      </c>
      <c r="C51" s="487">
        <v>7297</v>
      </c>
      <c r="D51" s="487">
        <v>5303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35076</v>
      </c>
      <c r="C52" s="487">
        <v>7348</v>
      </c>
      <c r="D52" s="487">
        <v>5503</v>
      </c>
      <c r="E52" s="488">
        <f t="shared" ref="E52:G70" si="11">IF($A$51=37802,IF(COUNTBLANK(B$51:B$70)&gt;0,#N/A,B52/B$51*100),IF(COUNTBLANK(B$51:B$75)&gt;0,#N/A,B52/B$51*100))</f>
        <v>101.59594496741491</v>
      </c>
      <c r="F52" s="488">
        <f t="shared" si="11"/>
        <v>100.69891736329998</v>
      </c>
      <c r="G52" s="488">
        <f t="shared" si="11"/>
        <v>103.77145012257213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35559</v>
      </c>
      <c r="C53" s="487">
        <v>7296</v>
      </c>
      <c r="D53" s="487">
        <v>5631</v>
      </c>
      <c r="E53" s="488">
        <f t="shared" si="11"/>
        <v>102.99493120926864</v>
      </c>
      <c r="F53" s="488">
        <f t="shared" si="11"/>
        <v>99.986295737974501</v>
      </c>
      <c r="G53" s="488">
        <f t="shared" si="11"/>
        <v>106.18517820101829</v>
      </c>
      <c r="H53" s="489">
        <f>IF(ISERROR(L53)=TRUE,IF(MONTH(A53)=MONTH(MAX(A$51:A$75)),A53,""),"")</f>
        <v>41883</v>
      </c>
      <c r="I53" s="488">
        <f t="shared" si="12"/>
        <v>102.99493120926864</v>
      </c>
      <c r="J53" s="488">
        <f t="shared" si="10"/>
        <v>99.986295737974501</v>
      </c>
      <c r="K53" s="488">
        <f t="shared" si="10"/>
        <v>106.18517820101829</v>
      </c>
      <c r="L53" s="488" t="e">
        <f t="shared" si="13"/>
        <v>#N/A</v>
      </c>
    </row>
    <row r="54" spans="1:14" ht="15" customHeight="1" x14ac:dyDescent="0.2">
      <c r="A54" s="490" t="s">
        <v>462</v>
      </c>
      <c r="B54" s="487">
        <v>34729</v>
      </c>
      <c r="C54" s="487">
        <v>7334</v>
      </c>
      <c r="D54" s="487">
        <v>5547</v>
      </c>
      <c r="E54" s="488">
        <f t="shared" si="11"/>
        <v>100.59087617668357</v>
      </c>
      <c r="F54" s="488">
        <f t="shared" si="11"/>
        <v>100.50705769494313</v>
      </c>
      <c r="G54" s="488">
        <f t="shared" si="11"/>
        <v>104.60116914953798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34777</v>
      </c>
      <c r="C55" s="487">
        <v>7102</v>
      </c>
      <c r="D55" s="487">
        <v>5401</v>
      </c>
      <c r="E55" s="488">
        <f t="shared" si="11"/>
        <v>100.72990586531499</v>
      </c>
      <c r="F55" s="488">
        <f t="shared" si="11"/>
        <v>97.327668905029469</v>
      </c>
      <c r="G55" s="488">
        <f t="shared" si="11"/>
        <v>101.84801056006035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35459</v>
      </c>
      <c r="C56" s="487">
        <v>7252</v>
      </c>
      <c r="D56" s="487">
        <v>5563</v>
      </c>
      <c r="E56" s="488">
        <f t="shared" si="11"/>
        <v>102.70528602461984</v>
      </c>
      <c r="F56" s="488">
        <f t="shared" si="11"/>
        <v>99.383308208852952</v>
      </c>
      <c r="G56" s="488">
        <f t="shared" si="11"/>
        <v>104.90288515934377</v>
      </c>
      <c r="H56" s="489" t="str">
        <f t="shared" si="14"/>
        <v/>
      </c>
      <c r="I56" s="488" t="str">
        <f t="shared" si="12"/>
        <v/>
      </c>
      <c r="J56" s="488" t="str">
        <f t="shared" si="10"/>
        <v/>
      </c>
      <c r="K56" s="488" t="str">
        <f t="shared" si="10"/>
        <v/>
      </c>
      <c r="L56" s="488" t="e">
        <f t="shared" si="13"/>
        <v>#N/A</v>
      </c>
    </row>
    <row r="57" spans="1:14" ht="15" customHeight="1" x14ac:dyDescent="0.2">
      <c r="A57" s="490">
        <v>42248</v>
      </c>
      <c r="B57" s="487">
        <v>36014</v>
      </c>
      <c r="C57" s="487">
        <v>7245</v>
      </c>
      <c r="D57" s="487">
        <v>5662</v>
      </c>
      <c r="E57" s="488">
        <f t="shared" si="11"/>
        <v>104.3128167994207</v>
      </c>
      <c r="F57" s="488">
        <f t="shared" si="11"/>
        <v>99.287378374674532</v>
      </c>
      <c r="G57" s="488">
        <f t="shared" si="11"/>
        <v>106.76975297001697</v>
      </c>
      <c r="H57" s="489">
        <f t="shared" si="14"/>
        <v>42248</v>
      </c>
      <c r="I57" s="488">
        <f t="shared" si="12"/>
        <v>104.3128167994207</v>
      </c>
      <c r="J57" s="488">
        <f t="shared" si="10"/>
        <v>99.287378374674532</v>
      </c>
      <c r="K57" s="488">
        <f t="shared" si="10"/>
        <v>106.76975297001697</v>
      </c>
      <c r="L57" s="488" t="e">
        <f t="shared" si="13"/>
        <v>#N/A</v>
      </c>
    </row>
    <row r="58" spans="1:14" ht="15" customHeight="1" x14ac:dyDescent="0.2">
      <c r="A58" s="490" t="s">
        <v>465</v>
      </c>
      <c r="B58" s="487">
        <v>35446</v>
      </c>
      <c r="C58" s="487">
        <v>7187</v>
      </c>
      <c r="D58" s="487">
        <v>5539</v>
      </c>
      <c r="E58" s="488">
        <f t="shared" si="11"/>
        <v>102.66763215061549</v>
      </c>
      <c r="F58" s="488">
        <f t="shared" si="11"/>
        <v>98.492531177196113</v>
      </c>
      <c r="G58" s="488">
        <f t="shared" si="11"/>
        <v>104.45031114463512</v>
      </c>
      <c r="H58" s="489" t="str">
        <f t="shared" si="14"/>
        <v/>
      </c>
      <c r="I58" s="488" t="str">
        <f t="shared" si="12"/>
        <v/>
      </c>
      <c r="J58" s="488" t="str">
        <f t="shared" si="10"/>
        <v/>
      </c>
      <c r="K58" s="488" t="str">
        <f t="shared" si="10"/>
        <v/>
      </c>
      <c r="L58" s="488" t="e">
        <f t="shared" si="13"/>
        <v>#N/A</v>
      </c>
    </row>
    <row r="59" spans="1:14" ht="15" customHeight="1" x14ac:dyDescent="0.2">
      <c r="A59" s="490" t="s">
        <v>466</v>
      </c>
      <c r="B59" s="487">
        <v>35433</v>
      </c>
      <c r="C59" s="487">
        <v>7077</v>
      </c>
      <c r="D59" s="487">
        <v>5592</v>
      </c>
      <c r="E59" s="488">
        <f t="shared" si="11"/>
        <v>102.62997827661115</v>
      </c>
      <c r="F59" s="488">
        <f t="shared" si="11"/>
        <v>96.985062354392213</v>
      </c>
      <c r="G59" s="488">
        <f t="shared" si="11"/>
        <v>105.44974542711674</v>
      </c>
      <c r="H59" s="489" t="str">
        <f t="shared" si="14"/>
        <v/>
      </c>
      <c r="I59" s="488" t="str">
        <f t="shared" si="12"/>
        <v/>
      </c>
      <c r="J59" s="488" t="str">
        <f t="shared" si="10"/>
        <v/>
      </c>
      <c r="K59" s="488" t="str">
        <f t="shared" si="10"/>
        <v/>
      </c>
      <c r="L59" s="488" t="e">
        <f t="shared" si="13"/>
        <v>#N/A</v>
      </c>
    </row>
    <row r="60" spans="1:14" ht="15" customHeight="1" x14ac:dyDescent="0.2">
      <c r="A60" s="490" t="s">
        <v>467</v>
      </c>
      <c r="B60" s="487">
        <v>35791</v>
      </c>
      <c r="C60" s="487">
        <v>7170</v>
      </c>
      <c r="D60" s="487">
        <v>5701</v>
      </c>
      <c r="E60" s="488">
        <f t="shared" si="11"/>
        <v>103.66690803765388</v>
      </c>
      <c r="F60" s="488">
        <f t="shared" si="11"/>
        <v>98.259558722762776</v>
      </c>
      <c r="G60" s="488">
        <f t="shared" si="11"/>
        <v>107.50518574391855</v>
      </c>
      <c r="H60" s="489" t="str">
        <f t="shared" si="14"/>
        <v/>
      </c>
      <c r="I60" s="488" t="str">
        <f t="shared" si="12"/>
        <v/>
      </c>
      <c r="J60" s="488" t="str">
        <f t="shared" si="10"/>
        <v/>
      </c>
      <c r="K60" s="488" t="str">
        <f t="shared" si="10"/>
        <v/>
      </c>
      <c r="L60" s="488" t="e">
        <f t="shared" si="13"/>
        <v>#N/A</v>
      </c>
    </row>
    <row r="61" spans="1:14" ht="15" customHeight="1" x14ac:dyDescent="0.2">
      <c r="A61" s="490">
        <v>42614</v>
      </c>
      <c r="B61" s="487">
        <v>36443</v>
      </c>
      <c r="C61" s="487">
        <v>7101</v>
      </c>
      <c r="D61" s="487">
        <v>5935</v>
      </c>
      <c r="E61" s="488">
        <f t="shared" si="11"/>
        <v>105.55539464156409</v>
      </c>
      <c r="F61" s="488">
        <f t="shared" si="11"/>
        <v>97.31396464300397</v>
      </c>
      <c r="G61" s="488">
        <f t="shared" si="11"/>
        <v>111.91778238732792</v>
      </c>
      <c r="H61" s="489">
        <f t="shared" si="14"/>
        <v>42614</v>
      </c>
      <c r="I61" s="488">
        <f t="shared" si="12"/>
        <v>105.55539464156409</v>
      </c>
      <c r="J61" s="488">
        <f t="shared" si="10"/>
        <v>97.31396464300397</v>
      </c>
      <c r="K61" s="488">
        <f t="shared" si="10"/>
        <v>111.91778238732792</v>
      </c>
      <c r="L61" s="488" t="e">
        <f t="shared" si="13"/>
        <v>#N/A</v>
      </c>
    </row>
    <row r="62" spans="1:14" ht="15" customHeight="1" x14ac:dyDescent="0.2">
      <c r="A62" s="490" t="s">
        <v>468</v>
      </c>
      <c r="B62" s="487">
        <v>35863</v>
      </c>
      <c r="C62" s="487">
        <v>7030</v>
      </c>
      <c r="D62" s="487">
        <v>5774</v>
      </c>
      <c r="E62" s="488">
        <f t="shared" si="11"/>
        <v>103.87545257060103</v>
      </c>
      <c r="F62" s="488">
        <f t="shared" si="11"/>
        <v>96.340962039194196</v>
      </c>
      <c r="G62" s="488">
        <f t="shared" si="11"/>
        <v>108.88176503865736</v>
      </c>
      <c r="H62" s="489" t="str">
        <f t="shared" si="14"/>
        <v/>
      </c>
      <c r="I62" s="488" t="str">
        <f t="shared" si="12"/>
        <v/>
      </c>
      <c r="J62" s="488" t="str">
        <f t="shared" si="10"/>
        <v/>
      </c>
      <c r="K62" s="488" t="str">
        <f t="shared" si="10"/>
        <v/>
      </c>
      <c r="L62" s="488" t="e">
        <f t="shared" si="13"/>
        <v>#N/A</v>
      </c>
    </row>
    <row r="63" spans="1:14" ht="15" customHeight="1" x14ac:dyDescent="0.2">
      <c r="A63" s="490" t="s">
        <v>469</v>
      </c>
      <c r="B63" s="487">
        <v>36182</v>
      </c>
      <c r="C63" s="487">
        <v>6954</v>
      </c>
      <c r="D63" s="487">
        <v>5764</v>
      </c>
      <c r="E63" s="488">
        <f t="shared" si="11"/>
        <v>104.79942070963071</v>
      </c>
      <c r="F63" s="488">
        <f t="shared" si="11"/>
        <v>95.299438125256955</v>
      </c>
      <c r="G63" s="488">
        <f t="shared" si="11"/>
        <v>108.69319253252876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36699</v>
      </c>
      <c r="C64" s="487">
        <v>7042</v>
      </c>
      <c r="D64" s="487">
        <v>5986</v>
      </c>
      <c r="E64" s="488">
        <f t="shared" si="11"/>
        <v>106.29688631426501</v>
      </c>
      <c r="F64" s="488">
        <f t="shared" si="11"/>
        <v>96.505413183500067</v>
      </c>
      <c r="G64" s="488">
        <f t="shared" si="11"/>
        <v>112.87950216858383</v>
      </c>
      <c r="H64" s="489" t="str">
        <f t="shared" si="14"/>
        <v/>
      </c>
      <c r="I64" s="488" t="str">
        <f t="shared" si="12"/>
        <v/>
      </c>
      <c r="J64" s="488" t="str">
        <f t="shared" si="10"/>
        <v/>
      </c>
      <c r="K64" s="488" t="str">
        <f t="shared" si="10"/>
        <v/>
      </c>
      <c r="L64" s="488" t="e">
        <f t="shared" si="13"/>
        <v>#N/A</v>
      </c>
    </row>
    <row r="65" spans="1:12" ht="15" customHeight="1" x14ac:dyDescent="0.2">
      <c r="A65" s="490">
        <v>42979</v>
      </c>
      <c r="B65" s="487">
        <v>37406</v>
      </c>
      <c r="C65" s="487">
        <v>6853</v>
      </c>
      <c r="D65" s="487">
        <v>6140</v>
      </c>
      <c r="E65" s="488">
        <f t="shared" si="11"/>
        <v>108.34467776973207</v>
      </c>
      <c r="F65" s="488">
        <f t="shared" si="11"/>
        <v>93.915307660682473</v>
      </c>
      <c r="G65" s="488">
        <f t="shared" si="11"/>
        <v>115.78351876296435</v>
      </c>
      <c r="H65" s="489">
        <f t="shared" si="14"/>
        <v>42979</v>
      </c>
      <c r="I65" s="488">
        <f t="shared" si="12"/>
        <v>108.34467776973207</v>
      </c>
      <c r="J65" s="488">
        <f t="shared" si="10"/>
        <v>93.915307660682473</v>
      </c>
      <c r="K65" s="488">
        <f t="shared" si="10"/>
        <v>115.78351876296435</v>
      </c>
      <c r="L65" s="488" t="e">
        <f t="shared" si="13"/>
        <v>#N/A</v>
      </c>
    </row>
    <row r="66" spans="1:12" ht="15" customHeight="1" x14ac:dyDescent="0.2">
      <c r="A66" s="490" t="s">
        <v>471</v>
      </c>
      <c r="B66" s="487">
        <v>36750</v>
      </c>
      <c r="C66" s="487">
        <v>6825</v>
      </c>
      <c r="D66" s="487">
        <v>6090</v>
      </c>
      <c r="E66" s="488">
        <f t="shared" si="11"/>
        <v>106.44460535843592</v>
      </c>
      <c r="F66" s="488">
        <f t="shared" si="11"/>
        <v>93.531588323968748</v>
      </c>
      <c r="G66" s="488">
        <f t="shared" si="11"/>
        <v>114.84065623232134</v>
      </c>
      <c r="H66" s="489" t="str">
        <f t="shared" si="14"/>
        <v/>
      </c>
      <c r="I66" s="488" t="str">
        <f t="shared" si="12"/>
        <v/>
      </c>
      <c r="J66" s="488" t="str">
        <f t="shared" si="10"/>
        <v/>
      </c>
      <c r="K66" s="488" t="str">
        <f t="shared" si="10"/>
        <v/>
      </c>
      <c r="L66" s="488" t="e">
        <f t="shared" si="13"/>
        <v>#N/A</v>
      </c>
    </row>
    <row r="67" spans="1:12" ht="15" customHeight="1" x14ac:dyDescent="0.2">
      <c r="A67" s="490" t="s">
        <v>472</v>
      </c>
      <c r="B67" s="487">
        <v>37063</v>
      </c>
      <c r="C67" s="487">
        <v>6759</v>
      </c>
      <c r="D67" s="487">
        <v>6078</v>
      </c>
      <c r="E67" s="488">
        <f t="shared" si="11"/>
        <v>107.35119478638669</v>
      </c>
      <c r="F67" s="488">
        <f t="shared" si="11"/>
        <v>92.62710703028641</v>
      </c>
      <c r="G67" s="488">
        <f t="shared" si="11"/>
        <v>114.61436922496699</v>
      </c>
      <c r="H67" s="489" t="str">
        <f t="shared" si="14"/>
        <v/>
      </c>
      <c r="I67" s="488" t="str">
        <f t="shared" si="12"/>
        <v/>
      </c>
      <c r="J67" s="488" t="str">
        <f t="shared" si="12"/>
        <v/>
      </c>
      <c r="K67" s="488" t="str">
        <f t="shared" si="12"/>
        <v/>
      </c>
      <c r="L67" s="488" t="e">
        <f t="shared" si="13"/>
        <v>#N/A</v>
      </c>
    </row>
    <row r="68" spans="1:12" ht="15" customHeight="1" x14ac:dyDescent="0.2">
      <c r="A68" s="490" t="s">
        <v>473</v>
      </c>
      <c r="B68" s="487">
        <v>37550</v>
      </c>
      <c r="C68" s="487">
        <v>6738</v>
      </c>
      <c r="D68" s="487">
        <v>6187</v>
      </c>
      <c r="E68" s="488">
        <f t="shared" si="11"/>
        <v>108.76176683562635</v>
      </c>
      <c r="F68" s="488">
        <f t="shared" si="11"/>
        <v>92.339317527751135</v>
      </c>
      <c r="G68" s="488">
        <f t="shared" si="11"/>
        <v>116.66980954176881</v>
      </c>
      <c r="H68" s="489" t="str">
        <f t="shared" si="14"/>
        <v/>
      </c>
      <c r="I68" s="488" t="str">
        <f t="shared" si="12"/>
        <v/>
      </c>
      <c r="J68" s="488" t="str">
        <f t="shared" si="12"/>
        <v/>
      </c>
      <c r="K68" s="488" t="str">
        <f t="shared" si="12"/>
        <v/>
      </c>
      <c r="L68" s="488" t="e">
        <f t="shared" si="13"/>
        <v>#N/A</v>
      </c>
    </row>
    <row r="69" spans="1:12" ht="15" customHeight="1" x14ac:dyDescent="0.2">
      <c r="A69" s="490">
        <v>43344</v>
      </c>
      <c r="B69" s="487">
        <v>38247</v>
      </c>
      <c r="C69" s="487">
        <v>6718</v>
      </c>
      <c r="D69" s="487">
        <v>6293</v>
      </c>
      <c r="E69" s="488">
        <f t="shared" si="11"/>
        <v>110.78059377262852</v>
      </c>
      <c r="F69" s="488">
        <f t="shared" si="11"/>
        <v>92.065232287241329</v>
      </c>
      <c r="G69" s="488">
        <f t="shared" si="11"/>
        <v>118.66867810673203</v>
      </c>
      <c r="H69" s="489">
        <f t="shared" si="14"/>
        <v>43344</v>
      </c>
      <c r="I69" s="488">
        <f t="shared" si="12"/>
        <v>110.78059377262852</v>
      </c>
      <c r="J69" s="488">
        <f t="shared" si="12"/>
        <v>92.065232287241329</v>
      </c>
      <c r="K69" s="488">
        <f t="shared" si="12"/>
        <v>118.66867810673203</v>
      </c>
      <c r="L69" s="488" t="e">
        <f t="shared" si="13"/>
        <v>#N/A</v>
      </c>
    </row>
    <row r="70" spans="1:12" ht="15" customHeight="1" x14ac:dyDescent="0.2">
      <c r="A70" s="490" t="s">
        <v>474</v>
      </c>
      <c r="B70" s="487">
        <v>37910</v>
      </c>
      <c r="C70" s="487">
        <v>6699</v>
      </c>
      <c r="D70" s="487">
        <v>6212</v>
      </c>
      <c r="E70" s="488">
        <f t="shared" si="11"/>
        <v>109.80448950036205</v>
      </c>
      <c r="F70" s="488">
        <f t="shared" si="11"/>
        <v>91.804851308757023</v>
      </c>
      <c r="G70" s="488">
        <f t="shared" si="11"/>
        <v>117.14124080709031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38062</v>
      </c>
      <c r="C71" s="487">
        <v>6561</v>
      </c>
      <c r="D71" s="487">
        <v>6175</v>
      </c>
      <c r="E71" s="491">
        <f t="shared" ref="E71:G75" si="15">IF($A$51=37802,IF(COUNTBLANK(B$51:B$70)&gt;0,#N/A,IF(ISBLANK(B71)=FALSE,B71/B$51*100,#N/A)),IF(COUNTBLANK(B$51:B$75)&gt;0,#N/A,B71/B$51*100))</f>
        <v>110.24475018102824</v>
      </c>
      <c r="F71" s="491">
        <f t="shared" si="15"/>
        <v>89.913663149239412</v>
      </c>
      <c r="G71" s="491">
        <f t="shared" si="15"/>
        <v>116.44352253441448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38329</v>
      </c>
      <c r="C72" s="487">
        <v>6627</v>
      </c>
      <c r="D72" s="487">
        <v>6342</v>
      </c>
      <c r="E72" s="491">
        <f t="shared" si="15"/>
        <v>111.01810282404054</v>
      </c>
      <c r="F72" s="491">
        <f t="shared" si="15"/>
        <v>90.818144442921749</v>
      </c>
      <c r="G72" s="491">
        <f t="shared" si="15"/>
        <v>119.59268338676222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38774</v>
      </c>
      <c r="C73" s="487">
        <v>6580</v>
      </c>
      <c r="D73" s="487">
        <v>6596</v>
      </c>
      <c r="E73" s="491">
        <f t="shared" si="15"/>
        <v>112.30702389572772</v>
      </c>
      <c r="F73" s="491">
        <f t="shared" si="15"/>
        <v>90.174044127723718</v>
      </c>
      <c r="G73" s="491">
        <f t="shared" si="15"/>
        <v>124.38242504242882</v>
      </c>
      <c r="H73" s="492">
        <f>IF(A$51=37802,IF(ISERROR(L73)=TRUE,IF(ISBLANK(A73)=FALSE,IF(MONTH(A73)=MONTH(MAX(A$51:A$75)),A73,""),""),""),IF(ISERROR(L73)=TRUE,IF(MONTH(A73)=MONTH(MAX(A$51:A$75)),A73,""),""))</f>
        <v>43709</v>
      </c>
      <c r="I73" s="488">
        <f t="shared" si="12"/>
        <v>112.30702389572772</v>
      </c>
      <c r="J73" s="488">
        <f t="shared" si="12"/>
        <v>90.174044127723718</v>
      </c>
      <c r="K73" s="488">
        <f t="shared" si="12"/>
        <v>124.38242504242882</v>
      </c>
      <c r="L73" s="488" t="e">
        <f t="shared" si="13"/>
        <v>#N/A</v>
      </c>
    </row>
    <row r="74" spans="1:12" ht="15" customHeight="1" x14ac:dyDescent="0.2">
      <c r="A74" s="490" t="s">
        <v>477</v>
      </c>
      <c r="B74" s="487">
        <v>38322</v>
      </c>
      <c r="C74" s="487">
        <v>6587</v>
      </c>
      <c r="D74" s="487">
        <v>6424</v>
      </c>
      <c r="E74" s="491">
        <f t="shared" si="15"/>
        <v>110.99782766111514</v>
      </c>
      <c r="F74" s="491">
        <f t="shared" si="15"/>
        <v>90.269973961902153</v>
      </c>
      <c r="G74" s="491">
        <f t="shared" si="15"/>
        <v>121.13897793701678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38480</v>
      </c>
      <c r="C75" s="493">
        <v>6284</v>
      </c>
      <c r="D75" s="493">
        <v>6192</v>
      </c>
      <c r="E75" s="491">
        <f t="shared" si="15"/>
        <v>111.45546705286024</v>
      </c>
      <c r="F75" s="491">
        <f t="shared" si="15"/>
        <v>86.117582568178705</v>
      </c>
      <c r="G75" s="491">
        <f t="shared" si="15"/>
        <v>116.76409579483311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112.30702389572772</v>
      </c>
      <c r="J77" s="488">
        <f>IF(J75&lt;&gt;"",J75,IF(J74&lt;&gt;"",J74,IF(J73&lt;&gt;"",J73,IF(J72&lt;&gt;"",J72,IF(J71&lt;&gt;"",J71,IF(J70&lt;&gt;"",J70,""))))))</f>
        <v>90.174044127723718</v>
      </c>
      <c r="K77" s="488">
        <f>IF(K75&lt;&gt;"",K75,IF(K74&lt;&gt;"",K74,IF(K73&lt;&gt;"",K73,IF(K72&lt;&gt;"",K72,IF(K71&lt;&gt;"",K71,IF(K70&lt;&gt;"",K70,""))))))</f>
        <v>124.38242504242882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+12,3%</v>
      </c>
      <c r="J79" s="488" t="str">
        <f>"GeB - ausschließlich: "&amp;IF(J77&gt;100,"+","")&amp;TEXT(J77-100,"0,0")&amp;"%"</f>
        <v>GeB - ausschließlich: -9,8%</v>
      </c>
      <c r="K79" s="488" t="str">
        <f>"GeB - im Nebenjob: "&amp;IF(K77&gt;100,"+","")&amp;TEXT(K77-100,"0,0")&amp;"%"</f>
        <v>GeB - im Nebenjob: +24,4%</v>
      </c>
    </row>
    <row r="81" spans="9:9" ht="15" customHeight="1" x14ac:dyDescent="0.2">
      <c r="I81" s="488" t="str">
        <f>IF(ISERROR(HLOOKUP(1,I$78:K$79,2,FALSE)),"",HLOOKUP(1,I$78:K$79,2,FALSE))</f>
        <v>GeB - im Nebenjob: +24,4%</v>
      </c>
    </row>
    <row r="82" spans="9:9" ht="15" customHeight="1" x14ac:dyDescent="0.2">
      <c r="I82" s="488" t="str">
        <f>IF(ISERROR(HLOOKUP(2,I$78:K$79,2,FALSE)),"",HLOOKUP(2,I$78:K$79,2,FALSE))</f>
        <v>SvB: +12,3%</v>
      </c>
    </row>
    <row r="83" spans="9:9" ht="15" customHeight="1" x14ac:dyDescent="0.2">
      <c r="I83" s="488" t="str">
        <f>IF(ISERROR(HLOOKUP(3,I$78:K$79,2,FALSE)),"",HLOOKUP(3,I$78:K$79,2,FALSE))</f>
        <v>GeB - ausschließlich: -9,8%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38480</v>
      </c>
      <c r="E12" s="114">
        <v>38322</v>
      </c>
      <c r="F12" s="114">
        <v>38774</v>
      </c>
      <c r="G12" s="114">
        <v>38329</v>
      </c>
      <c r="H12" s="114">
        <v>38062</v>
      </c>
      <c r="I12" s="115">
        <v>418</v>
      </c>
      <c r="J12" s="116">
        <v>1.0982081866428459</v>
      </c>
      <c r="N12" s="117"/>
    </row>
    <row r="13" spans="1:15" s="110" customFormat="1" ht="13.5" customHeight="1" x14ac:dyDescent="0.2">
      <c r="A13" s="118" t="s">
        <v>105</v>
      </c>
      <c r="B13" s="119" t="s">
        <v>106</v>
      </c>
      <c r="C13" s="113">
        <v>52.143970893970895</v>
      </c>
      <c r="D13" s="114">
        <v>20065</v>
      </c>
      <c r="E13" s="114">
        <v>19966</v>
      </c>
      <c r="F13" s="114">
        <v>20376</v>
      </c>
      <c r="G13" s="114">
        <v>20121</v>
      </c>
      <c r="H13" s="114">
        <v>19956</v>
      </c>
      <c r="I13" s="115">
        <v>109</v>
      </c>
      <c r="J13" s="116">
        <v>0.54620164361595513</v>
      </c>
    </row>
    <row r="14" spans="1:15" s="110" customFormat="1" ht="13.5" customHeight="1" x14ac:dyDescent="0.2">
      <c r="A14" s="120"/>
      <c r="B14" s="119" t="s">
        <v>107</v>
      </c>
      <c r="C14" s="113">
        <v>47.856029106029105</v>
      </c>
      <c r="D14" s="114">
        <v>18415</v>
      </c>
      <c r="E14" s="114">
        <v>18356</v>
      </c>
      <c r="F14" s="114">
        <v>18398</v>
      </c>
      <c r="G14" s="114">
        <v>18208</v>
      </c>
      <c r="H14" s="114">
        <v>18106</v>
      </c>
      <c r="I14" s="115">
        <v>309</v>
      </c>
      <c r="J14" s="116">
        <v>1.7066165911852424</v>
      </c>
    </row>
    <row r="15" spans="1:15" s="110" customFormat="1" ht="13.5" customHeight="1" x14ac:dyDescent="0.2">
      <c r="A15" s="118" t="s">
        <v>105</v>
      </c>
      <c r="B15" s="121" t="s">
        <v>108</v>
      </c>
      <c r="C15" s="113">
        <v>12.533783783783784</v>
      </c>
      <c r="D15" s="114">
        <v>4823</v>
      </c>
      <c r="E15" s="114">
        <v>4933</v>
      </c>
      <c r="F15" s="114">
        <v>5134</v>
      </c>
      <c r="G15" s="114">
        <v>4819</v>
      </c>
      <c r="H15" s="114">
        <v>4959</v>
      </c>
      <c r="I15" s="115">
        <v>-136</v>
      </c>
      <c r="J15" s="116">
        <v>-2.7424884049203468</v>
      </c>
    </row>
    <row r="16" spans="1:15" s="110" customFormat="1" ht="13.5" customHeight="1" x14ac:dyDescent="0.2">
      <c r="A16" s="118"/>
      <c r="B16" s="121" t="s">
        <v>109</v>
      </c>
      <c r="C16" s="113">
        <v>66.405925155925161</v>
      </c>
      <c r="D16" s="114">
        <v>25553</v>
      </c>
      <c r="E16" s="114">
        <v>25402</v>
      </c>
      <c r="F16" s="114">
        <v>25709</v>
      </c>
      <c r="G16" s="114">
        <v>25755</v>
      </c>
      <c r="H16" s="114">
        <v>25524</v>
      </c>
      <c r="I16" s="115">
        <v>29</v>
      </c>
      <c r="J16" s="116">
        <v>0.11361855508540981</v>
      </c>
    </row>
    <row r="17" spans="1:10" s="110" customFormat="1" ht="13.5" customHeight="1" x14ac:dyDescent="0.2">
      <c r="A17" s="118"/>
      <c r="B17" s="121" t="s">
        <v>110</v>
      </c>
      <c r="C17" s="113">
        <v>19.563409563409564</v>
      </c>
      <c r="D17" s="114">
        <v>7528</v>
      </c>
      <c r="E17" s="114">
        <v>7408</v>
      </c>
      <c r="F17" s="114">
        <v>7360</v>
      </c>
      <c r="G17" s="114">
        <v>7209</v>
      </c>
      <c r="H17" s="114">
        <v>7079</v>
      </c>
      <c r="I17" s="115">
        <v>449</v>
      </c>
      <c r="J17" s="116">
        <v>6.3427037717191697</v>
      </c>
    </row>
    <row r="18" spans="1:10" s="110" customFormat="1" ht="13.5" customHeight="1" x14ac:dyDescent="0.2">
      <c r="A18" s="120"/>
      <c r="B18" s="121" t="s">
        <v>111</v>
      </c>
      <c r="C18" s="113">
        <v>1.496881496881497</v>
      </c>
      <c r="D18" s="114">
        <v>576</v>
      </c>
      <c r="E18" s="114">
        <v>579</v>
      </c>
      <c r="F18" s="114">
        <v>571</v>
      </c>
      <c r="G18" s="114">
        <v>546</v>
      </c>
      <c r="H18" s="114">
        <v>500</v>
      </c>
      <c r="I18" s="115">
        <v>76</v>
      </c>
      <c r="J18" s="116">
        <v>15.2</v>
      </c>
    </row>
    <row r="19" spans="1:10" s="110" customFormat="1" ht="13.5" customHeight="1" x14ac:dyDescent="0.2">
      <c r="A19" s="120"/>
      <c r="B19" s="121" t="s">
        <v>112</v>
      </c>
      <c r="C19" s="113">
        <v>0.38461538461538464</v>
      </c>
      <c r="D19" s="114">
        <v>148</v>
      </c>
      <c r="E19" s="114">
        <v>159</v>
      </c>
      <c r="F19" s="114">
        <v>157</v>
      </c>
      <c r="G19" s="114">
        <v>131</v>
      </c>
      <c r="H19" s="114">
        <v>107</v>
      </c>
      <c r="I19" s="115">
        <v>41</v>
      </c>
      <c r="J19" s="116">
        <v>38.317757009345797</v>
      </c>
    </row>
    <row r="20" spans="1:10" s="110" customFormat="1" ht="13.5" customHeight="1" x14ac:dyDescent="0.2">
      <c r="A20" s="118" t="s">
        <v>113</v>
      </c>
      <c r="B20" s="122" t="s">
        <v>114</v>
      </c>
      <c r="C20" s="113">
        <v>70.270270270270274</v>
      </c>
      <c r="D20" s="114">
        <v>27040</v>
      </c>
      <c r="E20" s="114">
        <v>26987</v>
      </c>
      <c r="F20" s="114">
        <v>27434</v>
      </c>
      <c r="G20" s="114">
        <v>27249</v>
      </c>
      <c r="H20" s="114">
        <v>27122</v>
      </c>
      <c r="I20" s="115">
        <v>-82</v>
      </c>
      <c r="J20" s="116">
        <v>-0.30233758572376668</v>
      </c>
    </row>
    <row r="21" spans="1:10" s="110" customFormat="1" ht="13.5" customHeight="1" x14ac:dyDescent="0.2">
      <c r="A21" s="120"/>
      <c r="B21" s="122" t="s">
        <v>115</v>
      </c>
      <c r="C21" s="113">
        <v>29.72972972972973</v>
      </c>
      <c r="D21" s="114">
        <v>11440</v>
      </c>
      <c r="E21" s="114">
        <v>11335</v>
      </c>
      <c r="F21" s="114">
        <v>11340</v>
      </c>
      <c r="G21" s="114">
        <v>11080</v>
      </c>
      <c r="H21" s="114">
        <v>10940</v>
      </c>
      <c r="I21" s="115">
        <v>500</v>
      </c>
      <c r="J21" s="116">
        <v>4.5703839122486292</v>
      </c>
    </row>
    <row r="22" spans="1:10" s="110" customFormat="1" ht="13.5" customHeight="1" x14ac:dyDescent="0.2">
      <c r="A22" s="118" t="s">
        <v>113</v>
      </c>
      <c r="B22" s="122" t="s">
        <v>116</v>
      </c>
      <c r="C22" s="113">
        <v>82.437629937629936</v>
      </c>
      <c r="D22" s="114">
        <v>31722</v>
      </c>
      <c r="E22" s="114">
        <v>31724</v>
      </c>
      <c r="F22" s="114">
        <v>32011</v>
      </c>
      <c r="G22" s="114">
        <v>31634</v>
      </c>
      <c r="H22" s="114">
        <v>31566</v>
      </c>
      <c r="I22" s="115">
        <v>156</v>
      </c>
      <c r="J22" s="116">
        <v>0.49420262307546092</v>
      </c>
    </row>
    <row r="23" spans="1:10" s="110" customFormat="1" ht="13.5" customHeight="1" x14ac:dyDescent="0.2">
      <c r="A23" s="123"/>
      <c r="B23" s="124" t="s">
        <v>117</v>
      </c>
      <c r="C23" s="125">
        <v>17.52079002079002</v>
      </c>
      <c r="D23" s="114">
        <v>6742</v>
      </c>
      <c r="E23" s="114">
        <v>6583</v>
      </c>
      <c r="F23" s="114">
        <v>6747</v>
      </c>
      <c r="G23" s="114">
        <v>6681</v>
      </c>
      <c r="H23" s="114">
        <v>6479</v>
      </c>
      <c r="I23" s="115">
        <v>263</v>
      </c>
      <c r="J23" s="116">
        <v>4.0592684056181509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12476</v>
      </c>
      <c r="E26" s="114">
        <v>13011</v>
      </c>
      <c r="F26" s="114">
        <v>13176</v>
      </c>
      <c r="G26" s="114">
        <v>12969</v>
      </c>
      <c r="H26" s="140">
        <v>12736</v>
      </c>
      <c r="I26" s="115">
        <v>-260</v>
      </c>
      <c r="J26" s="116">
        <v>-2.041457286432161</v>
      </c>
    </row>
    <row r="27" spans="1:10" s="110" customFormat="1" ht="13.5" customHeight="1" x14ac:dyDescent="0.2">
      <c r="A27" s="118" t="s">
        <v>105</v>
      </c>
      <c r="B27" s="119" t="s">
        <v>106</v>
      </c>
      <c r="C27" s="113">
        <v>38.698300737415842</v>
      </c>
      <c r="D27" s="115">
        <v>4828</v>
      </c>
      <c r="E27" s="114">
        <v>4971</v>
      </c>
      <c r="F27" s="114">
        <v>5090</v>
      </c>
      <c r="G27" s="114">
        <v>4957</v>
      </c>
      <c r="H27" s="140">
        <v>4861</v>
      </c>
      <c r="I27" s="115">
        <v>-33</v>
      </c>
      <c r="J27" s="116">
        <v>-0.67887265994651302</v>
      </c>
    </row>
    <row r="28" spans="1:10" s="110" customFormat="1" ht="13.5" customHeight="1" x14ac:dyDescent="0.2">
      <c r="A28" s="120"/>
      <c r="B28" s="119" t="s">
        <v>107</v>
      </c>
      <c r="C28" s="113">
        <v>61.301699262584158</v>
      </c>
      <c r="D28" s="115">
        <v>7648</v>
      </c>
      <c r="E28" s="114">
        <v>8040</v>
      </c>
      <c r="F28" s="114">
        <v>8086</v>
      </c>
      <c r="G28" s="114">
        <v>8012</v>
      </c>
      <c r="H28" s="140">
        <v>7875</v>
      </c>
      <c r="I28" s="115">
        <v>-227</v>
      </c>
      <c r="J28" s="116">
        <v>-2.8825396825396825</v>
      </c>
    </row>
    <row r="29" spans="1:10" s="110" customFormat="1" ht="13.5" customHeight="1" x14ac:dyDescent="0.2">
      <c r="A29" s="118" t="s">
        <v>105</v>
      </c>
      <c r="B29" s="121" t="s">
        <v>108</v>
      </c>
      <c r="C29" s="113">
        <v>15.734209682590574</v>
      </c>
      <c r="D29" s="115">
        <v>1963</v>
      </c>
      <c r="E29" s="114">
        <v>2080</v>
      </c>
      <c r="F29" s="114">
        <v>2165</v>
      </c>
      <c r="G29" s="114">
        <v>2119</v>
      </c>
      <c r="H29" s="140">
        <v>2062</v>
      </c>
      <c r="I29" s="115">
        <v>-99</v>
      </c>
      <c r="J29" s="116">
        <v>-4.8011639185257033</v>
      </c>
    </row>
    <row r="30" spans="1:10" s="110" customFormat="1" ht="13.5" customHeight="1" x14ac:dyDescent="0.2">
      <c r="A30" s="118"/>
      <c r="B30" s="121" t="s">
        <v>109</v>
      </c>
      <c r="C30" s="113">
        <v>50.697338890670089</v>
      </c>
      <c r="D30" s="115">
        <v>6325</v>
      </c>
      <c r="E30" s="114">
        <v>6633</v>
      </c>
      <c r="F30" s="114">
        <v>6696</v>
      </c>
      <c r="G30" s="114">
        <v>6618</v>
      </c>
      <c r="H30" s="140">
        <v>6522</v>
      </c>
      <c r="I30" s="115">
        <v>-197</v>
      </c>
      <c r="J30" s="116">
        <v>-3.0205458448328733</v>
      </c>
    </row>
    <row r="31" spans="1:10" s="110" customFormat="1" ht="13.5" customHeight="1" x14ac:dyDescent="0.2">
      <c r="A31" s="118"/>
      <c r="B31" s="121" t="s">
        <v>110</v>
      </c>
      <c r="C31" s="113">
        <v>17.585764668162874</v>
      </c>
      <c r="D31" s="115">
        <v>2194</v>
      </c>
      <c r="E31" s="114">
        <v>2253</v>
      </c>
      <c r="F31" s="114">
        <v>2270</v>
      </c>
      <c r="G31" s="114">
        <v>2223</v>
      </c>
      <c r="H31" s="140">
        <v>2200</v>
      </c>
      <c r="I31" s="115">
        <v>-6</v>
      </c>
      <c r="J31" s="116">
        <v>-0.27272727272727271</v>
      </c>
    </row>
    <row r="32" spans="1:10" s="110" customFormat="1" ht="13.5" customHeight="1" x14ac:dyDescent="0.2">
      <c r="A32" s="120"/>
      <c r="B32" s="121" t="s">
        <v>111</v>
      </c>
      <c r="C32" s="113">
        <v>15.982686758576467</v>
      </c>
      <c r="D32" s="115">
        <v>1994</v>
      </c>
      <c r="E32" s="114">
        <v>2045</v>
      </c>
      <c r="F32" s="114">
        <v>2045</v>
      </c>
      <c r="G32" s="114">
        <v>2009</v>
      </c>
      <c r="H32" s="140">
        <v>1952</v>
      </c>
      <c r="I32" s="115">
        <v>42</v>
      </c>
      <c r="J32" s="116">
        <v>2.151639344262295</v>
      </c>
    </row>
    <row r="33" spans="1:10" s="110" customFormat="1" ht="13.5" customHeight="1" x14ac:dyDescent="0.2">
      <c r="A33" s="120"/>
      <c r="B33" s="121" t="s">
        <v>112</v>
      </c>
      <c r="C33" s="113">
        <v>1.3145238858608528</v>
      </c>
      <c r="D33" s="115">
        <v>164</v>
      </c>
      <c r="E33" s="114">
        <v>171</v>
      </c>
      <c r="F33" s="114">
        <v>191</v>
      </c>
      <c r="G33" s="114">
        <v>154</v>
      </c>
      <c r="H33" s="140">
        <v>133</v>
      </c>
      <c r="I33" s="115">
        <v>31</v>
      </c>
      <c r="J33" s="116">
        <v>23.30827067669173</v>
      </c>
    </row>
    <row r="34" spans="1:10" s="110" customFormat="1" ht="13.5" customHeight="1" x14ac:dyDescent="0.2">
      <c r="A34" s="118" t="s">
        <v>113</v>
      </c>
      <c r="B34" s="122" t="s">
        <v>116</v>
      </c>
      <c r="C34" s="113">
        <v>86.670407181789031</v>
      </c>
      <c r="D34" s="115">
        <v>10813</v>
      </c>
      <c r="E34" s="114">
        <v>11257</v>
      </c>
      <c r="F34" s="114">
        <v>11397</v>
      </c>
      <c r="G34" s="114">
        <v>11240</v>
      </c>
      <c r="H34" s="140">
        <v>11095</v>
      </c>
      <c r="I34" s="115">
        <v>-282</v>
      </c>
      <c r="J34" s="116">
        <v>-2.5416854438936456</v>
      </c>
    </row>
    <row r="35" spans="1:10" s="110" customFormat="1" ht="13.5" customHeight="1" x14ac:dyDescent="0.2">
      <c r="A35" s="118"/>
      <c r="B35" s="119" t="s">
        <v>117</v>
      </c>
      <c r="C35" s="113">
        <v>13.225392754087849</v>
      </c>
      <c r="D35" s="115">
        <v>1650</v>
      </c>
      <c r="E35" s="114">
        <v>1740</v>
      </c>
      <c r="F35" s="114">
        <v>1764</v>
      </c>
      <c r="G35" s="114">
        <v>1717</v>
      </c>
      <c r="H35" s="140">
        <v>1626</v>
      </c>
      <c r="I35" s="115">
        <v>24</v>
      </c>
      <c r="J35" s="116">
        <v>1.4760147601476015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6284</v>
      </c>
      <c r="E37" s="114">
        <v>6587</v>
      </c>
      <c r="F37" s="114">
        <v>6580</v>
      </c>
      <c r="G37" s="114">
        <v>6627</v>
      </c>
      <c r="H37" s="140">
        <v>6561</v>
      </c>
      <c r="I37" s="115">
        <v>-277</v>
      </c>
      <c r="J37" s="116">
        <v>-4.2219173906416705</v>
      </c>
    </row>
    <row r="38" spans="1:10" s="110" customFormat="1" ht="13.5" customHeight="1" x14ac:dyDescent="0.2">
      <c r="A38" s="118" t="s">
        <v>105</v>
      </c>
      <c r="B38" s="119" t="s">
        <v>106</v>
      </c>
      <c r="C38" s="113">
        <v>35.805219605346913</v>
      </c>
      <c r="D38" s="115">
        <v>2250</v>
      </c>
      <c r="E38" s="114">
        <v>2317</v>
      </c>
      <c r="F38" s="114">
        <v>2306</v>
      </c>
      <c r="G38" s="114">
        <v>2326</v>
      </c>
      <c r="H38" s="140">
        <v>2302</v>
      </c>
      <c r="I38" s="115">
        <v>-52</v>
      </c>
      <c r="J38" s="116">
        <v>-2.2589052997393573</v>
      </c>
    </row>
    <row r="39" spans="1:10" s="110" customFormat="1" ht="13.5" customHeight="1" x14ac:dyDescent="0.2">
      <c r="A39" s="120"/>
      <c r="B39" s="119" t="s">
        <v>107</v>
      </c>
      <c r="C39" s="113">
        <v>64.194780394653094</v>
      </c>
      <c r="D39" s="115">
        <v>4034</v>
      </c>
      <c r="E39" s="114">
        <v>4270</v>
      </c>
      <c r="F39" s="114">
        <v>4274</v>
      </c>
      <c r="G39" s="114">
        <v>4301</v>
      </c>
      <c r="H39" s="140">
        <v>4259</v>
      </c>
      <c r="I39" s="115">
        <v>-225</v>
      </c>
      <c r="J39" s="116">
        <v>-5.2829302653204975</v>
      </c>
    </row>
    <row r="40" spans="1:10" s="110" customFormat="1" ht="13.5" customHeight="1" x14ac:dyDescent="0.2">
      <c r="A40" s="118" t="s">
        <v>105</v>
      </c>
      <c r="B40" s="121" t="s">
        <v>108</v>
      </c>
      <c r="C40" s="113">
        <v>19.255251432208784</v>
      </c>
      <c r="D40" s="115">
        <v>1210</v>
      </c>
      <c r="E40" s="114">
        <v>1274</v>
      </c>
      <c r="F40" s="114">
        <v>1281</v>
      </c>
      <c r="G40" s="114">
        <v>1336</v>
      </c>
      <c r="H40" s="140">
        <v>1291</v>
      </c>
      <c r="I40" s="115">
        <v>-81</v>
      </c>
      <c r="J40" s="116">
        <v>-6.2742060418280401</v>
      </c>
    </row>
    <row r="41" spans="1:10" s="110" customFormat="1" ht="13.5" customHeight="1" x14ac:dyDescent="0.2">
      <c r="A41" s="118"/>
      <c r="B41" s="121" t="s">
        <v>109</v>
      </c>
      <c r="C41" s="113">
        <v>31.890515595162316</v>
      </c>
      <c r="D41" s="115">
        <v>2004</v>
      </c>
      <c r="E41" s="114">
        <v>2159</v>
      </c>
      <c r="F41" s="114">
        <v>2139</v>
      </c>
      <c r="G41" s="114">
        <v>2148</v>
      </c>
      <c r="H41" s="140">
        <v>2182</v>
      </c>
      <c r="I41" s="115">
        <v>-178</v>
      </c>
      <c r="J41" s="116">
        <v>-8.1576535288725935</v>
      </c>
    </row>
    <row r="42" spans="1:10" s="110" customFormat="1" ht="13.5" customHeight="1" x14ac:dyDescent="0.2">
      <c r="A42" s="118"/>
      <c r="B42" s="121" t="s">
        <v>110</v>
      </c>
      <c r="C42" s="113">
        <v>18.252705283259072</v>
      </c>
      <c r="D42" s="115">
        <v>1147</v>
      </c>
      <c r="E42" s="114">
        <v>1174</v>
      </c>
      <c r="F42" s="114">
        <v>1177</v>
      </c>
      <c r="G42" s="114">
        <v>1191</v>
      </c>
      <c r="H42" s="140">
        <v>1192</v>
      </c>
      <c r="I42" s="115">
        <v>-45</v>
      </c>
      <c r="J42" s="116">
        <v>-3.7751677852348995</v>
      </c>
    </row>
    <row r="43" spans="1:10" s="110" customFormat="1" ht="13.5" customHeight="1" x14ac:dyDescent="0.2">
      <c r="A43" s="120"/>
      <c r="B43" s="121" t="s">
        <v>111</v>
      </c>
      <c r="C43" s="113">
        <v>30.601527689369828</v>
      </c>
      <c r="D43" s="115">
        <v>1923</v>
      </c>
      <c r="E43" s="114">
        <v>1980</v>
      </c>
      <c r="F43" s="114">
        <v>1983</v>
      </c>
      <c r="G43" s="114">
        <v>1952</v>
      </c>
      <c r="H43" s="140">
        <v>1896</v>
      </c>
      <c r="I43" s="115">
        <v>27</v>
      </c>
      <c r="J43" s="116">
        <v>1.4240506329113924</v>
      </c>
    </row>
    <row r="44" spans="1:10" s="110" customFormat="1" ht="13.5" customHeight="1" x14ac:dyDescent="0.2">
      <c r="A44" s="120"/>
      <c r="B44" s="121" t="s">
        <v>112</v>
      </c>
      <c r="C44" s="113">
        <v>2.259707192870783</v>
      </c>
      <c r="D44" s="115">
        <v>142</v>
      </c>
      <c r="E44" s="114">
        <v>150</v>
      </c>
      <c r="F44" s="114">
        <v>169</v>
      </c>
      <c r="G44" s="114">
        <v>138</v>
      </c>
      <c r="H44" s="140">
        <v>119</v>
      </c>
      <c r="I44" s="115">
        <v>23</v>
      </c>
      <c r="J44" s="116">
        <v>19.327731092436974</v>
      </c>
    </row>
    <row r="45" spans="1:10" s="110" customFormat="1" ht="13.5" customHeight="1" x14ac:dyDescent="0.2">
      <c r="A45" s="118" t="s">
        <v>113</v>
      </c>
      <c r="B45" s="122" t="s">
        <v>116</v>
      </c>
      <c r="C45" s="113">
        <v>89.417568427753025</v>
      </c>
      <c r="D45" s="115">
        <v>5619</v>
      </c>
      <c r="E45" s="114">
        <v>5865</v>
      </c>
      <c r="F45" s="114">
        <v>5840</v>
      </c>
      <c r="G45" s="114">
        <v>5882</v>
      </c>
      <c r="H45" s="140">
        <v>5858</v>
      </c>
      <c r="I45" s="115">
        <v>-239</v>
      </c>
      <c r="J45" s="116">
        <v>-4.0798907476954591</v>
      </c>
    </row>
    <row r="46" spans="1:10" s="110" customFormat="1" ht="13.5" customHeight="1" x14ac:dyDescent="0.2">
      <c r="A46" s="118"/>
      <c r="B46" s="119" t="s">
        <v>117</v>
      </c>
      <c r="C46" s="113">
        <v>10.37555697008275</v>
      </c>
      <c r="D46" s="115">
        <v>652</v>
      </c>
      <c r="E46" s="114">
        <v>708</v>
      </c>
      <c r="F46" s="114">
        <v>725</v>
      </c>
      <c r="G46" s="114">
        <v>733</v>
      </c>
      <c r="H46" s="140">
        <v>688</v>
      </c>
      <c r="I46" s="115">
        <v>-36</v>
      </c>
      <c r="J46" s="116">
        <v>-5.2325581395348841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6192</v>
      </c>
      <c r="E48" s="114">
        <v>6424</v>
      </c>
      <c r="F48" s="114">
        <v>6596</v>
      </c>
      <c r="G48" s="114">
        <v>6342</v>
      </c>
      <c r="H48" s="140">
        <v>6175</v>
      </c>
      <c r="I48" s="115">
        <v>17</v>
      </c>
      <c r="J48" s="116">
        <v>0.27530364372469635</v>
      </c>
    </row>
    <row r="49" spans="1:12" s="110" customFormat="1" ht="13.5" customHeight="1" x14ac:dyDescent="0.2">
      <c r="A49" s="118" t="s">
        <v>105</v>
      </c>
      <c r="B49" s="119" t="s">
        <v>106</v>
      </c>
      <c r="C49" s="113">
        <v>41.634366925064597</v>
      </c>
      <c r="D49" s="115">
        <v>2578</v>
      </c>
      <c r="E49" s="114">
        <v>2654</v>
      </c>
      <c r="F49" s="114">
        <v>2784</v>
      </c>
      <c r="G49" s="114">
        <v>2631</v>
      </c>
      <c r="H49" s="140">
        <v>2559</v>
      </c>
      <c r="I49" s="115">
        <v>19</v>
      </c>
      <c r="J49" s="116">
        <v>0.74247753028526764</v>
      </c>
    </row>
    <row r="50" spans="1:12" s="110" customFormat="1" ht="13.5" customHeight="1" x14ac:dyDescent="0.2">
      <c r="A50" s="120"/>
      <c r="B50" s="119" t="s">
        <v>107</v>
      </c>
      <c r="C50" s="113">
        <v>58.365633074935403</v>
      </c>
      <c r="D50" s="115">
        <v>3614</v>
      </c>
      <c r="E50" s="114">
        <v>3770</v>
      </c>
      <c r="F50" s="114">
        <v>3812</v>
      </c>
      <c r="G50" s="114">
        <v>3711</v>
      </c>
      <c r="H50" s="140">
        <v>3616</v>
      </c>
      <c r="I50" s="115">
        <v>-2</v>
      </c>
      <c r="J50" s="116">
        <v>-5.5309734513274339E-2</v>
      </c>
    </row>
    <row r="51" spans="1:12" s="110" customFormat="1" ht="13.5" customHeight="1" x14ac:dyDescent="0.2">
      <c r="A51" s="118" t="s">
        <v>105</v>
      </c>
      <c r="B51" s="121" t="s">
        <v>108</v>
      </c>
      <c r="C51" s="113">
        <v>12.160852713178295</v>
      </c>
      <c r="D51" s="115">
        <v>753</v>
      </c>
      <c r="E51" s="114">
        <v>806</v>
      </c>
      <c r="F51" s="114">
        <v>884</v>
      </c>
      <c r="G51" s="114">
        <v>783</v>
      </c>
      <c r="H51" s="140">
        <v>771</v>
      </c>
      <c r="I51" s="115">
        <v>-18</v>
      </c>
      <c r="J51" s="116">
        <v>-2.3346303501945527</v>
      </c>
    </row>
    <row r="52" spans="1:12" s="110" customFormat="1" ht="13.5" customHeight="1" x14ac:dyDescent="0.2">
      <c r="A52" s="118"/>
      <c r="B52" s="121" t="s">
        <v>109</v>
      </c>
      <c r="C52" s="113">
        <v>69.783591731266156</v>
      </c>
      <c r="D52" s="115">
        <v>4321</v>
      </c>
      <c r="E52" s="114">
        <v>4474</v>
      </c>
      <c r="F52" s="114">
        <v>4557</v>
      </c>
      <c r="G52" s="114">
        <v>4470</v>
      </c>
      <c r="H52" s="140">
        <v>4340</v>
      </c>
      <c r="I52" s="115">
        <v>-19</v>
      </c>
      <c r="J52" s="116">
        <v>-0.43778801843317972</v>
      </c>
    </row>
    <row r="53" spans="1:12" s="110" customFormat="1" ht="13.5" customHeight="1" x14ac:dyDescent="0.2">
      <c r="A53" s="118"/>
      <c r="B53" s="121" t="s">
        <v>110</v>
      </c>
      <c r="C53" s="113">
        <v>16.90891472868217</v>
      </c>
      <c r="D53" s="115">
        <v>1047</v>
      </c>
      <c r="E53" s="114">
        <v>1079</v>
      </c>
      <c r="F53" s="114">
        <v>1093</v>
      </c>
      <c r="G53" s="114">
        <v>1032</v>
      </c>
      <c r="H53" s="140">
        <v>1008</v>
      </c>
      <c r="I53" s="115">
        <v>39</v>
      </c>
      <c r="J53" s="116">
        <v>3.8690476190476191</v>
      </c>
    </row>
    <row r="54" spans="1:12" s="110" customFormat="1" ht="13.5" customHeight="1" x14ac:dyDescent="0.2">
      <c r="A54" s="120"/>
      <c r="B54" s="121" t="s">
        <v>111</v>
      </c>
      <c r="C54" s="113">
        <v>1.146640826873385</v>
      </c>
      <c r="D54" s="115">
        <v>71</v>
      </c>
      <c r="E54" s="114">
        <v>65</v>
      </c>
      <c r="F54" s="114">
        <v>62</v>
      </c>
      <c r="G54" s="114">
        <v>57</v>
      </c>
      <c r="H54" s="140">
        <v>56</v>
      </c>
      <c r="I54" s="115">
        <v>15</v>
      </c>
      <c r="J54" s="116">
        <v>26.785714285714285</v>
      </c>
    </row>
    <row r="55" spans="1:12" s="110" customFormat="1" ht="13.5" customHeight="1" x14ac:dyDescent="0.2">
      <c r="A55" s="120"/>
      <c r="B55" s="121" t="s">
        <v>112</v>
      </c>
      <c r="C55" s="113">
        <v>0.355297157622739</v>
      </c>
      <c r="D55" s="115">
        <v>22</v>
      </c>
      <c r="E55" s="114">
        <v>21</v>
      </c>
      <c r="F55" s="114">
        <v>22</v>
      </c>
      <c r="G55" s="114">
        <v>16</v>
      </c>
      <c r="H55" s="140">
        <v>14</v>
      </c>
      <c r="I55" s="115">
        <v>8</v>
      </c>
      <c r="J55" s="116">
        <v>57.142857142857146</v>
      </c>
    </row>
    <row r="56" spans="1:12" s="110" customFormat="1" ht="13.5" customHeight="1" x14ac:dyDescent="0.2">
      <c r="A56" s="118" t="s">
        <v>113</v>
      </c>
      <c r="B56" s="122" t="s">
        <v>116</v>
      </c>
      <c r="C56" s="113">
        <v>83.882428940568474</v>
      </c>
      <c r="D56" s="115">
        <v>5194</v>
      </c>
      <c r="E56" s="114">
        <v>5392</v>
      </c>
      <c r="F56" s="114">
        <v>5557</v>
      </c>
      <c r="G56" s="114">
        <v>5358</v>
      </c>
      <c r="H56" s="140">
        <v>5237</v>
      </c>
      <c r="I56" s="115">
        <v>-43</v>
      </c>
      <c r="J56" s="116">
        <v>-0.82108077143402713</v>
      </c>
    </row>
    <row r="57" spans="1:12" s="110" customFormat="1" ht="13.5" customHeight="1" x14ac:dyDescent="0.2">
      <c r="A57" s="142"/>
      <c r="B57" s="124" t="s">
        <v>117</v>
      </c>
      <c r="C57" s="125">
        <v>16.117571059431526</v>
      </c>
      <c r="D57" s="143">
        <v>998</v>
      </c>
      <c r="E57" s="144">
        <v>1032</v>
      </c>
      <c r="F57" s="144">
        <v>1039</v>
      </c>
      <c r="G57" s="144">
        <v>984</v>
      </c>
      <c r="H57" s="145">
        <v>938</v>
      </c>
      <c r="I57" s="143">
        <v>60</v>
      </c>
      <c r="J57" s="146">
        <v>6.3965884861407245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38480</v>
      </c>
      <c r="E12" s="236">
        <v>38322</v>
      </c>
      <c r="F12" s="114">
        <v>38774</v>
      </c>
      <c r="G12" s="114">
        <v>38329</v>
      </c>
      <c r="H12" s="140">
        <v>38062</v>
      </c>
      <c r="I12" s="115">
        <v>418</v>
      </c>
      <c r="J12" s="116">
        <v>1.0982081866428459</v>
      </c>
    </row>
    <row r="13" spans="1:15" s="110" customFormat="1" ht="12" customHeight="1" x14ac:dyDescent="0.2">
      <c r="A13" s="118" t="s">
        <v>105</v>
      </c>
      <c r="B13" s="119" t="s">
        <v>106</v>
      </c>
      <c r="C13" s="113">
        <v>52.143970893970895</v>
      </c>
      <c r="D13" s="115">
        <v>20065</v>
      </c>
      <c r="E13" s="114">
        <v>19966</v>
      </c>
      <c r="F13" s="114">
        <v>20376</v>
      </c>
      <c r="G13" s="114">
        <v>20121</v>
      </c>
      <c r="H13" s="140">
        <v>19956</v>
      </c>
      <c r="I13" s="115">
        <v>109</v>
      </c>
      <c r="J13" s="116">
        <v>0.54620164361595513</v>
      </c>
    </row>
    <row r="14" spans="1:15" s="110" customFormat="1" ht="12" customHeight="1" x14ac:dyDescent="0.2">
      <c r="A14" s="118"/>
      <c r="B14" s="119" t="s">
        <v>107</v>
      </c>
      <c r="C14" s="113">
        <v>47.856029106029105</v>
      </c>
      <c r="D14" s="115">
        <v>18415</v>
      </c>
      <c r="E14" s="114">
        <v>18356</v>
      </c>
      <c r="F14" s="114">
        <v>18398</v>
      </c>
      <c r="G14" s="114">
        <v>18208</v>
      </c>
      <c r="H14" s="140">
        <v>18106</v>
      </c>
      <c r="I14" s="115">
        <v>309</v>
      </c>
      <c r="J14" s="116">
        <v>1.7066165911852424</v>
      </c>
    </row>
    <row r="15" spans="1:15" s="110" customFormat="1" ht="12" customHeight="1" x14ac:dyDescent="0.2">
      <c r="A15" s="118" t="s">
        <v>105</v>
      </c>
      <c r="B15" s="121" t="s">
        <v>108</v>
      </c>
      <c r="C15" s="113">
        <v>12.533783783783784</v>
      </c>
      <c r="D15" s="115">
        <v>4823</v>
      </c>
      <c r="E15" s="114">
        <v>4933</v>
      </c>
      <c r="F15" s="114">
        <v>5134</v>
      </c>
      <c r="G15" s="114">
        <v>4819</v>
      </c>
      <c r="H15" s="140">
        <v>4959</v>
      </c>
      <c r="I15" s="115">
        <v>-136</v>
      </c>
      <c r="J15" s="116">
        <v>-2.7424884049203468</v>
      </c>
    </row>
    <row r="16" spans="1:15" s="110" customFormat="1" ht="12" customHeight="1" x14ac:dyDescent="0.2">
      <c r="A16" s="118"/>
      <c r="B16" s="121" t="s">
        <v>109</v>
      </c>
      <c r="C16" s="113">
        <v>66.405925155925161</v>
      </c>
      <c r="D16" s="115">
        <v>25553</v>
      </c>
      <c r="E16" s="114">
        <v>25402</v>
      </c>
      <c r="F16" s="114">
        <v>25709</v>
      </c>
      <c r="G16" s="114">
        <v>25755</v>
      </c>
      <c r="H16" s="140">
        <v>25524</v>
      </c>
      <c r="I16" s="115">
        <v>29</v>
      </c>
      <c r="J16" s="116">
        <v>0.11361855508540981</v>
      </c>
    </row>
    <row r="17" spans="1:10" s="110" customFormat="1" ht="12" customHeight="1" x14ac:dyDescent="0.2">
      <c r="A17" s="118"/>
      <c r="B17" s="121" t="s">
        <v>110</v>
      </c>
      <c r="C17" s="113">
        <v>19.563409563409564</v>
      </c>
      <c r="D17" s="115">
        <v>7528</v>
      </c>
      <c r="E17" s="114">
        <v>7408</v>
      </c>
      <c r="F17" s="114">
        <v>7360</v>
      </c>
      <c r="G17" s="114">
        <v>7209</v>
      </c>
      <c r="H17" s="140">
        <v>7079</v>
      </c>
      <c r="I17" s="115">
        <v>449</v>
      </c>
      <c r="J17" s="116">
        <v>6.3427037717191697</v>
      </c>
    </row>
    <row r="18" spans="1:10" s="110" customFormat="1" ht="12" customHeight="1" x14ac:dyDescent="0.2">
      <c r="A18" s="120"/>
      <c r="B18" s="121" t="s">
        <v>111</v>
      </c>
      <c r="C18" s="113">
        <v>1.496881496881497</v>
      </c>
      <c r="D18" s="115">
        <v>576</v>
      </c>
      <c r="E18" s="114">
        <v>579</v>
      </c>
      <c r="F18" s="114">
        <v>571</v>
      </c>
      <c r="G18" s="114">
        <v>546</v>
      </c>
      <c r="H18" s="140">
        <v>500</v>
      </c>
      <c r="I18" s="115">
        <v>76</v>
      </c>
      <c r="J18" s="116">
        <v>15.2</v>
      </c>
    </row>
    <row r="19" spans="1:10" s="110" customFormat="1" ht="12" customHeight="1" x14ac:dyDescent="0.2">
      <c r="A19" s="120"/>
      <c r="B19" s="121" t="s">
        <v>112</v>
      </c>
      <c r="C19" s="113">
        <v>0.38461538461538464</v>
      </c>
      <c r="D19" s="115">
        <v>148</v>
      </c>
      <c r="E19" s="114">
        <v>159</v>
      </c>
      <c r="F19" s="114">
        <v>157</v>
      </c>
      <c r="G19" s="114">
        <v>131</v>
      </c>
      <c r="H19" s="140">
        <v>107</v>
      </c>
      <c r="I19" s="115">
        <v>41</v>
      </c>
      <c r="J19" s="116">
        <v>38.317757009345797</v>
      </c>
    </row>
    <row r="20" spans="1:10" s="110" customFormat="1" ht="12" customHeight="1" x14ac:dyDescent="0.2">
      <c r="A20" s="118" t="s">
        <v>113</v>
      </c>
      <c r="B20" s="119" t="s">
        <v>181</v>
      </c>
      <c r="C20" s="113">
        <v>70.270270270270274</v>
      </c>
      <c r="D20" s="115">
        <v>27040</v>
      </c>
      <c r="E20" s="114">
        <v>26987</v>
      </c>
      <c r="F20" s="114">
        <v>27434</v>
      </c>
      <c r="G20" s="114">
        <v>27249</v>
      </c>
      <c r="H20" s="140">
        <v>27122</v>
      </c>
      <c r="I20" s="115">
        <v>-82</v>
      </c>
      <c r="J20" s="116">
        <v>-0.30233758572376668</v>
      </c>
    </row>
    <row r="21" spans="1:10" s="110" customFormat="1" ht="12" customHeight="1" x14ac:dyDescent="0.2">
      <c r="A21" s="118"/>
      <c r="B21" s="119" t="s">
        <v>182</v>
      </c>
      <c r="C21" s="113">
        <v>29.72972972972973</v>
      </c>
      <c r="D21" s="115">
        <v>11440</v>
      </c>
      <c r="E21" s="114">
        <v>11335</v>
      </c>
      <c r="F21" s="114">
        <v>11340</v>
      </c>
      <c r="G21" s="114">
        <v>11080</v>
      </c>
      <c r="H21" s="140">
        <v>10940</v>
      </c>
      <c r="I21" s="115">
        <v>500</v>
      </c>
      <c r="J21" s="116">
        <v>4.5703839122486292</v>
      </c>
    </row>
    <row r="22" spans="1:10" s="110" customFormat="1" ht="12" customHeight="1" x14ac:dyDescent="0.2">
      <c r="A22" s="118" t="s">
        <v>113</v>
      </c>
      <c r="B22" s="119" t="s">
        <v>116</v>
      </c>
      <c r="C22" s="113">
        <v>82.437629937629936</v>
      </c>
      <c r="D22" s="115">
        <v>31722</v>
      </c>
      <c r="E22" s="114">
        <v>31724</v>
      </c>
      <c r="F22" s="114">
        <v>32011</v>
      </c>
      <c r="G22" s="114">
        <v>31634</v>
      </c>
      <c r="H22" s="140">
        <v>31566</v>
      </c>
      <c r="I22" s="115">
        <v>156</v>
      </c>
      <c r="J22" s="116">
        <v>0.49420262307546092</v>
      </c>
    </row>
    <row r="23" spans="1:10" s="110" customFormat="1" ht="12" customHeight="1" x14ac:dyDescent="0.2">
      <c r="A23" s="118"/>
      <c r="B23" s="119" t="s">
        <v>117</v>
      </c>
      <c r="C23" s="113">
        <v>17.52079002079002</v>
      </c>
      <c r="D23" s="115">
        <v>6742</v>
      </c>
      <c r="E23" s="114">
        <v>6583</v>
      </c>
      <c r="F23" s="114">
        <v>6747</v>
      </c>
      <c r="G23" s="114">
        <v>6681</v>
      </c>
      <c r="H23" s="140">
        <v>6479</v>
      </c>
      <c r="I23" s="115">
        <v>263</v>
      </c>
      <c r="J23" s="116">
        <v>4.0592684056181509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52537</v>
      </c>
      <c r="E64" s="236">
        <v>52484</v>
      </c>
      <c r="F64" s="236">
        <v>52732</v>
      </c>
      <c r="G64" s="236">
        <v>51971</v>
      </c>
      <c r="H64" s="140">
        <v>51685</v>
      </c>
      <c r="I64" s="115">
        <v>852</v>
      </c>
      <c r="J64" s="116">
        <v>1.6484473251426912</v>
      </c>
    </row>
    <row r="65" spans="1:12" s="110" customFormat="1" ht="12" customHeight="1" x14ac:dyDescent="0.2">
      <c r="A65" s="118" t="s">
        <v>105</v>
      </c>
      <c r="B65" s="119" t="s">
        <v>106</v>
      </c>
      <c r="C65" s="113">
        <v>51.759712202828482</v>
      </c>
      <c r="D65" s="235">
        <v>27193</v>
      </c>
      <c r="E65" s="236">
        <v>27123</v>
      </c>
      <c r="F65" s="236">
        <v>27401</v>
      </c>
      <c r="G65" s="236">
        <v>27009</v>
      </c>
      <c r="H65" s="140">
        <v>26801</v>
      </c>
      <c r="I65" s="115">
        <v>392</v>
      </c>
      <c r="J65" s="116">
        <v>1.4626319913436066</v>
      </c>
    </row>
    <row r="66" spans="1:12" s="110" customFormat="1" ht="12" customHeight="1" x14ac:dyDescent="0.2">
      <c r="A66" s="118"/>
      <c r="B66" s="119" t="s">
        <v>107</v>
      </c>
      <c r="C66" s="113">
        <v>48.240287797171518</v>
      </c>
      <c r="D66" s="235">
        <v>25344</v>
      </c>
      <c r="E66" s="236">
        <v>25361</v>
      </c>
      <c r="F66" s="236">
        <v>25331</v>
      </c>
      <c r="G66" s="236">
        <v>24962</v>
      </c>
      <c r="H66" s="140">
        <v>24884</v>
      </c>
      <c r="I66" s="115">
        <v>460</v>
      </c>
      <c r="J66" s="116">
        <v>1.8485773991319723</v>
      </c>
    </row>
    <row r="67" spans="1:12" s="110" customFormat="1" ht="12" customHeight="1" x14ac:dyDescent="0.2">
      <c r="A67" s="118" t="s">
        <v>105</v>
      </c>
      <c r="B67" s="121" t="s">
        <v>108</v>
      </c>
      <c r="C67" s="113">
        <v>11.890667529550603</v>
      </c>
      <c r="D67" s="235">
        <v>6247</v>
      </c>
      <c r="E67" s="236">
        <v>6434</v>
      </c>
      <c r="F67" s="236">
        <v>6586</v>
      </c>
      <c r="G67" s="236">
        <v>6171</v>
      </c>
      <c r="H67" s="140">
        <v>6323</v>
      </c>
      <c r="I67" s="115">
        <v>-76</v>
      </c>
      <c r="J67" s="116">
        <v>-1.201961094417207</v>
      </c>
    </row>
    <row r="68" spans="1:12" s="110" customFormat="1" ht="12" customHeight="1" x14ac:dyDescent="0.2">
      <c r="A68" s="118"/>
      <c r="B68" s="121" t="s">
        <v>109</v>
      </c>
      <c r="C68" s="113">
        <v>67.356339341797209</v>
      </c>
      <c r="D68" s="235">
        <v>35387</v>
      </c>
      <c r="E68" s="236">
        <v>35307</v>
      </c>
      <c r="F68" s="236">
        <v>35518</v>
      </c>
      <c r="G68" s="236">
        <v>35406</v>
      </c>
      <c r="H68" s="140">
        <v>35215</v>
      </c>
      <c r="I68" s="115">
        <v>172</v>
      </c>
      <c r="J68" s="116">
        <v>0.48842822660797958</v>
      </c>
    </row>
    <row r="69" spans="1:12" s="110" customFormat="1" ht="12" customHeight="1" x14ac:dyDescent="0.2">
      <c r="A69" s="118"/>
      <c r="B69" s="121" t="s">
        <v>110</v>
      </c>
      <c r="C69" s="113">
        <v>19.407274872946687</v>
      </c>
      <c r="D69" s="235">
        <v>10196</v>
      </c>
      <c r="E69" s="236">
        <v>10031</v>
      </c>
      <c r="F69" s="236">
        <v>9925</v>
      </c>
      <c r="G69" s="236">
        <v>9723</v>
      </c>
      <c r="H69" s="140">
        <v>9516</v>
      </c>
      <c r="I69" s="115">
        <v>680</v>
      </c>
      <c r="J69" s="116">
        <v>7.1458596048759979</v>
      </c>
    </row>
    <row r="70" spans="1:12" s="110" customFormat="1" ht="12" customHeight="1" x14ac:dyDescent="0.2">
      <c r="A70" s="120"/>
      <c r="B70" s="121" t="s">
        <v>111</v>
      </c>
      <c r="C70" s="113">
        <v>1.3457182557055027</v>
      </c>
      <c r="D70" s="235">
        <v>707</v>
      </c>
      <c r="E70" s="236">
        <v>712</v>
      </c>
      <c r="F70" s="236">
        <v>703</v>
      </c>
      <c r="G70" s="236">
        <v>671</v>
      </c>
      <c r="H70" s="140">
        <v>631</v>
      </c>
      <c r="I70" s="115">
        <v>76</v>
      </c>
      <c r="J70" s="116">
        <v>12.044374009508717</v>
      </c>
    </row>
    <row r="71" spans="1:12" s="110" customFormat="1" ht="12" customHeight="1" x14ac:dyDescent="0.2">
      <c r="A71" s="120"/>
      <c r="B71" s="121" t="s">
        <v>112</v>
      </c>
      <c r="C71" s="113">
        <v>0.34451910082418108</v>
      </c>
      <c r="D71" s="235">
        <v>181</v>
      </c>
      <c r="E71" s="236">
        <v>192</v>
      </c>
      <c r="F71" s="236">
        <v>192</v>
      </c>
      <c r="G71" s="236">
        <v>165</v>
      </c>
      <c r="H71" s="140">
        <v>130</v>
      </c>
      <c r="I71" s="115">
        <v>51</v>
      </c>
      <c r="J71" s="116">
        <v>39.230769230769234</v>
      </c>
    </row>
    <row r="72" spans="1:12" s="110" customFormat="1" ht="12" customHeight="1" x14ac:dyDescent="0.2">
      <c r="A72" s="118" t="s">
        <v>113</v>
      </c>
      <c r="B72" s="119" t="s">
        <v>181</v>
      </c>
      <c r="C72" s="113">
        <v>71.107981041932348</v>
      </c>
      <c r="D72" s="235">
        <v>37358</v>
      </c>
      <c r="E72" s="236">
        <v>37407</v>
      </c>
      <c r="F72" s="236">
        <v>37758</v>
      </c>
      <c r="G72" s="236">
        <v>37237</v>
      </c>
      <c r="H72" s="140">
        <v>37166</v>
      </c>
      <c r="I72" s="115">
        <v>192</v>
      </c>
      <c r="J72" s="116">
        <v>0.51660119464026255</v>
      </c>
    </row>
    <row r="73" spans="1:12" s="110" customFormat="1" ht="12" customHeight="1" x14ac:dyDescent="0.2">
      <c r="A73" s="118"/>
      <c r="B73" s="119" t="s">
        <v>182</v>
      </c>
      <c r="C73" s="113">
        <v>28.892018958067649</v>
      </c>
      <c r="D73" s="115">
        <v>15179</v>
      </c>
      <c r="E73" s="114">
        <v>15077</v>
      </c>
      <c r="F73" s="114">
        <v>14974</v>
      </c>
      <c r="G73" s="114">
        <v>14734</v>
      </c>
      <c r="H73" s="140">
        <v>14519</v>
      </c>
      <c r="I73" s="115">
        <v>660</v>
      </c>
      <c r="J73" s="116">
        <v>4.5457676148495079</v>
      </c>
    </row>
    <row r="74" spans="1:12" s="110" customFormat="1" ht="12" customHeight="1" x14ac:dyDescent="0.2">
      <c r="A74" s="118" t="s">
        <v>113</v>
      </c>
      <c r="B74" s="119" t="s">
        <v>116</v>
      </c>
      <c r="C74" s="113">
        <v>84.631783314616371</v>
      </c>
      <c r="D74" s="115">
        <v>44463</v>
      </c>
      <c r="E74" s="114">
        <v>44529</v>
      </c>
      <c r="F74" s="114">
        <v>44703</v>
      </c>
      <c r="G74" s="114">
        <v>44079</v>
      </c>
      <c r="H74" s="140">
        <v>44067</v>
      </c>
      <c r="I74" s="115">
        <v>396</v>
      </c>
      <c r="J74" s="116">
        <v>0.89863162911021854</v>
      </c>
    </row>
    <row r="75" spans="1:12" s="110" customFormat="1" ht="12" customHeight="1" x14ac:dyDescent="0.2">
      <c r="A75" s="142"/>
      <c r="B75" s="124" t="s">
        <v>117</v>
      </c>
      <c r="C75" s="125">
        <v>15.330148276452785</v>
      </c>
      <c r="D75" s="143">
        <v>8054</v>
      </c>
      <c r="E75" s="144">
        <v>7938</v>
      </c>
      <c r="F75" s="144">
        <v>8011</v>
      </c>
      <c r="G75" s="144">
        <v>7874</v>
      </c>
      <c r="H75" s="145">
        <v>7600</v>
      </c>
      <c r="I75" s="143">
        <v>454</v>
      </c>
      <c r="J75" s="146">
        <v>5.9736842105263159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38480</v>
      </c>
      <c r="G11" s="114">
        <v>38322</v>
      </c>
      <c r="H11" s="114">
        <v>38774</v>
      </c>
      <c r="I11" s="114">
        <v>38329</v>
      </c>
      <c r="J11" s="140">
        <v>38062</v>
      </c>
      <c r="K11" s="114">
        <v>418</v>
      </c>
      <c r="L11" s="116">
        <v>1.0982081866428459</v>
      </c>
    </row>
    <row r="12" spans="1:17" s="110" customFormat="1" ht="24.95" customHeight="1" x14ac:dyDescent="0.2">
      <c r="A12" s="604" t="s">
        <v>185</v>
      </c>
      <c r="B12" s="605"/>
      <c r="C12" s="605"/>
      <c r="D12" s="606"/>
      <c r="E12" s="113">
        <v>52.143970893970895</v>
      </c>
      <c r="F12" s="115">
        <v>20065</v>
      </c>
      <c r="G12" s="114">
        <v>19966</v>
      </c>
      <c r="H12" s="114">
        <v>20376</v>
      </c>
      <c r="I12" s="114">
        <v>20121</v>
      </c>
      <c r="J12" s="140">
        <v>19956</v>
      </c>
      <c r="K12" s="114">
        <v>109</v>
      </c>
      <c r="L12" s="116">
        <v>0.54620164361595513</v>
      </c>
    </row>
    <row r="13" spans="1:17" s="110" customFormat="1" ht="15" customHeight="1" x14ac:dyDescent="0.2">
      <c r="A13" s="120"/>
      <c r="B13" s="612" t="s">
        <v>107</v>
      </c>
      <c r="C13" s="612"/>
      <c r="E13" s="113">
        <v>47.856029106029105</v>
      </c>
      <c r="F13" s="115">
        <v>18415</v>
      </c>
      <c r="G13" s="114">
        <v>18356</v>
      </c>
      <c r="H13" s="114">
        <v>18398</v>
      </c>
      <c r="I13" s="114">
        <v>18208</v>
      </c>
      <c r="J13" s="140">
        <v>18106</v>
      </c>
      <c r="K13" s="114">
        <v>309</v>
      </c>
      <c r="L13" s="116">
        <v>1.7066165911852424</v>
      </c>
    </row>
    <row r="14" spans="1:17" s="110" customFormat="1" ht="24.95" customHeight="1" x14ac:dyDescent="0.2">
      <c r="A14" s="604" t="s">
        <v>186</v>
      </c>
      <c r="B14" s="605"/>
      <c r="C14" s="605"/>
      <c r="D14" s="606"/>
      <c r="E14" s="113">
        <v>12.533783783783784</v>
      </c>
      <c r="F14" s="115">
        <v>4823</v>
      </c>
      <c r="G14" s="114">
        <v>4933</v>
      </c>
      <c r="H14" s="114">
        <v>5134</v>
      </c>
      <c r="I14" s="114">
        <v>4819</v>
      </c>
      <c r="J14" s="140">
        <v>4959</v>
      </c>
      <c r="K14" s="114">
        <v>-136</v>
      </c>
      <c r="L14" s="116">
        <v>-2.7424884049203468</v>
      </c>
    </row>
    <row r="15" spans="1:17" s="110" customFormat="1" ht="15" customHeight="1" x14ac:dyDescent="0.2">
      <c r="A15" s="120"/>
      <c r="B15" s="119"/>
      <c r="C15" s="258" t="s">
        <v>106</v>
      </c>
      <c r="E15" s="113">
        <v>61.331121708480197</v>
      </c>
      <c r="F15" s="115">
        <v>2958</v>
      </c>
      <c r="G15" s="114">
        <v>2994</v>
      </c>
      <c r="H15" s="114">
        <v>3105</v>
      </c>
      <c r="I15" s="114">
        <v>2897</v>
      </c>
      <c r="J15" s="140">
        <v>3000</v>
      </c>
      <c r="K15" s="114">
        <v>-42</v>
      </c>
      <c r="L15" s="116">
        <v>-1.4</v>
      </c>
    </row>
    <row r="16" spans="1:17" s="110" customFormat="1" ht="15" customHeight="1" x14ac:dyDescent="0.2">
      <c r="A16" s="120"/>
      <c r="B16" s="119"/>
      <c r="C16" s="258" t="s">
        <v>107</v>
      </c>
      <c r="E16" s="113">
        <v>38.668878291519803</v>
      </c>
      <c r="F16" s="115">
        <v>1865</v>
      </c>
      <c r="G16" s="114">
        <v>1939</v>
      </c>
      <c r="H16" s="114">
        <v>2029</v>
      </c>
      <c r="I16" s="114">
        <v>1922</v>
      </c>
      <c r="J16" s="140">
        <v>1959</v>
      </c>
      <c r="K16" s="114">
        <v>-94</v>
      </c>
      <c r="L16" s="116">
        <v>-4.7983665135273101</v>
      </c>
    </row>
    <row r="17" spans="1:12" s="110" customFormat="1" ht="15" customHeight="1" x14ac:dyDescent="0.2">
      <c r="A17" s="120"/>
      <c r="B17" s="121" t="s">
        <v>109</v>
      </c>
      <c r="C17" s="258"/>
      <c r="E17" s="113">
        <v>66.405925155925161</v>
      </c>
      <c r="F17" s="115">
        <v>25553</v>
      </c>
      <c r="G17" s="114">
        <v>25402</v>
      </c>
      <c r="H17" s="114">
        <v>25709</v>
      </c>
      <c r="I17" s="114">
        <v>25755</v>
      </c>
      <c r="J17" s="140">
        <v>25524</v>
      </c>
      <c r="K17" s="114">
        <v>29</v>
      </c>
      <c r="L17" s="116">
        <v>0.11361855508540981</v>
      </c>
    </row>
    <row r="18" spans="1:12" s="110" customFormat="1" ht="15" customHeight="1" x14ac:dyDescent="0.2">
      <c r="A18" s="120"/>
      <c r="B18" s="119"/>
      <c r="C18" s="258" t="s">
        <v>106</v>
      </c>
      <c r="E18" s="113">
        <v>51.794309865769186</v>
      </c>
      <c r="F18" s="115">
        <v>13235</v>
      </c>
      <c r="G18" s="114">
        <v>13189</v>
      </c>
      <c r="H18" s="114">
        <v>13476</v>
      </c>
      <c r="I18" s="114">
        <v>13499</v>
      </c>
      <c r="J18" s="140">
        <v>13333</v>
      </c>
      <c r="K18" s="114">
        <v>-98</v>
      </c>
      <c r="L18" s="116">
        <v>-0.73501837545938653</v>
      </c>
    </row>
    <row r="19" spans="1:12" s="110" customFormat="1" ht="15" customHeight="1" x14ac:dyDescent="0.2">
      <c r="A19" s="120"/>
      <c r="B19" s="119"/>
      <c r="C19" s="258" t="s">
        <v>107</v>
      </c>
      <c r="E19" s="113">
        <v>48.205690134230814</v>
      </c>
      <c r="F19" s="115">
        <v>12318</v>
      </c>
      <c r="G19" s="114">
        <v>12213</v>
      </c>
      <c r="H19" s="114">
        <v>12233</v>
      </c>
      <c r="I19" s="114">
        <v>12256</v>
      </c>
      <c r="J19" s="140">
        <v>12191</v>
      </c>
      <c r="K19" s="114">
        <v>127</v>
      </c>
      <c r="L19" s="116">
        <v>1.0417521122139284</v>
      </c>
    </row>
    <row r="20" spans="1:12" s="110" customFormat="1" ht="15" customHeight="1" x14ac:dyDescent="0.2">
      <c r="A20" s="120"/>
      <c r="B20" s="121" t="s">
        <v>110</v>
      </c>
      <c r="C20" s="258"/>
      <c r="E20" s="113">
        <v>19.563409563409564</v>
      </c>
      <c r="F20" s="115">
        <v>7528</v>
      </c>
      <c r="G20" s="114">
        <v>7408</v>
      </c>
      <c r="H20" s="114">
        <v>7360</v>
      </c>
      <c r="I20" s="114">
        <v>7209</v>
      </c>
      <c r="J20" s="140">
        <v>7079</v>
      </c>
      <c r="K20" s="114">
        <v>449</v>
      </c>
      <c r="L20" s="116">
        <v>6.3427037717191697</v>
      </c>
    </row>
    <row r="21" spans="1:12" s="110" customFormat="1" ht="15" customHeight="1" x14ac:dyDescent="0.2">
      <c r="A21" s="120"/>
      <c r="B21" s="119"/>
      <c r="C21" s="258" t="s">
        <v>106</v>
      </c>
      <c r="E21" s="113">
        <v>47.515940488841657</v>
      </c>
      <c r="F21" s="115">
        <v>3577</v>
      </c>
      <c r="G21" s="114">
        <v>3490</v>
      </c>
      <c r="H21" s="114">
        <v>3502</v>
      </c>
      <c r="I21" s="114">
        <v>3437</v>
      </c>
      <c r="J21" s="140">
        <v>3359</v>
      </c>
      <c r="K21" s="114">
        <v>218</v>
      </c>
      <c r="L21" s="116">
        <v>6.4900267936885978</v>
      </c>
    </row>
    <row r="22" spans="1:12" s="110" customFormat="1" ht="15" customHeight="1" x14ac:dyDescent="0.2">
      <c r="A22" s="120"/>
      <c r="B22" s="119"/>
      <c r="C22" s="258" t="s">
        <v>107</v>
      </c>
      <c r="E22" s="113">
        <v>52.484059511158343</v>
      </c>
      <c r="F22" s="115">
        <v>3951</v>
      </c>
      <c r="G22" s="114">
        <v>3918</v>
      </c>
      <c r="H22" s="114">
        <v>3858</v>
      </c>
      <c r="I22" s="114">
        <v>3772</v>
      </c>
      <c r="J22" s="140">
        <v>3720</v>
      </c>
      <c r="K22" s="114">
        <v>231</v>
      </c>
      <c r="L22" s="116">
        <v>6.209677419354839</v>
      </c>
    </row>
    <row r="23" spans="1:12" s="110" customFormat="1" ht="15" customHeight="1" x14ac:dyDescent="0.2">
      <c r="A23" s="120"/>
      <c r="B23" s="121" t="s">
        <v>111</v>
      </c>
      <c r="C23" s="258"/>
      <c r="E23" s="113">
        <v>1.496881496881497</v>
      </c>
      <c r="F23" s="115">
        <v>576</v>
      </c>
      <c r="G23" s="114">
        <v>579</v>
      </c>
      <c r="H23" s="114">
        <v>571</v>
      </c>
      <c r="I23" s="114">
        <v>546</v>
      </c>
      <c r="J23" s="140">
        <v>500</v>
      </c>
      <c r="K23" s="114">
        <v>76</v>
      </c>
      <c r="L23" s="116">
        <v>15.2</v>
      </c>
    </row>
    <row r="24" spans="1:12" s="110" customFormat="1" ht="15" customHeight="1" x14ac:dyDescent="0.2">
      <c r="A24" s="120"/>
      <c r="B24" s="119"/>
      <c r="C24" s="258" t="s">
        <v>106</v>
      </c>
      <c r="E24" s="113">
        <v>51.215277777777779</v>
      </c>
      <c r="F24" s="115">
        <v>295</v>
      </c>
      <c r="G24" s="114">
        <v>293</v>
      </c>
      <c r="H24" s="114">
        <v>293</v>
      </c>
      <c r="I24" s="114">
        <v>288</v>
      </c>
      <c r="J24" s="140">
        <v>264</v>
      </c>
      <c r="K24" s="114">
        <v>31</v>
      </c>
      <c r="L24" s="116">
        <v>11.742424242424242</v>
      </c>
    </row>
    <row r="25" spans="1:12" s="110" customFormat="1" ht="15" customHeight="1" x14ac:dyDescent="0.2">
      <c r="A25" s="120"/>
      <c r="B25" s="119"/>
      <c r="C25" s="258" t="s">
        <v>107</v>
      </c>
      <c r="E25" s="113">
        <v>48.784722222222221</v>
      </c>
      <c r="F25" s="115">
        <v>281</v>
      </c>
      <c r="G25" s="114">
        <v>286</v>
      </c>
      <c r="H25" s="114">
        <v>278</v>
      </c>
      <c r="I25" s="114">
        <v>258</v>
      </c>
      <c r="J25" s="140">
        <v>236</v>
      </c>
      <c r="K25" s="114">
        <v>45</v>
      </c>
      <c r="L25" s="116">
        <v>19.067796610169491</v>
      </c>
    </row>
    <row r="26" spans="1:12" s="110" customFormat="1" ht="15" customHeight="1" x14ac:dyDescent="0.2">
      <c r="A26" s="120"/>
      <c r="C26" s="121" t="s">
        <v>187</v>
      </c>
      <c r="D26" s="110" t="s">
        <v>188</v>
      </c>
      <c r="E26" s="113">
        <v>0.38461538461538464</v>
      </c>
      <c r="F26" s="115">
        <v>148</v>
      </c>
      <c r="G26" s="114">
        <v>159</v>
      </c>
      <c r="H26" s="114">
        <v>157</v>
      </c>
      <c r="I26" s="114">
        <v>131</v>
      </c>
      <c r="J26" s="140">
        <v>107</v>
      </c>
      <c r="K26" s="114">
        <v>41</v>
      </c>
      <c r="L26" s="116">
        <v>38.317757009345797</v>
      </c>
    </row>
    <row r="27" spans="1:12" s="110" customFormat="1" ht="15" customHeight="1" x14ac:dyDescent="0.2">
      <c r="A27" s="120"/>
      <c r="B27" s="119"/>
      <c r="D27" s="259" t="s">
        <v>106</v>
      </c>
      <c r="E27" s="113">
        <v>42.567567567567565</v>
      </c>
      <c r="F27" s="115">
        <v>63</v>
      </c>
      <c r="G27" s="114">
        <v>68</v>
      </c>
      <c r="H27" s="114">
        <v>73</v>
      </c>
      <c r="I27" s="114">
        <v>64</v>
      </c>
      <c r="J27" s="140">
        <v>55</v>
      </c>
      <c r="K27" s="114">
        <v>8</v>
      </c>
      <c r="L27" s="116">
        <v>14.545454545454545</v>
      </c>
    </row>
    <row r="28" spans="1:12" s="110" customFormat="1" ht="15" customHeight="1" x14ac:dyDescent="0.2">
      <c r="A28" s="120"/>
      <c r="B28" s="119"/>
      <c r="D28" s="259" t="s">
        <v>107</v>
      </c>
      <c r="E28" s="113">
        <v>57.432432432432435</v>
      </c>
      <c r="F28" s="115">
        <v>85</v>
      </c>
      <c r="G28" s="114">
        <v>91</v>
      </c>
      <c r="H28" s="114">
        <v>84</v>
      </c>
      <c r="I28" s="114">
        <v>67</v>
      </c>
      <c r="J28" s="140">
        <v>52</v>
      </c>
      <c r="K28" s="114">
        <v>33</v>
      </c>
      <c r="L28" s="116">
        <v>63.46153846153846</v>
      </c>
    </row>
    <row r="29" spans="1:12" s="110" customFormat="1" ht="24.95" customHeight="1" x14ac:dyDescent="0.2">
      <c r="A29" s="604" t="s">
        <v>189</v>
      </c>
      <c r="B29" s="605"/>
      <c r="C29" s="605"/>
      <c r="D29" s="606"/>
      <c r="E29" s="113">
        <v>82.437629937629936</v>
      </c>
      <c r="F29" s="115">
        <v>31722</v>
      </c>
      <c r="G29" s="114">
        <v>31724</v>
      </c>
      <c r="H29" s="114">
        <v>32011</v>
      </c>
      <c r="I29" s="114">
        <v>31634</v>
      </c>
      <c r="J29" s="140">
        <v>31566</v>
      </c>
      <c r="K29" s="114">
        <v>156</v>
      </c>
      <c r="L29" s="116">
        <v>0.49420262307546092</v>
      </c>
    </row>
    <row r="30" spans="1:12" s="110" customFormat="1" ht="15" customHeight="1" x14ac:dyDescent="0.2">
      <c r="A30" s="120"/>
      <c r="B30" s="119"/>
      <c r="C30" s="258" t="s">
        <v>106</v>
      </c>
      <c r="E30" s="113">
        <v>50.233276590378914</v>
      </c>
      <c r="F30" s="115">
        <v>15935</v>
      </c>
      <c r="G30" s="114">
        <v>15950</v>
      </c>
      <c r="H30" s="114">
        <v>16174</v>
      </c>
      <c r="I30" s="114">
        <v>15938</v>
      </c>
      <c r="J30" s="140">
        <v>15921</v>
      </c>
      <c r="K30" s="114">
        <v>14</v>
      </c>
      <c r="L30" s="116">
        <v>8.7934174989008226E-2</v>
      </c>
    </row>
    <row r="31" spans="1:12" s="110" customFormat="1" ht="15" customHeight="1" x14ac:dyDescent="0.2">
      <c r="A31" s="120"/>
      <c r="B31" s="119"/>
      <c r="C31" s="258" t="s">
        <v>107</v>
      </c>
      <c r="E31" s="113">
        <v>49.766723409621086</v>
      </c>
      <c r="F31" s="115">
        <v>15787</v>
      </c>
      <c r="G31" s="114">
        <v>15774</v>
      </c>
      <c r="H31" s="114">
        <v>15837</v>
      </c>
      <c r="I31" s="114">
        <v>15696</v>
      </c>
      <c r="J31" s="140">
        <v>15645</v>
      </c>
      <c r="K31" s="114">
        <v>142</v>
      </c>
      <c r="L31" s="116">
        <v>0.90763822307446473</v>
      </c>
    </row>
    <row r="32" spans="1:12" s="110" customFormat="1" ht="15" customHeight="1" x14ac:dyDescent="0.2">
      <c r="A32" s="120"/>
      <c r="B32" s="119" t="s">
        <v>117</v>
      </c>
      <c r="C32" s="258"/>
      <c r="E32" s="113">
        <v>17.52079002079002</v>
      </c>
      <c r="F32" s="115">
        <v>6742</v>
      </c>
      <c r="G32" s="114">
        <v>6583</v>
      </c>
      <c r="H32" s="114">
        <v>6747</v>
      </c>
      <c r="I32" s="114">
        <v>6681</v>
      </c>
      <c r="J32" s="140">
        <v>6479</v>
      </c>
      <c r="K32" s="114">
        <v>263</v>
      </c>
      <c r="L32" s="116">
        <v>4.0592684056181509</v>
      </c>
    </row>
    <row r="33" spans="1:12" s="110" customFormat="1" ht="15" customHeight="1" x14ac:dyDescent="0.2">
      <c r="A33" s="120"/>
      <c r="B33" s="119"/>
      <c r="C33" s="258" t="s">
        <v>106</v>
      </c>
      <c r="E33" s="113">
        <v>61.079798279442301</v>
      </c>
      <c r="F33" s="115">
        <v>4118</v>
      </c>
      <c r="G33" s="114">
        <v>4005</v>
      </c>
      <c r="H33" s="114">
        <v>4191</v>
      </c>
      <c r="I33" s="114">
        <v>4173</v>
      </c>
      <c r="J33" s="140">
        <v>4024</v>
      </c>
      <c r="K33" s="114">
        <v>94</v>
      </c>
      <c r="L33" s="116">
        <v>2.3359840954274356</v>
      </c>
    </row>
    <row r="34" spans="1:12" s="110" customFormat="1" ht="15" customHeight="1" x14ac:dyDescent="0.2">
      <c r="A34" s="120"/>
      <c r="B34" s="119"/>
      <c r="C34" s="258" t="s">
        <v>107</v>
      </c>
      <c r="E34" s="113">
        <v>38.920201720557699</v>
      </c>
      <c r="F34" s="115">
        <v>2624</v>
      </c>
      <c r="G34" s="114">
        <v>2578</v>
      </c>
      <c r="H34" s="114">
        <v>2556</v>
      </c>
      <c r="I34" s="114">
        <v>2508</v>
      </c>
      <c r="J34" s="140">
        <v>2455</v>
      </c>
      <c r="K34" s="114">
        <v>169</v>
      </c>
      <c r="L34" s="116">
        <v>6.8839103869653764</v>
      </c>
    </row>
    <row r="35" spans="1:12" s="110" customFormat="1" ht="24.95" customHeight="1" x14ac:dyDescent="0.2">
      <c r="A35" s="604" t="s">
        <v>190</v>
      </c>
      <c r="B35" s="605"/>
      <c r="C35" s="605"/>
      <c r="D35" s="606"/>
      <c r="E35" s="113">
        <v>70.270270270270274</v>
      </c>
      <c r="F35" s="115">
        <v>27040</v>
      </c>
      <c r="G35" s="114">
        <v>26987</v>
      </c>
      <c r="H35" s="114">
        <v>27434</v>
      </c>
      <c r="I35" s="114">
        <v>27249</v>
      </c>
      <c r="J35" s="140">
        <v>27122</v>
      </c>
      <c r="K35" s="114">
        <v>-82</v>
      </c>
      <c r="L35" s="116">
        <v>-0.30233758572376668</v>
      </c>
    </row>
    <row r="36" spans="1:12" s="110" customFormat="1" ht="15" customHeight="1" x14ac:dyDescent="0.2">
      <c r="A36" s="120"/>
      <c r="B36" s="119"/>
      <c r="C36" s="258" t="s">
        <v>106</v>
      </c>
      <c r="E36" s="113">
        <v>66.220414201183431</v>
      </c>
      <c r="F36" s="115">
        <v>17906</v>
      </c>
      <c r="G36" s="114">
        <v>17826</v>
      </c>
      <c r="H36" s="114">
        <v>18187</v>
      </c>
      <c r="I36" s="114">
        <v>18028</v>
      </c>
      <c r="J36" s="140">
        <v>17927</v>
      </c>
      <c r="K36" s="114">
        <v>-21</v>
      </c>
      <c r="L36" s="116">
        <v>-0.11714174150722374</v>
      </c>
    </row>
    <row r="37" spans="1:12" s="110" customFormat="1" ht="15" customHeight="1" x14ac:dyDescent="0.2">
      <c r="A37" s="120"/>
      <c r="B37" s="119"/>
      <c r="C37" s="258" t="s">
        <v>107</v>
      </c>
      <c r="E37" s="113">
        <v>33.779585798816569</v>
      </c>
      <c r="F37" s="115">
        <v>9134</v>
      </c>
      <c r="G37" s="114">
        <v>9161</v>
      </c>
      <c r="H37" s="114">
        <v>9247</v>
      </c>
      <c r="I37" s="114">
        <v>9221</v>
      </c>
      <c r="J37" s="140">
        <v>9195</v>
      </c>
      <c r="K37" s="114">
        <v>-61</v>
      </c>
      <c r="L37" s="116">
        <v>-0.6634040239260468</v>
      </c>
    </row>
    <row r="38" spans="1:12" s="110" customFormat="1" ht="15" customHeight="1" x14ac:dyDescent="0.2">
      <c r="A38" s="120"/>
      <c r="B38" s="119" t="s">
        <v>182</v>
      </c>
      <c r="C38" s="258"/>
      <c r="E38" s="113">
        <v>29.72972972972973</v>
      </c>
      <c r="F38" s="115">
        <v>11440</v>
      </c>
      <c r="G38" s="114">
        <v>11335</v>
      </c>
      <c r="H38" s="114">
        <v>11340</v>
      </c>
      <c r="I38" s="114">
        <v>11080</v>
      </c>
      <c r="J38" s="140">
        <v>10940</v>
      </c>
      <c r="K38" s="114">
        <v>500</v>
      </c>
      <c r="L38" s="116">
        <v>4.5703839122486292</v>
      </c>
    </row>
    <row r="39" spans="1:12" s="110" customFormat="1" ht="15" customHeight="1" x14ac:dyDescent="0.2">
      <c r="A39" s="120"/>
      <c r="B39" s="119"/>
      <c r="C39" s="258" t="s">
        <v>106</v>
      </c>
      <c r="E39" s="113">
        <v>18.872377622377623</v>
      </c>
      <c r="F39" s="115">
        <v>2159</v>
      </c>
      <c r="G39" s="114">
        <v>2140</v>
      </c>
      <c r="H39" s="114">
        <v>2189</v>
      </c>
      <c r="I39" s="114">
        <v>2093</v>
      </c>
      <c r="J39" s="140">
        <v>2029</v>
      </c>
      <c r="K39" s="114">
        <v>130</v>
      </c>
      <c r="L39" s="116">
        <v>6.4070970921636272</v>
      </c>
    </row>
    <row r="40" spans="1:12" s="110" customFormat="1" ht="15" customHeight="1" x14ac:dyDescent="0.2">
      <c r="A40" s="120"/>
      <c r="B40" s="119"/>
      <c r="C40" s="258" t="s">
        <v>107</v>
      </c>
      <c r="E40" s="113">
        <v>81.127622377622373</v>
      </c>
      <c r="F40" s="115">
        <v>9281</v>
      </c>
      <c r="G40" s="114">
        <v>9195</v>
      </c>
      <c r="H40" s="114">
        <v>9151</v>
      </c>
      <c r="I40" s="114">
        <v>8987</v>
      </c>
      <c r="J40" s="140">
        <v>8911</v>
      </c>
      <c r="K40" s="114">
        <v>370</v>
      </c>
      <c r="L40" s="116">
        <v>4.1521714734597692</v>
      </c>
    </row>
    <row r="41" spans="1:12" s="110" customFormat="1" ht="24.75" customHeight="1" x14ac:dyDescent="0.2">
      <c r="A41" s="604" t="s">
        <v>517</v>
      </c>
      <c r="B41" s="605"/>
      <c r="C41" s="605"/>
      <c r="D41" s="606"/>
      <c r="E41" s="113">
        <v>4.8726611226611229</v>
      </c>
      <c r="F41" s="115">
        <v>1875</v>
      </c>
      <c r="G41" s="114">
        <v>2088</v>
      </c>
      <c r="H41" s="114">
        <v>2097</v>
      </c>
      <c r="I41" s="114">
        <v>1845</v>
      </c>
      <c r="J41" s="140">
        <v>1941</v>
      </c>
      <c r="K41" s="114">
        <v>-66</v>
      </c>
      <c r="L41" s="116">
        <v>-3.400309119010819</v>
      </c>
    </row>
    <row r="42" spans="1:12" s="110" customFormat="1" ht="15" customHeight="1" x14ac:dyDescent="0.2">
      <c r="A42" s="120"/>
      <c r="B42" s="119"/>
      <c r="C42" s="258" t="s">
        <v>106</v>
      </c>
      <c r="E42" s="113">
        <v>65.28</v>
      </c>
      <c r="F42" s="115">
        <v>1224</v>
      </c>
      <c r="G42" s="114">
        <v>1370</v>
      </c>
      <c r="H42" s="114">
        <v>1366</v>
      </c>
      <c r="I42" s="114">
        <v>1167</v>
      </c>
      <c r="J42" s="140">
        <v>1225</v>
      </c>
      <c r="K42" s="114">
        <v>-1</v>
      </c>
      <c r="L42" s="116">
        <v>-8.1632653061224483E-2</v>
      </c>
    </row>
    <row r="43" spans="1:12" s="110" customFormat="1" ht="15" customHeight="1" x14ac:dyDescent="0.2">
      <c r="A43" s="123"/>
      <c r="B43" s="124"/>
      <c r="C43" s="260" t="s">
        <v>107</v>
      </c>
      <c r="D43" s="261"/>
      <c r="E43" s="125">
        <v>34.72</v>
      </c>
      <c r="F43" s="143">
        <v>651</v>
      </c>
      <c r="G43" s="144">
        <v>718</v>
      </c>
      <c r="H43" s="144">
        <v>731</v>
      </c>
      <c r="I43" s="144">
        <v>678</v>
      </c>
      <c r="J43" s="145">
        <v>716</v>
      </c>
      <c r="K43" s="144">
        <v>-65</v>
      </c>
      <c r="L43" s="146">
        <v>-9.078212290502794</v>
      </c>
    </row>
    <row r="44" spans="1:12" s="110" customFormat="1" ht="45.75" customHeight="1" x14ac:dyDescent="0.2">
      <c r="A44" s="604" t="s">
        <v>191</v>
      </c>
      <c r="B44" s="605"/>
      <c r="C44" s="605"/>
      <c r="D44" s="606"/>
      <c r="E44" s="113">
        <v>1.5748440748440748</v>
      </c>
      <c r="F44" s="115">
        <v>606</v>
      </c>
      <c r="G44" s="114">
        <v>614</v>
      </c>
      <c r="H44" s="114">
        <v>616</v>
      </c>
      <c r="I44" s="114">
        <v>612</v>
      </c>
      <c r="J44" s="140">
        <v>613</v>
      </c>
      <c r="K44" s="114">
        <v>-7</v>
      </c>
      <c r="L44" s="116">
        <v>-1.1419249592169658</v>
      </c>
    </row>
    <row r="45" spans="1:12" s="110" customFormat="1" ht="15" customHeight="1" x14ac:dyDescent="0.2">
      <c r="A45" s="120"/>
      <c r="B45" s="119"/>
      <c r="C45" s="258" t="s">
        <v>106</v>
      </c>
      <c r="E45" s="113">
        <v>60.066006600660067</v>
      </c>
      <c r="F45" s="115">
        <v>364</v>
      </c>
      <c r="G45" s="114">
        <v>373</v>
      </c>
      <c r="H45" s="114">
        <v>374</v>
      </c>
      <c r="I45" s="114">
        <v>366</v>
      </c>
      <c r="J45" s="140">
        <v>368</v>
      </c>
      <c r="K45" s="114">
        <v>-4</v>
      </c>
      <c r="L45" s="116">
        <v>-1.0869565217391304</v>
      </c>
    </row>
    <row r="46" spans="1:12" s="110" customFormat="1" ht="15" customHeight="1" x14ac:dyDescent="0.2">
      <c r="A46" s="123"/>
      <c r="B46" s="124"/>
      <c r="C46" s="260" t="s">
        <v>107</v>
      </c>
      <c r="D46" s="261"/>
      <c r="E46" s="125">
        <v>39.933993399339933</v>
      </c>
      <c r="F46" s="143">
        <v>242</v>
      </c>
      <c r="G46" s="144">
        <v>241</v>
      </c>
      <c r="H46" s="144">
        <v>242</v>
      </c>
      <c r="I46" s="144">
        <v>246</v>
      </c>
      <c r="J46" s="145">
        <v>245</v>
      </c>
      <c r="K46" s="144">
        <v>-3</v>
      </c>
      <c r="L46" s="146">
        <v>-1.2244897959183674</v>
      </c>
    </row>
    <row r="47" spans="1:12" s="110" customFormat="1" ht="39" customHeight="1" x14ac:dyDescent="0.2">
      <c r="A47" s="604" t="s">
        <v>518</v>
      </c>
      <c r="B47" s="607"/>
      <c r="C47" s="607"/>
      <c r="D47" s="608"/>
      <c r="E47" s="113">
        <v>0.21569646569646569</v>
      </c>
      <c r="F47" s="115">
        <v>83</v>
      </c>
      <c r="G47" s="114">
        <v>78</v>
      </c>
      <c r="H47" s="114">
        <v>75</v>
      </c>
      <c r="I47" s="114">
        <v>68</v>
      </c>
      <c r="J47" s="140">
        <v>74</v>
      </c>
      <c r="K47" s="114">
        <v>9</v>
      </c>
      <c r="L47" s="116">
        <v>12.162162162162161</v>
      </c>
    </row>
    <row r="48" spans="1:12" s="110" customFormat="1" ht="15" customHeight="1" x14ac:dyDescent="0.2">
      <c r="A48" s="120"/>
      <c r="B48" s="119"/>
      <c r="C48" s="258" t="s">
        <v>106</v>
      </c>
      <c r="E48" s="113">
        <v>44.578313253012048</v>
      </c>
      <c r="F48" s="115">
        <v>37</v>
      </c>
      <c r="G48" s="114">
        <v>34</v>
      </c>
      <c r="H48" s="114">
        <v>30</v>
      </c>
      <c r="I48" s="114">
        <v>24</v>
      </c>
      <c r="J48" s="140">
        <v>27</v>
      </c>
      <c r="K48" s="114">
        <v>10</v>
      </c>
      <c r="L48" s="116">
        <v>37.037037037037038</v>
      </c>
    </row>
    <row r="49" spans="1:12" s="110" customFormat="1" ht="15" customHeight="1" x14ac:dyDescent="0.2">
      <c r="A49" s="123"/>
      <c r="B49" s="124"/>
      <c r="C49" s="260" t="s">
        <v>107</v>
      </c>
      <c r="D49" s="261"/>
      <c r="E49" s="125">
        <v>55.421686746987952</v>
      </c>
      <c r="F49" s="143">
        <v>46</v>
      </c>
      <c r="G49" s="144">
        <v>44</v>
      </c>
      <c r="H49" s="144">
        <v>45</v>
      </c>
      <c r="I49" s="144">
        <v>44</v>
      </c>
      <c r="J49" s="145">
        <v>47</v>
      </c>
      <c r="K49" s="144">
        <v>-1</v>
      </c>
      <c r="L49" s="146">
        <v>-2.1276595744680851</v>
      </c>
    </row>
    <row r="50" spans="1:12" s="110" customFormat="1" ht="24.95" customHeight="1" x14ac:dyDescent="0.2">
      <c r="A50" s="609" t="s">
        <v>192</v>
      </c>
      <c r="B50" s="610"/>
      <c r="C50" s="610"/>
      <c r="D50" s="611"/>
      <c r="E50" s="262">
        <v>12.20893970893971</v>
      </c>
      <c r="F50" s="263">
        <v>4698</v>
      </c>
      <c r="G50" s="264">
        <v>4817</v>
      </c>
      <c r="H50" s="264">
        <v>4960</v>
      </c>
      <c r="I50" s="264">
        <v>4655</v>
      </c>
      <c r="J50" s="265">
        <v>4717</v>
      </c>
      <c r="K50" s="263">
        <v>-19</v>
      </c>
      <c r="L50" s="266">
        <v>-0.40279838880644475</v>
      </c>
    </row>
    <row r="51" spans="1:12" s="110" customFormat="1" ht="15" customHeight="1" x14ac:dyDescent="0.2">
      <c r="A51" s="120"/>
      <c r="B51" s="119"/>
      <c r="C51" s="258" t="s">
        <v>106</v>
      </c>
      <c r="E51" s="113">
        <v>58.280119199659431</v>
      </c>
      <c r="F51" s="115">
        <v>2738</v>
      </c>
      <c r="G51" s="114">
        <v>2790</v>
      </c>
      <c r="H51" s="114">
        <v>2921</v>
      </c>
      <c r="I51" s="114">
        <v>2714</v>
      </c>
      <c r="J51" s="140">
        <v>2761</v>
      </c>
      <c r="K51" s="114">
        <v>-23</v>
      </c>
      <c r="L51" s="116">
        <v>-0.83303151032234701</v>
      </c>
    </row>
    <row r="52" spans="1:12" s="110" customFormat="1" ht="15" customHeight="1" x14ac:dyDescent="0.2">
      <c r="A52" s="120"/>
      <c r="B52" s="119"/>
      <c r="C52" s="258" t="s">
        <v>107</v>
      </c>
      <c r="E52" s="113">
        <v>41.719880800340569</v>
      </c>
      <c r="F52" s="115">
        <v>1960</v>
      </c>
      <c r="G52" s="114">
        <v>2027</v>
      </c>
      <c r="H52" s="114">
        <v>2039</v>
      </c>
      <c r="I52" s="114">
        <v>1941</v>
      </c>
      <c r="J52" s="140">
        <v>1956</v>
      </c>
      <c r="K52" s="114">
        <v>4</v>
      </c>
      <c r="L52" s="116">
        <v>0.20449897750511248</v>
      </c>
    </row>
    <row r="53" spans="1:12" s="110" customFormat="1" ht="15" customHeight="1" x14ac:dyDescent="0.2">
      <c r="A53" s="120"/>
      <c r="B53" s="119"/>
      <c r="C53" s="258" t="s">
        <v>187</v>
      </c>
      <c r="D53" s="110" t="s">
        <v>193</v>
      </c>
      <c r="E53" s="113">
        <v>28.480204342273307</v>
      </c>
      <c r="F53" s="115">
        <v>1338</v>
      </c>
      <c r="G53" s="114">
        <v>1549</v>
      </c>
      <c r="H53" s="114">
        <v>1594</v>
      </c>
      <c r="I53" s="114">
        <v>1259</v>
      </c>
      <c r="J53" s="140">
        <v>1365</v>
      </c>
      <c r="K53" s="114">
        <v>-27</v>
      </c>
      <c r="L53" s="116">
        <v>-1.9780219780219781</v>
      </c>
    </row>
    <row r="54" spans="1:12" s="110" customFormat="1" ht="15" customHeight="1" x14ac:dyDescent="0.2">
      <c r="A54" s="120"/>
      <c r="B54" s="119"/>
      <c r="D54" s="267" t="s">
        <v>194</v>
      </c>
      <c r="E54" s="113">
        <v>67.040358744394624</v>
      </c>
      <c r="F54" s="115">
        <v>897</v>
      </c>
      <c r="G54" s="114">
        <v>1023</v>
      </c>
      <c r="H54" s="114">
        <v>1053</v>
      </c>
      <c r="I54" s="114">
        <v>835</v>
      </c>
      <c r="J54" s="140">
        <v>900</v>
      </c>
      <c r="K54" s="114">
        <v>-3</v>
      </c>
      <c r="L54" s="116">
        <v>-0.33333333333333331</v>
      </c>
    </row>
    <row r="55" spans="1:12" s="110" customFormat="1" ht="15" customHeight="1" x14ac:dyDescent="0.2">
      <c r="A55" s="120"/>
      <c r="B55" s="119"/>
      <c r="D55" s="267" t="s">
        <v>195</v>
      </c>
      <c r="E55" s="113">
        <v>32.959641255605383</v>
      </c>
      <c r="F55" s="115">
        <v>441</v>
      </c>
      <c r="G55" s="114">
        <v>526</v>
      </c>
      <c r="H55" s="114">
        <v>541</v>
      </c>
      <c r="I55" s="114">
        <v>424</v>
      </c>
      <c r="J55" s="140">
        <v>465</v>
      </c>
      <c r="K55" s="114">
        <v>-24</v>
      </c>
      <c r="L55" s="116">
        <v>-5.161290322580645</v>
      </c>
    </row>
    <row r="56" spans="1:12" s="110" customFormat="1" ht="15" customHeight="1" x14ac:dyDescent="0.2">
      <c r="A56" s="120"/>
      <c r="B56" s="119" t="s">
        <v>196</v>
      </c>
      <c r="C56" s="258"/>
      <c r="E56" s="113">
        <v>65.441787941787936</v>
      </c>
      <c r="F56" s="115">
        <v>25182</v>
      </c>
      <c r="G56" s="114">
        <v>24950</v>
      </c>
      <c r="H56" s="114">
        <v>25170</v>
      </c>
      <c r="I56" s="114">
        <v>25086</v>
      </c>
      <c r="J56" s="140">
        <v>24914</v>
      </c>
      <c r="K56" s="114">
        <v>268</v>
      </c>
      <c r="L56" s="116">
        <v>1.0757004094083649</v>
      </c>
    </row>
    <row r="57" spans="1:12" s="110" customFormat="1" ht="15" customHeight="1" x14ac:dyDescent="0.2">
      <c r="A57" s="120"/>
      <c r="B57" s="119"/>
      <c r="C57" s="258" t="s">
        <v>106</v>
      </c>
      <c r="E57" s="113">
        <v>50.544039393217375</v>
      </c>
      <c r="F57" s="115">
        <v>12728</v>
      </c>
      <c r="G57" s="114">
        <v>12593</v>
      </c>
      <c r="H57" s="114">
        <v>12771</v>
      </c>
      <c r="I57" s="114">
        <v>12762</v>
      </c>
      <c r="J57" s="140">
        <v>12639</v>
      </c>
      <c r="K57" s="114">
        <v>89</v>
      </c>
      <c r="L57" s="116">
        <v>0.70416963367355012</v>
      </c>
    </row>
    <row r="58" spans="1:12" s="110" customFormat="1" ht="15" customHeight="1" x14ac:dyDescent="0.2">
      <c r="A58" s="120"/>
      <c r="B58" s="119"/>
      <c r="C58" s="258" t="s">
        <v>107</v>
      </c>
      <c r="E58" s="113">
        <v>49.455960606782625</v>
      </c>
      <c r="F58" s="115">
        <v>12454</v>
      </c>
      <c r="G58" s="114">
        <v>12357</v>
      </c>
      <c r="H58" s="114">
        <v>12399</v>
      </c>
      <c r="I58" s="114">
        <v>12324</v>
      </c>
      <c r="J58" s="140">
        <v>12275</v>
      </c>
      <c r="K58" s="114">
        <v>179</v>
      </c>
      <c r="L58" s="116">
        <v>1.4582484725050917</v>
      </c>
    </row>
    <row r="59" spans="1:12" s="110" customFormat="1" ht="15" customHeight="1" x14ac:dyDescent="0.2">
      <c r="A59" s="120"/>
      <c r="B59" s="119"/>
      <c r="C59" s="258" t="s">
        <v>105</v>
      </c>
      <c r="D59" s="110" t="s">
        <v>197</v>
      </c>
      <c r="E59" s="113">
        <v>89.464697005797788</v>
      </c>
      <c r="F59" s="115">
        <v>22529</v>
      </c>
      <c r="G59" s="114">
        <v>22307</v>
      </c>
      <c r="H59" s="114">
        <v>22543</v>
      </c>
      <c r="I59" s="114">
        <v>22512</v>
      </c>
      <c r="J59" s="140">
        <v>22381</v>
      </c>
      <c r="K59" s="114">
        <v>148</v>
      </c>
      <c r="L59" s="116">
        <v>0.66127518877619407</v>
      </c>
    </row>
    <row r="60" spans="1:12" s="110" customFormat="1" ht="15" customHeight="1" x14ac:dyDescent="0.2">
      <c r="A60" s="120"/>
      <c r="B60" s="119"/>
      <c r="C60" s="258"/>
      <c r="D60" s="267" t="s">
        <v>198</v>
      </c>
      <c r="E60" s="113">
        <v>48.439788716765058</v>
      </c>
      <c r="F60" s="115">
        <v>10913</v>
      </c>
      <c r="G60" s="114">
        <v>10779</v>
      </c>
      <c r="H60" s="114">
        <v>10979</v>
      </c>
      <c r="I60" s="114">
        <v>10998</v>
      </c>
      <c r="J60" s="140">
        <v>10896</v>
      </c>
      <c r="K60" s="114">
        <v>17</v>
      </c>
      <c r="L60" s="116">
        <v>0.15602055800293685</v>
      </c>
    </row>
    <row r="61" spans="1:12" s="110" customFormat="1" ht="15" customHeight="1" x14ac:dyDescent="0.2">
      <c r="A61" s="120"/>
      <c r="B61" s="119"/>
      <c r="C61" s="258"/>
      <c r="D61" s="267" t="s">
        <v>199</v>
      </c>
      <c r="E61" s="113">
        <v>51.560211283234942</v>
      </c>
      <c r="F61" s="115">
        <v>11616</v>
      </c>
      <c r="G61" s="114">
        <v>11528</v>
      </c>
      <c r="H61" s="114">
        <v>11564</v>
      </c>
      <c r="I61" s="114">
        <v>11514</v>
      </c>
      <c r="J61" s="140">
        <v>11485</v>
      </c>
      <c r="K61" s="114">
        <v>131</v>
      </c>
      <c r="L61" s="116">
        <v>1.1406181976491074</v>
      </c>
    </row>
    <row r="62" spans="1:12" s="110" customFormat="1" ht="15" customHeight="1" x14ac:dyDescent="0.2">
      <c r="A62" s="120"/>
      <c r="B62" s="119"/>
      <c r="C62" s="258"/>
      <c r="D62" s="258" t="s">
        <v>200</v>
      </c>
      <c r="E62" s="113">
        <v>10.535302994202208</v>
      </c>
      <c r="F62" s="115">
        <v>2653</v>
      </c>
      <c r="G62" s="114">
        <v>2643</v>
      </c>
      <c r="H62" s="114">
        <v>2627</v>
      </c>
      <c r="I62" s="114">
        <v>2574</v>
      </c>
      <c r="J62" s="140">
        <v>2533</v>
      </c>
      <c r="K62" s="114">
        <v>120</v>
      </c>
      <c r="L62" s="116">
        <v>4.7374654559810505</v>
      </c>
    </row>
    <row r="63" spans="1:12" s="110" customFormat="1" ht="15" customHeight="1" x14ac:dyDescent="0.2">
      <c r="A63" s="120"/>
      <c r="B63" s="119"/>
      <c r="C63" s="258"/>
      <c r="D63" s="267" t="s">
        <v>198</v>
      </c>
      <c r="E63" s="113">
        <v>68.413117225782131</v>
      </c>
      <c r="F63" s="115">
        <v>1815</v>
      </c>
      <c r="G63" s="114">
        <v>1814</v>
      </c>
      <c r="H63" s="114">
        <v>1792</v>
      </c>
      <c r="I63" s="114">
        <v>1764</v>
      </c>
      <c r="J63" s="140">
        <v>1743</v>
      </c>
      <c r="K63" s="114">
        <v>72</v>
      </c>
      <c r="L63" s="116">
        <v>4.1308089500860588</v>
      </c>
    </row>
    <row r="64" spans="1:12" s="110" customFormat="1" ht="15" customHeight="1" x14ac:dyDescent="0.2">
      <c r="A64" s="120"/>
      <c r="B64" s="119"/>
      <c r="C64" s="258"/>
      <c r="D64" s="267" t="s">
        <v>199</v>
      </c>
      <c r="E64" s="113">
        <v>31.586882774217866</v>
      </c>
      <c r="F64" s="115">
        <v>838</v>
      </c>
      <c r="G64" s="114">
        <v>829</v>
      </c>
      <c r="H64" s="114">
        <v>835</v>
      </c>
      <c r="I64" s="114">
        <v>810</v>
      </c>
      <c r="J64" s="140">
        <v>790</v>
      </c>
      <c r="K64" s="114">
        <v>48</v>
      </c>
      <c r="L64" s="116">
        <v>6.075949367088608</v>
      </c>
    </row>
    <row r="65" spans="1:12" s="110" customFormat="1" ht="15" customHeight="1" x14ac:dyDescent="0.2">
      <c r="A65" s="120"/>
      <c r="B65" s="119" t="s">
        <v>201</v>
      </c>
      <c r="C65" s="258"/>
      <c r="E65" s="113">
        <v>12.44022869022869</v>
      </c>
      <c r="F65" s="115">
        <v>4787</v>
      </c>
      <c r="G65" s="114">
        <v>4767</v>
      </c>
      <c r="H65" s="114">
        <v>4701</v>
      </c>
      <c r="I65" s="114">
        <v>4668</v>
      </c>
      <c r="J65" s="140">
        <v>4577</v>
      </c>
      <c r="K65" s="114">
        <v>210</v>
      </c>
      <c r="L65" s="116">
        <v>4.5881581822154249</v>
      </c>
    </row>
    <row r="66" spans="1:12" s="110" customFormat="1" ht="15" customHeight="1" x14ac:dyDescent="0.2">
      <c r="A66" s="120"/>
      <c r="B66" s="119"/>
      <c r="C66" s="258" t="s">
        <v>106</v>
      </c>
      <c r="E66" s="113">
        <v>47.440986003760187</v>
      </c>
      <c r="F66" s="115">
        <v>2271</v>
      </c>
      <c r="G66" s="114">
        <v>2285</v>
      </c>
      <c r="H66" s="114">
        <v>2263</v>
      </c>
      <c r="I66" s="114">
        <v>2241</v>
      </c>
      <c r="J66" s="140">
        <v>2207</v>
      </c>
      <c r="K66" s="114">
        <v>64</v>
      </c>
      <c r="L66" s="116">
        <v>2.8998640688717718</v>
      </c>
    </row>
    <row r="67" spans="1:12" s="110" customFormat="1" ht="15" customHeight="1" x14ac:dyDescent="0.2">
      <c r="A67" s="120"/>
      <c r="B67" s="119"/>
      <c r="C67" s="258" t="s">
        <v>107</v>
      </c>
      <c r="E67" s="113">
        <v>52.559013996239813</v>
      </c>
      <c r="F67" s="115">
        <v>2516</v>
      </c>
      <c r="G67" s="114">
        <v>2482</v>
      </c>
      <c r="H67" s="114">
        <v>2438</v>
      </c>
      <c r="I67" s="114">
        <v>2427</v>
      </c>
      <c r="J67" s="140">
        <v>2370</v>
      </c>
      <c r="K67" s="114">
        <v>146</v>
      </c>
      <c r="L67" s="116">
        <v>6.1603375527426163</v>
      </c>
    </row>
    <row r="68" spans="1:12" s="110" customFormat="1" ht="15" customHeight="1" x14ac:dyDescent="0.2">
      <c r="A68" s="120"/>
      <c r="B68" s="119"/>
      <c r="C68" s="258" t="s">
        <v>105</v>
      </c>
      <c r="D68" s="110" t="s">
        <v>202</v>
      </c>
      <c r="E68" s="113">
        <v>16.23146020472112</v>
      </c>
      <c r="F68" s="115">
        <v>777</v>
      </c>
      <c r="G68" s="114">
        <v>771</v>
      </c>
      <c r="H68" s="114">
        <v>756</v>
      </c>
      <c r="I68" s="114">
        <v>717</v>
      </c>
      <c r="J68" s="140">
        <v>687</v>
      </c>
      <c r="K68" s="114">
        <v>90</v>
      </c>
      <c r="L68" s="116">
        <v>13.100436681222707</v>
      </c>
    </row>
    <row r="69" spans="1:12" s="110" customFormat="1" ht="15" customHeight="1" x14ac:dyDescent="0.2">
      <c r="A69" s="120"/>
      <c r="B69" s="119"/>
      <c r="C69" s="258"/>
      <c r="D69" s="267" t="s">
        <v>198</v>
      </c>
      <c r="E69" s="113">
        <v>47.876447876447877</v>
      </c>
      <c r="F69" s="115">
        <v>372</v>
      </c>
      <c r="G69" s="114">
        <v>375</v>
      </c>
      <c r="H69" s="114">
        <v>368</v>
      </c>
      <c r="I69" s="114">
        <v>350</v>
      </c>
      <c r="J69" s="140">
        <v>336</v>
      </c>
      <c r="K69" s="114">
        <v>36</v>
      </c>
      <c r="L69" s="116">
        <v>10.714285714285714</v>
      </c>
    </row>
    <row r="70" spans="1:12" s="110" customFormat="1" ht="15" customHeight="1" x14ac:dyDescent="0.2">
      <c r="A70" s="120"/>
      <c r="B70" s="119"/>
      <c r="C70" s="258"/>
      <c r="D70" s="267" t="s">
        <v>199</v>
      </c>
      <c r="E70" s="113">
        <v>52.123552123552123</v>
      </c>
      <c r="F70" s="115">
        <v>405</v>
      </c>
      <c r="G70" s="114">
        <v>396</v>
      </c>
      <c r="H70" s="114">
        <v>388</v>
      </c>
      <c r="I70" s="114">
        <v>367</v>
      </c>
      <c r="J70" s="140">
        <v>351</v>
      </c>
      <c r="K70" s="114">
        <v>54</v>
      </c>
      <c r="L70" s="116">
        <v>15.384615384615385</v>
      </c>
    </row>
    <row r="71" spans="1:12" s="110" customFormat="1" ht="15" customHeight="1" x14ac:dyDescent="0.2">
      <c r="A71" s="120"/>
      <c r="B71" s="119"/>
      <c r="C71" s="258"/>
      <c r="D71" s="110" t="s">
        <v>203</v>
      </c>
      <c r="E71" s="113">
        <v>73.469814079799463</v>
      </c>
      <c r="F71" s="115">
        <v>3517</v>
      </c>
      <c r="G71" s="114">
        <v>3488</v>
      </c>
      <c r="H71" s="114">
        <v>3450</v>
      </c>
      <c r="I71" s="114">
        <v>3477</v>
      </c>
      <c r="J71" s="140">
        <v>3423</v>
      </c>
      <c r="K71" s="114">
        <v>94</v>
      </c>
      <c r="L71" s="116">
        <v>2.7461291264972245</v>
      </c>
    </row>
    <row r="72" spans="1:12" s="110" customFormat="1" ht="15" customHeight="1" x14ac:dyDescent="0.2">
      <c r="A72" s="120"/>
      <c r="B72" s="119"/>
      <c r="C72" s="258"/>
      <c r="D72" s="267" t="s">
        <v>198</v>
      </c>
      <c r="E72" s="113">
        <v>46.431617856127382</v>
      </c>
      <c r="F72" s="115">
        <v>1633</v>
      </c>
      <c r="G72" s="114">
        <v>1631</v>
      </c>
      <c r="H72" s="114">
        <v>1622</v>
      </c>
      <c r="I72" s="114">
        <v>1628</v>
      </c>
      <c r="J72" s="140">
        <v>1612</v>
      </c>
      <c r="K72" s="114">
        <v>21</v>
      </c>
      <c r="L72" s="116">
        <v>1.3027295285359801</v>
      </c>
    </row>
    <row r="73" spans="1:12" s="110" customFormat="1" ht="15" customHeight="1" x14ac:dyDescent="0.2">
      <c r="A73" s="120"/>
      <c r="B73" s="119"/>
      <c r="C73" s="258"/>
      <c r="D73" s="267" t="s">
        <v>199</v>
      </c>
      <c r="E73" s="113">
        <v>53.568382143872618</v>
      </c>
      <c r="F73" s="115">
        <v>1884</v>
      </c>
      <c r="G73" s="114">
        <v>1857</v>
      </c>
      <c r="H73" s="114">
        <v>1828</v>
      </c>
      <c r="I73" s="114">
        <v>1849</v>
      </c>
      <c r="J73" s="140">
        <v>1811</v>
      </c>
      <c r="K73" s="114">
        <v>73</v>
      </c>
      <c r="L73" s="116">
        <v>4.0309221424627282</v>
      </c>
    </row>
    <row r="74" spans="1:12" s="110" customFormat="1" ht="15" customHeight="1" x14ac:dyDescent="0.2">
      <c r="A74" s="120"/>
      <c r="B74" s="119"/>
      <c r="C74" s="258"/>
      <c r="D74" s="110" t="s">
        <v>204</v>
      </c>
      <c r="E74" s="113">
        <v>10.298725715479424</v>
      </c>
      <c r="F74" s="115">
        <v>493</v>
      </c>
      <c r="G74" s="114">
        <v>508</v>
      </c>
      <c r="H74" s="114">
        <v>495</v>
      </c>
      <c r="I74" s="114">
        <v>474</v>
      </c>
      <c r="J74" s="140">
        <v>467</v>
      </c>
      <c r="K74" s="114">
        <v>26</v>
      </c>
      <c r="L74" s="116">
        <v>5.5674518201284799</v>
      </c>
    </row>
    <row r="75" spans="1:12" s="110" customFormat="1" ht="15" customHeight="1" x14ac:dyDescent="0.2">
      <c r="A75" s="120"/>
      <c r="B75" s="119"/>
      <c r="C75" s="258"/>
      <c r="D75" s="267" t="s">
        <v>198</v>
      </c>
      <c r="E75" s="113">
        <v>53.955375253549697</v>
      </c>
      <c r="F75" s="115">
        <v>266</v>
      </c>
      <c r="G75" s="114">
        <v>279</v>
      </c>
      <c r="H75" s="114">
        <v>273</v>
      </c>
      <c r="I75" s="114">
        <v>263</v>
      </c>
      <c r="J75" s="140">
        <v>259</v>
      </c>
      <c r="K75" s="114">
        <v>7</v>
      </c>
      <c r="L75" s="116">
        <v>2.7027027027027026</v>
      </c>
    </row>
    <row r="76" spans="1:12" s="110" customFormat="1" ht="15" customHeight="1" x14ac:dyDescent="0.2">
      <c r="A76" s="120"/>
      <c r="B76" s="119"/>
      <c r="C76" s="258"/>
      <c r="D76" s="267" t="s">
        <v>199</v>
      </c>
      <c r="E76" s="113">
        <v>46.044624746450303</v>
      </c>
      <c r="F76" s="115">
        <v>227</v>
      </c>
      <c r="G76" s="114">
        <v>229</v>
      </c>
      <c r="H76" s="114">
        <v>222</v>
      </c>
      <c r="I76" s="114">
        <v>211</v>
      </c>
      <c r="J76" s="140">
        <v>208</v>
      </c>
      <c r="K76" s="114">
        <v>19</v>
      </c>
      <c r="L76" s="116">
        <v>9.134615384615385</v>
      </c>
    </row>
    <row r="77" spans="1:12" s="110" customFormat="1" ht="15" customHeight="1" x14ac:dyDescent="0.2">
      <c r="A77" s="534"/>
      <c r="B77" s="119" t="s">
        <v>205</v>
      </c>
      <c r="C77" s="268"/>
      <c r="D77" s="182"/>
      <c r="E77" s="113">
        <v>9.9090436590436592</v>
      </c>
      <c r="F77" s="115">
        <v>3813</v>
      </c>
      <c r="G77" s="114">
        <v>3788</v>
      </c>
      <c r="H77" s="114">
        <v>3943</v>
      </c>
      <c r="I77" s="114">
        <v>3920</v>
      </c>
      <c r="J77" s="140">
        <v>3854</v>
      </c>
      <c r="K77" s="114">
        <v>-41</v>
      </c>
      <c r="L77" s="116">
        <v>-1.0638297872340425</v>
      </c>
    </row>
    <row r="78" spans="1:12" s="110" customFormat="1" ht="15" customHeight="1" x14ac:dyDescent="0.2">
      <c r="A78" s="120"/>
      <c r="B78" s="119"/>
      <c r="C78" s="268" t="s">
        <v>106</v>
      </c>
      <c r="D78" s="182"/>
      <c r="E78" s="113">
        <v>61.054287962234461</v>
      </c>
      <c r="F78" s="115">
        <v>2328</v>
      </c>
      <c r="G78" s="114">
        <v>2298</v>
      </c>
      <c r="H78" s="114">
        <v>2421</v>
      </c>
      <c r="I78" s="114">
        <v>2404</v>
      </c>
      <c r="J78" s="140">
        <v>2349</v>
      </c>
      <c r="K78" s="114">
        <v>-21</v>
      </c>
      <c r="L78" s="116">
        <v>-0.89399744572158368</v>
      </c>
    </row>
    <row r="79" spans="1:12" s="110" customFormat="1" ht="15" customHeight="1" x14ac:dyDescent="0.2">
      <c r="A79" s="123"/>
      <c r="B79" s="124"/>
      <c r="C79" s="260" t="s">
        <v>107</v>
      </c>
      <c r="D79" s="261"/>
      <c r="E79" s="125">
        <v>38.945712037765539</v>
      </c>
      <c r="F79" s="143">
        <v>1485</v>
      </c>
      <c r="G79" s="144">
        <v>1490</v>
      </c>
      <c r="H79" s="144">
        <v>1522</v>
      </c>
      <c r="I79" s="144">
        <v>1516</v>
      </c>
      <c r="J79" s="145">
        <v>1505</v>
      </c>
      <c r="K79" s="144">
        <v>-20</v>
      </c>
      <c r="L79" s="146">
        <v>-1.3289036544850499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38480</v>
      </c>
      <c r="E11" s="114">
        <v>38322</v>
      </c>
      <c r="F11" s="114">
        <v>38774</v>
      </c>
      <c r="G11" s="114">
        <v>38329</v>
      </c>
      <c r="H11" s="140">
        <v>38062</v>
      </c>
      <c r="I11" s="115">
        <v>418</v>
      </c>
      <c r="J11" s="116">
        <v>1.0982081866428459</v>
      </c>
    </row>
    <row r="12" spans="1:15" s="110" customFormat="1" ht="24.95" customHeight="1" x14ac:dyDescent="0.2">
      <c r="A12" s="193" t="s">
        <v>132</v>
      </c>
      <c r="B12" s="194" t="s">
        <v>133</v>
      </c>
      <c r="C12" s="113">
        <v>0.93035343035343032</v>
      </c>
      <c r="D12" s="115">
        <v>358</v>
      </c>
      <c r="E12" s="114">
        <v>392</v>
      </c>
      <c r="F12" s="114">
        <v>422</v>
      </c>
      <c r="G12" s="114">
        <v>417</v>
      </c>
      <c r="H12" s="140">
        <v>397</v>
      </c>
      <c r="I12" s="115">
        <v>-39</v>
      </c>
      <c r="J12" s="116">
        <v>-9.8236775818639792</v>
      </c>
    </row>
    <row r="13" spans="1:15" s="110" customFormat="1" ht="24.95" customHeight="1" x14ac:dyDescent="0.2">
      <c r="A13" s="193" t="s">
        <v>134</v>
      </c>
      <c r="B13" s="199" t="s">
        <v>214</v>
      </c>
      <c r="C13" s="113">
        <v>1.1382536382536383</v>
      </c>
      <c r="D13" s="115">
        <v>438</v>
      </c>
      <c r="E13" s="114">
        <v>439</v>
      </c>
      <c r="F13" s="114">
        <v>443</v>
      </c>
      <c r="G13" s="114">
        <v>442</v>
      </c>
      <c r="H13" s="140">
        <v>430</v>
      </c>
      <c r="I13" s="115">
        <v>8</v>
      </c>
      <c r="J13" s="116">
        <v>1.8604651162790697</v>
      </c>
    </row>
    <row r="14" spans="1:15" s="287" customFormat="1" ht="24" customHeight="1" x14ac:dyDescent="0.2">
      <c r="A14" s="193" t="s">
        <v>215</v>
      </c>
      <c r="B14" s="199" t="s">
        <v>137</v>
      </c>
      <c r="C14" s="113">
        <v>23.71101871101871</v>
      </c>
      <c r="D14" s="115">
        <v>9124</v>
      </c>
      <c r="E14" s="114">
        <v>9151</v>
      </c>
      <c r="F14" s="114">
        <v>9201</v>
      </c>
      <c r="G14" s="114">
        <v>9104</v>
      </c>
      <c r="H14" s="140">
        <v>9110</v>
      </c>
      <c r="I14" s="115">
        <v>14</v>
      </c>
      <c r="J14" s="116">
        <v>0.15367727771679474</v>
      </c>
      <c r="K14" s="110"/>
      <c r="L14" s="110"/>
      <c r="M14" s="110"/>
      <c r="N14" s="110"/>
      <c r="O14" s="110"/>
    </row>
    <row r="15" spans="1:15" s="110" customFormat="1" ht="24.75" customHeight="1" x14ac:dyDescent="0.2">
      <c r="A15" s="193" t="s">
        <v>216</v>
      </c>
      <c r="B15" s="199" t="s">
        <v>217</v>
      </c>
      <c r="C15" s="113">
        <v>5.751039501039501</v>
      </c>
      <c r="D15" s="115">
        <v>2213</v>
      </c>
      <c r="E15" s="114">
        <v>2206</v>
      </c>
      <c r="F15" s="114">
        <v>2181</v>
      </c>
      <c r="G15" s="114">
        <v>2161</v>
      </c>
      <c r="H15" s="140">
        <v>2177</v>
      </c>
      <c r="I15" s="115">
        <v>36</v>
      </c>
      <c r="J15" s="116">
        <v>1.6536518144235186</v>
      </c>
    </row>
    <row r="16" spans="1:15" s="287" customFormat="1" ht="24.95" customHeight="1" x14ac:dyDescent="0.2">
      <c r="A16" s="193" t="s">
        <v>218</v>
      </c>
      <c r="B16" s="199" t="s">
        <v>141</v>
      </c>
      <c r="C16" s="113">
        <v>14.773908523908524</v>
      </c>
      <c r="D16" s="115">
        <v>5685</v>
      </c>
      <c r="E16" s="114">
        <v>5729</v>
      </c>
      <c r="F16" s="114">
        <v>5780</v>
      </c>
      <c r="G16" s="114">
        <v>5719</v>
      </c>
      <c r="H16" s="140">
        <v>5738</v>
      </c>
      <c r="I16" s="115">
        <v>-53</v>
      </c>
      <c r="J16" s="116">
        <v>-0.92366678285116766</v>
      </c>
      <c r="K16" s="110"/>
      <c r="L16" s="110"/>
      <c r="M16" s="110"/>
      <c r="N16" s="110"/>
      <c r="O16" s="110"/>
    </row>
    <row r="17" spans="1:15" s="110" customFormat="1" ht="24.95" customHeight="1" x14ac:dyDescent="0.2">
      <c r="A17" s="193" t="s">
        <v>219</v>
      </c>
      <c r="B17" s="199" t="s">
        <v>220</v>
      </c>
      <c r="C17" s="113">
        <v>3.186070686070686</v>
      </c>
      <c r="D17" s="115">
        <v>1226</v>
      </c>
      <c r="E17" s="114">
        <v>1216</v>
      </c>
      <c r="F17" s="114">
        <v>1240</v>
      </c>
      <c r="G17" s="114">
        <v>1224</v>
      </c>
      <c r="H17" s="140">
        <v>1195</v>
      </c>
      <c r="I17" s="115">
        <v>31</v>
      </c>
      <c r="J17" s="116">
        <v>2.5941422594142258</v>
      </c>
    </row>
    <row r="18" spans="1:15" s="287" customFormat="1" ht="24.95" customHeight="1" x14ac:dyDescent="0.2">
      <c r="A18" s="201" t="s">
        <v>144</v>
      </c>
      <c r="B18" s="202" t="s">
        <v>145</v>
      </c>
      <c r="C18" s="113">
        <v>9.1683991683991692</v>
      </c>
      <c r="D18" s="115">
        <v>3528</v>
      </c>
      <c r="E18" s="114">
        <v>3534</v>
      </c>
      <c r="F18" s="114">
        <v>3649</v>
      </c>
      <c r="G18" s="114">
        <v>3600</v>
      </c>
      <c r="H18" s="140">
        <v>3502</v>
      </c>
      <c r="I18" s="115">
        <v>26</v>
      </c>
      <c r="J18" s="116">
        <v>0.74243289548829239</v>
      </c>
      <c r="K18" s="110"/>
      <c r="L18" s="110"/>
      <c r="M18" s="110"/>
      <c r="N18" s="110"/>
      <c r="O18" s="110"/>
    </row>
    <row r="19" spans="1:15" s="110" customFormat="1" ht="24.95" customHeight="1" x14ac:dyDescent="0.2">
      <c r="A19" s="193" t="s">
        <v>146</v>
      </c>
      <c r="B19" s="199" t="s">
        <v>147</v>
      </c>
      <c r="C19" s="113">
        <v>14.854469854469855</v>
      </c>
      <c r="D19" s="115">
        <v>5716</v>
      </c>
      <c r="E19" s="114">
        <v>5702</v>
      </c>
      <c r="F19" s="114">
        <v>5746</v>
      </c>
      <c r="G19" s="114">
        <v>5653</v>
      </c>
      <c r="H19" s="140">
        <v>5745</v>
      </c>
      <c r="I19" s="115">
        <v>-29</v>
      </c>
      <c r="J19" s="116">
        <v>-0.50478677110530901</v>
      </c>
    </row>
    <row r="20" spans="1:15" s="287" customFormat="1" ht="24.95" customHeight="1" x14ac:dyDescent="0.2">
      <c r="A20" s="193" t="s">
        <v>148</v>
      </c>
      <c r="B20" s="199" t="s">
        <v>149</v>
      </c>
      <c r="C20" s="113">
        <v>3.1159043659043659</v>
      </c>
      <c r="D20" s="115">
        <v>1199</v>
      </c>
      <c r="E20" s="114">
        <v>1178</v>
      </c>
      <c r="F20" s="114">
        <v>1164</v>
      </c>
      <c r="G20" s="114">
        <v>1163</v>
      </c>
      <c r="H20" s="140">
        <v>1136</v>
      </c>
      <c r="I20" s="115">
        <v>63</v>
      </c>
      <c r="J20" s="116">
        <v>5.545774647887324</v>
      </c>
      <c r="K20" s="110"/>
      <c r="L20" s="110"/>
      <c r="M20" s="110"/>
      <c r="N20" s="110"/>
      <c r="O20" s="110"/>
    </row>
    <row r="21" spans="1:15" s="110" customFormat="1" ht="24.95" customHeight="1" x14ac:dyDescent="0.2">
      <c r="A21" s="201" t="s">
        <v>150</v>
      </c>
      <c r="B21" s="202" t="s">
        <v>151</v>
      </c>
      <c r="C21" s="113">
        <v>5.007796257796258</v>
      </c>
      <c r="D21" s="115">
        <v>1927</v>
      </c>
      <c r="E21" s="114">
        <v>1979</v>
      </c>
      <c r="F21" s="114">
        <v>2099</v>
      </c>
      <c r="G21" s="114">
        <v>2075</v>
      </c>
      <c r="H21" s="140">
        <v>1968</v>
      </c>
      <c r="I21" s="115">
        <v>-41</v>
      </c>
      <c r="J21" s="116">
        <v>-2.0833333333333335</v>
      </c>
    </row>
    <row r="22" spans="1:15" s="110" customFormat="1" ht="24.95" customHeight="1" x14ac:dyDescent="0.2">
      <c r="A22" s="201" t="s">
        <v>152</v>
      </c>
      <c r="B22" s="199" t="s">
        <v>153</v>
      </c>
      <c r="C22" s="113">
        <v>1.4215176715176716</v>
      </c>
      <c r="D22" s="115">
        <v>547</v>
      </c>
      <c r="E22" s="114">
        <v>504</v>
      </c>
      <c r="F22" s="114">
        <v>491</v>
      </c>
      <c r="G22" s="114">
        <v>544</v>
      </c>
      <c r="H22" s="140">
        <v>509</v>
      </c>
      <c r="I22" s="115">
        <v>38</v>
      </c>
      <c r="J22" s="116">
        <v>7.4656188605108058</v>
      </c>
    </row>
    <row r="23" spans="1:15" s="110" customFormat="1" ht="24.95" customHeight="1" x14ac:dyDescent="0.2">
      <c r="A23" s="193" t="s">
        <v>154</v>
      </c>
      <c r="B23" s="199" t="s">
        <v>155</v>
      </c>
      <c r="C23" s="113">
        <v>2.2609147609147611</v>
      </c>
      <c r="D23" s="115">
        <v>870</v>
      </c>
      <c r="E23" s="114">
        <v>867</v>
      </c>
      <c r="F23" s="114">
        <v>871</v>
      </c>
      <c r="G23" s="114">
        <v>849</v>
      </c>
      <c r="H23" s="140">
        <v>857</v>
      </c>
      <c r="I23" s="115">
        <v>13</v>
      </c>
      <c r="J23" s="116">
        <v>1.5169194865810969</v>
      </c>
    </row>
    <row r="24" spans="1:15" s="110" customFormat="1" ht="24.95" customHeight="1" x14ac:dyDescent="0.2">
      <c r="A24" s="193" t="s">
        <v>156</v>
      </c>
      <c r="B24" s="199" t="s">
        <v>221</v>
      </c>
      <c r="C24" s="113">
        <v>5.4521829521829526</v>
      </c>
      <c r="D24" s="115">
        <v>2098</v>
      </c>
      <c r="E24" s="114">
        <v>2093</v>
      </c>
      <c r="F24" s="114">
        <v>2140</v>
      </c>
      <c r="G24" s="114">
        <v>2097</v>
      </c>
      <c r="H24" s="140">
        <v>2100</v>
      </c>
      <c r="I24" s="115">
        <v>-2</v>
      </c>
      <c r="J24" s="116">
        <v>-9.5238095238095233E-2</v>
      </c>
    </row>
    <row r="25" spans="1:15" s="110" customFormat="1" ht="24.95" customHeight="1" x14ac:dyDescent="0.2">
      <c r="A25" s="193" t="s">
        <v>222</v>
      </c>
      <c r="B25" s="204" t="s">
        <v>159</v>
      </c>
      <c r="C25" s="113">
        <v>2.8638253638253639</v>
      </c>
      <c r="D25" s="115">
        <v>1102</v>
      </c>
      <c r="E25" s="114">
        <v>1020</v>
      </c>
      <c r="F25" s="114">
        <v>1065</v>
      </c>
      <c r="G25" s="114">
        <v>1059</v>
      </c>
      <c r="H25" s="140">
        <v>1008</v>
      </c>
      <c r="I25" s="115">
        <v>94</v>
      </c>
      <c r="J25" s="116">
        <v>9.325396825396826</v>
      </c>
    </row>
    <row r="26" spans="1:15" s="110" customFormat="1" ht="24.95" customHeight="1" x14ac:dyDescent="0.2">
      <c r="A26" s="201">
        <v>782.78300000000002</v>
      </c>
      <c r="B26" s="203" t="s">
        <v>160</v>
      </c>
      <c r="C26" s="113">
        <v>1.1408523908523909</v>
      </c>
      <c r="D26" s="115">
        <v>439</v>
      </c>
      <c r="E26" s="114">
        <v>436</v>
      </c>
      <c r="F26" s="114">
        <v>523</v>
      </c>
      <c r="G26" s="114">
        <v>556</v>
      </c>
      <c r="H26" s="140">
        <v>514</v>
      </c>
      <c r="I26" s="115">
        <v>-75</v>
      </c>
      <c r="J26" s="116">
        <v>-14.591439688715953</v>
      </c>
    </row>
    <row r="27" spans="1:15" s="110" customFormat="1" ht="24.95" customHeight="1" x14ac:dyDescent="0.2">
      <c r="A27" s="193" t="s">
        <v>161</v>
      </c>
      <c r="B27" s="199" t="s">
        <v>223</v>
      </c>
      <c r="C27" s="113">
        <v>4.6413721413721412</v>
      </c>
      <c r="D27" s="115">
        <v>1786</v>
      </c>
      <c r="E27" s="114">
        <v>1772</v>
      </c>
      <c r="F27" s="114">
        <v>1770</v>
      </c>
      <c r="G27" s="114">
        <v>1736</v>
      </c>
      <c r="H27" s="140">
        <v>1721</v>
      </c>
      <c r="I27" s="115">
        <v>65</v>
      </c>
      <c r="J27" s="116">
        <v>3.7768739105171414</v>
      </c>
    </row>
    <row r="28" spans="1:15" s="110" customFormat="1" ht="24.95" customHeight="1" x14ac:dyDescent="0.2">
      <c r="A28" s="193" t="s">
        <v>163</v>
      </c>
      <c r="B28" s="199" t="s">
        <v>164</v>
      </c>
      <c r="C28" s="113">
        <v>3.4797297297297298</v>
      </c>
      <c r="D28" s="115">
        <v>1339</v>
      </c>
      <c r="E28" s="114">
        <v>1309</v>
      </c>
      <c r="F28" s="114">
        <v>1304</v>
      </c>
      <c r="G28" s="114">
        <v>1292</v>
      </c>
      <c r="H28" s="140">
        <v>1314</v>
      </c>
      <c r="I28" s="115">
        <v>25</v>
      </c>
      <c r="J28" s="116">
        <v>1.9025875190258752</v>
      </c>
    </row>
    <row r="29" spans="1:15" s="110" customFormat="1" ht="24.95" customHeight="1" x14ac:dyDescent="0.2">
      <c r="A29" s="193">
        <v>86</v>
      </c>
      <c r="B29" s="199" t="s">
        <v>165</v>
      </c>
      <c r="C29" s="113">
        <v>9.8908523908523911</v>
      </c>
      <c r="D29" s="115">
        <v>3806</v>
      </c>
      <c r="E29" s="114">
        <v>3802</v>
      </c>
      <c r="F29" s="114">
        <v>3752</v>
      </c>
      <c r="G29" s="114">
        <v>3693</v>
      </c>
      <c r="H29" s="140">
        <v>3665</v>
      </c>
      <c r="I29" s="115">
        <v>141</v>
      </c>
      <c r="J29" s="116">
        <v>3.8472032742155524</v>
      </c>
    </row>
    <row r="30" spans="1:15" s="110" customFormat="1" ht="24.95" customHeight="1" x14ac:dyDescent="0.2">
      <c r="A30" s="193">
        <v>87.88</v>
      </c>
      <c r="B30" s="204" t="s">
        <v>166</v>
      </c>
      <c r="C30" s="113">
        <v>7.0244282744282742</v>
      </c>
      <c r="D30" s="115">
        <v>2703</v>
      </c>
      <c r="E30" s="114">
        <v>2644</v>
      </c>
      <c r="F30" s="114">
        <v>2615</v>
      </c>
      <c r="G30" s="114">
        <v>2583</v>
      </c>
      <c r="H30" s="140">
        <v>2595</v>
      </c>
      <c r="I30" s="115">
        <v>108</v>
      </c>
      <c r="J30" s="116">
        <v>4.1618497109826587</v>
      </c>
    </row>
    <row r="31" spans="1:15" s="110" customFormat="1" ht="24.95" customHeight="1" x14ac:dyDescent="0.2">
      <c r="A31" s="193" t="s">
        <v>167</v>
      </c>
      <c r="B31" s="199" t="s">
        <v>168</v>
      </c>
      <c r="C31" s="113">
        <v>3.8903326403326401</v>
      </c>
      <c r="D31" s="115">
        <v>1497</v>
      </c>
      <c r="E31" s="114">
        <v>1497</v>
      </c>
      <c r="F31" s="114">
        <v>1515</v>
      </c>
      <c r="G31" s="114">
        <v>1464</v>
      </c>
      <c r="H31" s="140">
        <v>1489</v>
      </c>
      <c r="I31" s="115">
        <v>8</v>
      </c>
      <c r="J31" s="116">
        <v>0.53727333781061115</v>
      </c>
    </row>
    <row r="32" spans="1:15" s="110" customFormat="1" ht="24.95" customHeight="1" x14ac:dyDescent="0.2">
      <c r="A32" s="193"/>
      <c r="B32" s="288" t="s">
        <v>224</v>
      </c>
      <c r="C32" s="113">
        <v>7.7962577962577967E-3</v>
      </c>
      <c r="D32" s="115">
        <v>3</v>
      </c>
      <c r="E32" s="114">
        <v>3</v>
      </c>
      <c r="F32" s="114">
        <v>4</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0.93035343035343032</v>
      </c>
      <c r="D34" s="115">
        <v>358</v>
      </c>
      <c r="E34" s="114">
        <v>392</v>
      </c>
      <c r="F34" s="114">
        <v>422</v>
      </c>
      <c r="G34" s="114">
        <v>417</v>
      </c>
      <c r="H34" s="140">
        <v>397</v>
      </c>
      <c r="I34" s="115">
        <v>-39</v>
      </c>
      <c r="J34" s="116">
        <v>-9.8236775818639792</v>
      </c>
    </row>
    <row r="35" spans="1:10" s="110" customFormat="1" ht="24.95" customHeight="1" x14ac:dyDescent="0.2">
      <c r="A35" s="292" t="s">
        <v>171</v>
      </c>
      <c r="B35" s="293" t="s">
        <v>172</v>
      </c>
      <c r="C35" s="113">
        <v>34.017671517671516</v>
      </c>
      <c r="D35" s="115">
        <v>13090</v>
      </c>
      <c r="E35" s="114">
        <v>13124</v>
      </c>
      <c r="F35" s="114">
        <v>13293</v>
      </c>
      <c r="G35" s="114">
        <v>13146</v>
      </c>
      <c r="H35" s="140">
        <v>13042</v>
      </c>
      <c r="I35" s="115">
        <v>48</v>
      </c>
      <c r="J35" s="116">
        <v>0.36804171139395797</v>
      </c>
    </row>
    <row r="36" spans="1:10" s="110" customFormat="1" ht="24.95" customHeight="1" x14ac:dyDescent="0.2">
      <c r="A36" s="294" t="s">
        <v>173</v>
      </c>
      <c r="B36" s="295" t="s">
        <v>174</v>
      </c>
      <c r="C36" s="125">
        <v>65.044178794178791</v>
      </c>
      <c r="D36" s="143">
        <v>25029</v>
      </c>
      <c r="E36" s="144">
        <v>24803</v>
      </c>
      <c r="F36" s="144">
        <v>25055</v>
      </c>
      <c r="G36" s="144">
        <v>24764</v>
      </c>
      <c r="H36" s="145">
        <v>24621</v>
      </c>
      <c r="I36" s="143">
        <v>408</v>
      </c>
      <c r="J36" s="146">
        <v>1.6571219690508103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2020-09-25T10:39:13Z</dcterms:created>
  <dcterms:modified xsi:type="dcterms:W3CDTF">2020-09-28T08:10:33Z</dcterms:modified>
</cp:coreProperties>
</file>