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C25" i="24"/>
  <c r="K57" i="15"/>
  <c r="L57" i="15" s="1"/>
  <c r="C38" i="24"/>
  <c r="I38" i="24" s="1"/>
  <c r="C37" i="24"/>
  <c r="C35" i="24"/>
  <c r="C34" i="24"/>
  <c r="C33" i="24"/>
  <c r="C32" i="24"/>
  <c r="C31" i="24"/>
  <c r="C30" i="24"/>
  <c r="G30" i="24" s="1"/>
  <c r="C29" i="24"/>
  <c r="C28" i="24"/>
  <c r="M28" i="24" s="1"/>
  <c r="C27" i="24"/>
  <c r="C26" i="24"/>
  <c r="C24" i="24"/>
  <c r="C23" i="24"/>
  <c r="C22" i="24"/>
  <c r="G22" i="24" s="1"/>
  <c r="C21" i="24"/>
  <c r="C20" i="24"/>
  <c r="M20" i="24" s="1"/>
  <c r="C19" i="24"/>
  <c r="C18" i="24"/>
  <c r="C17" i="24"/>
  <c r="C16" i="24"/>
  <c r="C15" i="24"/>
  <c r="C9" i="24"/>
  <c r="C8" i="24"/>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K7" i="24" s="1"/>
  <c r="F33" i="24" l="1"/>
  <c r="D33" i="24"/>
  <c r="J33" i="24"/>
  <c r="H33" i="24"/>
  <c r="K33" i="24"/>
  <c r="F17" i="24"/>
  <c r="D17" i="24"/>
  <c r="J17" i="24"/>
  <c r="H17" i="24"/>
  <c r="K17" i="24"/>
  <c r="F9" i="24"/>
  <c r="D9" i="24"/>
  <c r="J9" i="24"/>
  <c r="H9" i="24"/>
  <c r="K9" i="24"/>
  <c r="G17" i="24"/>
  <c r="M17" i="24"/>
  <c r="E17" i="24"/>
  <c r="L17" i="24"/>
  <c r="I17" i="24"/>
  <c r="G33" i="24"/>
  <c r="M33" i="24"/>
  <c r="E33" i="24"/>
  <c r="L33" i="24"/>
  <c r="I33" i="24"/>
  <c r="K28" i="24"/>
  <c r="J28" i="24"/>
  <c r="H28" i="24"/>
  <c r="F28" i="24"/>
  <c r="D28" i="24"/>
  <c r="K24" i="24"/>
  <c r="J24" i="24"/>
  <c r="H24" i="24"/>
  <c r="F24" i="24"/>
  <c r="D24" i="24"/>
  <c r="F15" i="24"/>
  <c r="D15" i="24"/>
  <c r="J15" i="24"/>
  <c r="H15" i="24"/>
  <c r="K15" i="24"/>
  <c r="C45" i="24"/>
  <c r="C39" i="24"/>
  <c r="G25" i="24"/>
  <c r="M25" i="24"/>
  <c r="E25" i="24"/>
  <c r="L25" i="24"/>
  <c r="I25" i="24"/>
  <c r="K22" i="24"/>
  <c r="J22" i="24"/>
  <c r="H22" i="24"/>
  <c r="F22" i="24"/>
  <c r="D22" i="24"/>
  <c r="K18" i="24"/>
  <c r="J18" i="24"/>
  <c r="H18" i="24"/>
  <c r="F18" i="24"/>
  <c r="D18" i="24"/>
  <c r="I16" i="24"/>
  <c r="L16" i="24"/>
  <c r="G16" i="24"/>
  <c r="E16" i="24"/>
  <c r="M16" i="24"/>
  <c r="F25" i="24"/>
  <c r="D25" i="24"/>
  <c r="J25" i="24"/>
  <c r="H25" i="24"/>
  <c r="K25" i="24"/>
  <c r="F29" i="24"/>
  <c r="D29" i="24"/>
  <c r="J29" i="24"/>
  <c r="H29" i="24"/>
  <c r="K29" i="24"/>
  <c r="F35" i="24"/>
  <c r="D35" i="24"/>
  <c r="J35" i="24"/>
  <c r="H35" i="24"/>
  <c r="G23" i="24"/>
  <c r="M23" i="24"/>
  <c r="E23" i="24"/>
  <c r="L23" i="24"/>
  <c r="I23" i="24"/>
  <c r="G29" i="24"/>
  <c r="M29" i="24"/>
  <c r="E29" i="24"/>
  <c r="L29" i="24"/>
  <c r="I29" i="24"/>
  <c r="K58" i="24"/>
  <c r="I58" i="24"/>
  <c r="J58" i="24"/>
  <c r="K74" i="24"/>
  <c r="I74" i="24"/>
  <c r="J74" i="24"/>
  <c r="I32" i="24"/>
  <c r="L32" i="24"/>
  <c r="G32" i="24"/>
  <c r="E32" i="24"/>
  <c r="M32" i="24"/>
  <c r="K16" i="24"/>
  <c r="J16" i="24"/>
  <c r="H16" i="24"/>
  <c r="F16" i="24"/>
  <c r="D16" i="24"/>
  <c r="K32" i="24"/>
  <c r="J32" i="24"/>
  <c r="H32" i="24"/>
  <c r="F32" i="24"/>
  <c r="D32" i="24"/>
  <c r="I37" i="24"/>
  <c r="G37" i="24"/>
  <c r="L37" i="24"/>
  <c r="M37" i="24"/>
  <c r="E37" i="24"/>
  <c r="K34" i="24"/>
  <c r="J34" i="24"/>
  <c r="H34" i="24"/>
  <c r="F34" i="24"/>
  <c r="D34" i="24"/>
  <c r="G19" i="24"/>
  <c r="M19" i="24"/>
  <c r="E19" i="24"/>
  <c r="L19" i="24"/>
  <c r="I19" i="24"/>
  <c r="F19" i="24"/>
  <c r="D19" i="24"/>
  <c r="J19" i="24"/>
  <c r="H19" i="24"/>
  <c r="K20" i="24"/>
  <c r="J20" i="24"/>
  <c r="H20" i="24"/>
  <c r="F20" i="24"/>
  <c r="D20" i="24"/>
  <c r="F23" i="24"/>
  <c r="D23" i="24"/>
  <c r="J23" i="24"/>
  <c r="H23" i="24"/>
  <c r="K23" i="24"/>
  <c r="K26" i="24"/>
  <c r="J26" i="24"/>
  <c r="H26" i="24"/>
  <c r="F26" i="24"/>
  <c r="D26" i="24"/>
  <c r="H37" i="24"/>
  <c r="F37" i="24"/>
  <c r="D37" i="24"/>
  <c r="J37" i="24"/>
  <c r="K37" i="24"/>
  <c r="C14" i="24"/>
  <c r="C6" i="24"/>
  <c r="I24" i="24"/>
  <c r="L24" i="24"/>
  <c r="G24" i="24"/>
  <c r="E24" i="24"/>
  <c r="M24" i="24"/>
  <c r="G27" i="24"/>
  <c r="M27" i="24"/>
  <c r="E27" i="24"/>
  <c r="L27" i="24"/>
  <c r="I27" i="24"/>
  <c r="I30" i="24"/>
  <c r="L30" i="24"/>
  <c r="M30" i="24"/>
  <c r="E30" i="24"/>
  <c r="K35" i="24"/>
  <c r="K8" i="24"/>
  <c r="J8" i="24"/>
  <c r="H8" i="24"/>
  <c r="F8" i="24"/>
  <c r="D8" i="24"/>
  <c r="I22" i="24"/>
  <c r="L22" i="24"/>
  <c r="M22" i="24"/>
  <c r="E22" i="24"/>
  <c r="B14" i="24"/>
  <c r="B6" i="24"/>
  <c r="K30" i="24"/>
  <c r="J30" i="24"/>
  <c r="H30" i="24"/>
  <c r="F30" i="24"/>
  <c r="D30" i="24"/>
  <c r="G7" i="24"/>
  <c r="M7" i="24"/>
  <c r="E7" i="24"/>
  <c r="L7" i="24"/>
  <c r="I7" i="24"/>
  <c r="F31" i="24"/>
  <c r="D31" i="24"/>
  <c r="J31" i="24"/>
  <c r="H31" i="24"/>
  <c r="K31" i="24"/>
  <c r="G35" i="24"/>
  <c r="M35" i="24"/>
  <c r="E35" i="24"/>
  <c r="L35" i="24"/>
  <c r="I35" i="24"/>
  <c r="F7" i="24"/>
  <c r="D7" i="24"/>
  <c r="J7" i="24"/>
  <c r="H7" i="24"/>
  <c r="F21" i="24"/>
  <c r="D21" i="24"/>
  <c r="J21" i="24"/>
  <c r="H21" i="24"/>
  <c r="K21" i="24"/>
  <c r="F27" i="24"/>
  <c r="D27" i="24"/>
  <c r="J27" i="24"/>
  <c r="H27" i="24"/>
  <c r="D38" i="24"/>
  <c r="K38" i="24"/>
  <c r="J38" i="24"/>
  <c r="H38" i="24"/>
  <c r="F38" i="24"/>
  <c r="G9" i="24"/>
  <c r="M9" i="24"/>
  <c r="E9" i="24"/>
  <c r="L9" i="24"/>
  <c r="I9" i="24"/>
  <c r="G15" i="24"/>
  <c r="M15" i="24"/>
  <c r="E15" i="24"/>
  <c r="L15" i="24"/>
  <c r="I15" i="24"/>
  <c r="G21" i="24"/>
  <c r="M21" i="24"/>
  <c r="E21" i="24"/>
  <c r="L21" i="24"/>
  <c r="I21" i="24"/>
  <c r="G31" i="24"/>
  <c r="M31" i="24"/>
  <c r="E31" i="24"/>
  <c r="L31" i="24"/>
  <c r="I31" i="24"/>
  <c r="M38" i="24"/>
  <c r="E38" i="24"/>
  <c r="L38" i="24"/>
  <c r="G38" i="24"/>
  <c r="K19" i="24"/>
  <c r="K66" i="24"/>
  <c r="I66" i="24"/>
  <c r="J66" i="24"/>
  <c r="J77" i="24"/>
  <c r="B45" i="24"/>
  <c r="B39" i="24"/>
  <c r="I8" i="24"/>
  <c r="L8" i="24"/>
  <c r="I18" i="24"/>
  <c r="L18" i="24"/>
  <c r="I26" i="24"/>
  <c r="L26" i="24"/>
  <c r="I34" i="24"/>
  <c r="L34" i="24"/>
  <c r="K53" i="24"/>
  <c r="I53" i="24"/>
  <c r="K61" i="24"/>
  <c r="I61" i="24"/>
  <c r="K69" i="24"/>
  <c r="I69" i="24"/>
  <c r="E8" i="24"/>
  <c r="E20" i="24"/>
  <c r="E28" i="24"/>
  <c r="I43" i="24"/>
  <c r="G43" i="24"/>
  <c r="L43" i="24"/>
  <c r="K55" i="24"/>
  <c r="I55" i="24"/>
  <c r="K63" i="24"/>
  <c r="I63" i="24"/>
  <c r="K71" i="24"/>
  <c r="I71" i="24"/>
  <c r="G8" i="24"/>
  <c r="G20" i="24"/>
  <c r="G28" i="24"/>
  <c r="K52" i="24"/>
  <c r="I52" i="24"/>
  <c r="K60" i="24"/>
  <c r="I60" i="24"/>
  <c r="K68" i="24"/>
  <c r="I68" i="24"/>
  <c r="M8" i="24"/>
  <c r="E18" i="24"/>
  <c r="E26" i="24"/>
  <c r="E34" i="24"/>
  <c r="K57" i="24"/>
  <c r="I57" i="24"/>
  <c r="K65" i="24"/>
  <c r="I65" i="24"/>
  <c r="K73" i="24"/>
  <c r="I73" i="24"/>
  <c r="G18" i="24"/>
  <c r="G26" i="24"/>
  <c r="G34" i="24"/>
  <c r="I41" i="24"/>
  <c r="G41" i="24"/>
  <c r="L41" i="24"/>
  <c r="K54" i="24"/>
  <c r="I54" i="24"/>
  <c r="K62" i="24"/>
  <c r="I62" i="24"/>
  <c r="K70" i="24"/>
  <c r="I70" i="24"/>
  <c r="I20" i="24"/>
  <c r="L20" i="24"/>
  <c r="I28" i="24"/>
  <c r="L28" i="24"/>
  <c r="M18" i="24"/>
  <c r="M26" i="24"/>
  <c r="M34" i="24"/>
  <c r="K51" i="24"/>
  <c r="I51" i="24"/>
  <c r="K59" i="24"/>
  <c r="I59" i="24"/>
  <c r="K67" i="24"/>
  <c r="I67" i="24"/>
  <c r="K75" i="24"/>
  <c r="I75" i="24"/>
  <c r="I77" i="24" s="1"/>
  <c r="M43" i="24"/>
  <c r="K56" i="24"/>
  <c r="I56" i="24"/>
  <c r="K64" i="24"/>
  <c r="I64" i="24"/>
  <c r="K72" i="24"/>
  <c r="I72" i="24"/>
  <c r="F40" i="24"/>
  <c r="J41" i="24"/>
  <c r="F42" i="24"/>
  <c r="J43" i="24"/>
  <c r="F44" i="24"/>
  <c r="H40" i="24"/>
  <c r="H42" i="24"/>
  <c r="H44" i="24"/>
  <c r="J40" i="24"/>
  <c r="J42" i="24"/>
  <c r="J44" i="24"/>
  <c r="E40" i="24"/>
  <c r="E42" i="24"/>
  <c r="E44" i="24"/>
  <c r="K77" i="24" l="1"/>
  <c r="J79" i="24"/>
  <c r="J78" i="24"/>
  <c r="K6" i="24"/>
  <c r="J6" i="24"/>
  <c r="H6" i="24"/>
  <c r="F6" i="24"/>
  <c r="D6" i="24"/>
  <c r="K14" i="24"/>
  <c r="J14" i="24"/>
  <c r="H14" i="24"/>
  <c r="F14" i="24"/>
  <c r="D14" i="24"/>
  <c r="I6" i="24"/>
  <c r="L6" i="24"/>
  <c r="M6" i="24"/>
  <c r="G6" i="24"/>
  <c r="E6" i="24"/>
  <c r="I78" i="24"/>
  <c r="I79" i="24"/>
  <c r="H39" i="24"/>
  <c r="F39" i="24"/>
  <c r="D39" i="24"/>
  <c r="J39" i="24"/>
  <c r="K39" i="24"/>
  <c r="I14" i="24"/>
  <c r="L14" i="24"/>
  <c r="M14" i="24"/>
  <c r="E14" i="24"/>
  <c r="G14" i="24"/>
  <c r="H45" i="24"/>
  <c r="F45" i="24"/>
  <c r="D45" i="24"/>
  <c r="J45" i="24"/>
  <c r="K45" i="24"/>
  <c r="I39" i="24"/>
  <c r="G39" i="24"/>
  <c r="L39" i="24"/>
  <c r="M39" i="24"/>
  <c r="E39" i="24"/>
  <c r="I45" i="24"/>
  <c r="G45" i="24"/>
  <c r="L45" i="24"/>
  <c r="E45" i="24"/>
  <c r="M45" i="24"/>
  <c r="K79" i="24" l="1"/>
  <c r="K78" i="24"/>
  <c r="I81" i="24" s="1"/>
  <c r="I83" i="24"/>
  <c r="I82" i="24"/>
</calcChain>
</file>

<file path=xl/sharedStrings.xml><?xml version="1.0" encoding="utf-8"?>
<sst xmlns="http://schemas.openxmlformats.org/spreadsheetml/2006/main" count="1721" uniqueCount="521">
  <si>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</si>
  <si>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</si>
  <si>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</si>
  <si>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</si>
  <si>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</si>
  <si>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</si>
  <si>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</si>
  <si>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</si>
  <si>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</si>
  <si>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</si>
  <si>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</si>
  <si>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</si>
  <si>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</si>
  <si>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Dachau (09174)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</si>
  <si>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</si>
  <si>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</si>
  <si>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</si>
  <si>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</si>
  <si>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</si>
  <si>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</si>
  <si>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</si>
  <si>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</si>
  <si>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</si>
  <si>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</si>
  <si>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</si>
  <si>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</si>
  <si>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</si>
  <si>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</si>
  <si>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</si>
  <si>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</si>
  <si>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</si>
  <si>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</si>
  <si>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</si>
  <si>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</si>
  <si>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</si>
  <si>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</si>
  <si>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</si>
  <si>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</si>
  <si>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</si>
  <si>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</si>
  <si>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</si>
  <si>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</si>
  <si>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</si>
  <si>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</si>
  <si>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</si>
  <si>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</si>
  <si>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</si>
  <si>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</si>
  <si>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</si>
  <si>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</si>
  <si>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</si>
  <si>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</si>
  <si>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</si>
  <si>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</si>
  <si>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</si>
  <si>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</si>
  <si>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</si>
  <si>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</si>
  <si>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</si>
  <si>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</si>
  <si>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</si>
  <si>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</si>
  <si>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</si>
  <si>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</si>
  <si>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</si>
  <si>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</si>
  <si>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</si>
  <si>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</si>
  <si>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</si>
  <si>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</si>
  <si>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</si>
  <si>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</si>
  <si>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</si>
  <si>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</si>
  <si>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</si>
  <si>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</si>
  <si>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</si>
  <si>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</si>
  <si>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</si>
  <si>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</si>
  <si>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</si>
  <si>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</si>
  <si>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</si>
  <si>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</si>
  <si>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</si>
  <si>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</si>
  <si>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</si>
  <si>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</si>
  <si>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</si>
  <si>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</si>
  <si>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</si>
  <si>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</si>
  <si>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Dachau (09174);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</si>
  <si>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</si>
  <si>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</si>
  <si>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</si>
  <si>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</si>
  <si>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</si>
  <si>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</si>
  <si>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</si>
  <si>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</si>
  <si>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</si>
  <si>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</si>
  <si>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</si>
  <si>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</si>
  <si>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</si>
  <si>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</si>
  <si>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</si>
  <si>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</si>
  <si>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</si>
  <si>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</si>
  <si>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</si>
  <si>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</si>
  <si>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</si>
  <si>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</si>
  <si>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</si>
  <si>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</si>
  <si>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</si>
  <si>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</si>
  <si>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</si>
  <si>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</si>
  <si>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</si>
  <si>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</si>
  <si>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</si>
  <si>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</si>
  <si>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</si>
  <si>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</si>
  <si>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</si>
  <si>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</si>
  <si>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</si>
  <si>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</si>
  <si>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</si>
  <si>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</si>
  <si>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</si>
  <si>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</si>
  <si>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</si>
  <si>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</si>
  <si>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</si>
  <si>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</si>
  <si>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</si>
  <si>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</si>
  <si>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</si>
  <si>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</si>
  <si>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</si>
  <si>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</si>
  <si>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</si>
  <si>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</si>
  <si>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</si>
  <si>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</si>
  <si>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</si>
  <si>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</si>
  <si>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</si>
  <si>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</si>
  <si>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</si>
  <si>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</si>
  <si>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</si>
  <si>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</si>
  <si>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</si>
  <si>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</si>
  <si>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</si>
  <si>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</si>
  <si>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</si>
  <si>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</si>
  <si>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</si>
  <si>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</si>
  <si>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</si>
  <si>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</si>
  <si>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</si>
  <si>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</si>
  <si>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</si>
  <si>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</si>
  <si>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</si>
  <si>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</si>
  <si>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</si>
  <si>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</si>
  <si>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</si>
  <si>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</si>
  <si>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</si>
  <si>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</si>
  <si>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</si>
  <si>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</si>
  <si>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</si>
  <si>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</si>
  <si>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Dachau (09174)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</si>
  <si>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</si>
  <si>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</si>
  <si>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</si>
  <si>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</si>
  <si>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</si>
  <si>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</si>
  <si>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</si>
  <si>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</si>
  <si>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</si>
  <si>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</si>
  <si>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</si>
  <si>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</si>
  <si>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</si>
  <si>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</si>
  <si>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</si>
  <si>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</si>
  <si>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</si>
  <si>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</si>
  <si>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</si>
  <si>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</si>
  <si>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</si>
  <si>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</si>
  <si>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</si>
  <si>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</si>
  <si>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</si>
  <si>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</si>
  <si>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</si>
  <si>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</si>
  <si>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</si>
  <si>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</si>
  <si>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</si>
  <si>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</si>
  <si>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</si>
  <si>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</si>
  <si>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</si>
  <si>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</si>
  <si>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</si>
  <si>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</si>
  <si>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</si>
  <si>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</si>
  <si>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</si>
  <si>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</si>
  <si>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</si>
  <si>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</si>
  <si>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</si>
  <si>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</si>
  <si>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</si>
  <si>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</si>
  <si>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</si>
  <si>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</si>
  <si>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</si>
  <si>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</si>
  <si>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</si>
  <si>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</si>
  <si>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</si>
  <si>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</si>
  <si>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</si>
  <si>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</si>
  <si>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</si>
  <si>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</si>
  <si>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</si>
  <si>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</si>
  <si>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</si>
  <si>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</si>
  <si>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</si>
  <si>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</si>
  <si>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</si>
  <si>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</si>
  <si>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</si>
  <si>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</si>
  <si>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</si>
  <si>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</si>
  <si>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</si>
  <si>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</si>
  <si>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</si>
  <si>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</si>
  <si>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</si>
  <si>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</si>
  <si>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</si>
  <si>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</si>
  <si>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</si>
  <si>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</si>
  <si>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</si>
  <si>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</si>
  <si>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</si>
  <si>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</si>
  <si>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</si>
  <si>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</si>
  <si>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</si>
  <si>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</si>
  <si>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</si>
  <si>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</si>
  <si>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</si>
  <si>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</si>
  <si>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</si>
  <si>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</si>
  <si>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</si>
  <si>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</si>
  <si>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</si>
  <si>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</si>
  <si>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</si>
  <si>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</si>
  <si>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</si>
  <si>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</si>
  <si>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</si>
  <si>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</si>
  <si>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</si>
  <si>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</si>
  <si>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</si>
  <si>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</si>
  <si>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</si>
  <si>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</si>
  <si>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</si>
  <si>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</si>
  <si>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</si>
  <si>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</si>
  <si>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</si>
  <si>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</si>
  <si>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</si>
  <si>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</si>
  <si>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</si>
  <si>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</si>
  <si>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</si>
  <si>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</si>
  <si>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</si>
  <si>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</si>
  <si>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</si>
  <si>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</si>
  <si>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</si>
  <si>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</si>
  <si>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</si>
  <si>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</si>
  <si>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</si>
  <si>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</si>
  <si>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</si>
  <si>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</si>
  <si>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</si>
  <si>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</si>
  <si>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</si>
  <si>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</si>
  <si>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</si>
  <si>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</si>
  <si>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</si>
  <si>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</si>
  <si>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</si>
  <si>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</si>
  <si>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</si>
  <si>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</si>
  <si>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</si>
  <si>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</si>
  <si>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</si>
  <si>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</si>
  <si>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</si>
  <si>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</si>
  <si>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</si>
  <si>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</si>
  <si>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</si>
  <si>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</si>
  <si>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</si>
  <si>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</si>
  <si>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</si>
  <si>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</si>
  <si>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</si>
  <si>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</si>
  <si>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</si>
  <si>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</si>
  <si>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</si>
  <si>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</si>
  <si>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</si>
  <si>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</si>
  <si>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</si>
  <si>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</si>
  <si>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</si>
  <si>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</si>
  <si>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</si>
  <si>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</si>
  <si>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</si>
  <si>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</si>
  <si>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</si>
  <si>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</si>
  <si>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</si>
  <si>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</si>
  <si>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</si>
  <si>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</si>
  <si>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</si>
  <si>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</si>
  <si>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</si>
  <si>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</si>
  <si>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</si>
  <si>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Dachau (09174);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</si>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</sst>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{D98246AF-EC28-413D-B0A4-EE33E64514A1}</c15:txfldGUID>
                      <c15:f>Daten_Diagramme!$D$6</c15:f>
                      <c15:dlblFieldTableCache>
                        <c:ptCount val="1"/>
                        <c:pt idx="0">
                          <c:v>2.6</c:v>
                        </c:pt>
                      </c15:dlblFieldTableCache>
                    </c15:dlblFTEntry>
                  </c15:dlblFieldTable>
                  <c15:showDataLabelsRange val="0"/>
                </c:ext>
                <c:ext xmlns:c16="http://schemas.microsoft.com/office/drawing/2014/chart" uri="{C3380CC4-5D6E-409C-BE32-E72D297353CC}">
                  <c16:uniqueId val="{00000000-4DCC-4110-A7FC-FBD7D4D2DBDA}"/>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{442B0C04-4F47-4B80-9B32-764EE717980F}</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4DCC-4110-A7FC-FBD7D4D2DBD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{B1F365A9-10E5-4BE2-ADA0-9450608EFC60}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DCC-4110-A7FC-FBD7D4D2DBD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{6658561D-E9D8-4548-AAD6-3BC4864E5C4B}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DCC-4110-A7FC-FBD7D4D2DBD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2.5772245274319965</c:v>
                </c:pt>
                <c:pt idx="1">
                  <c:v>1.0013227114154917</c:v>
                </c:pt>
                <c:pt idx="2">
                  <c:v>1.1186464311118853</c:v>
                </c:pt>
                <c:pt idx="3">
                  <c:v>1.0875687030768</c:v>
                </c:pt>
              </c:numCache>
            </c:numRef>
          </c:val>
          <c:extLst>
            <c:ext xmlns:c16="http://schemas.microsoft.com/office/drawing/2014/chart" uri="{C3380CC4-5D6E-409C-BE32-E72D297353CC}">
              <c16:uniqueId val="{00000004-4DCC-4110-A7FC-FBD7D4D2DBD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{2B8E9C53-4D40-4788-9D5F-37C555FC8A3F}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DCC-4110-A7FC-FBD7D4D2DBD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{3DC263CE-5DC9-4081-9386-D21A06DAA68C}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DCC-4110-A7FC-FBD7D4D2DBD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{F370ABD5-2FE4-47C2-AB4A-DB4A4E884F80}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DCC-4110-A7FC-FBD7D4D2DBD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{98DE400E-6AA1-4709-9641-8109308697DE}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DCC-4110-A7FC-FBD7D4D2DB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DCC-4110-A7FC-FBD7D4D2DBD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DCC-4110-A7FC-FBD7D4D2DBD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{BB77A571-E680-4121-B7C2-92BA701F2F30}</c15:txfldGUID>
                      <c15:f>Daten_Diagramme!$E$6</c15:f>
                      <c15:dlblFieldTableCache>
                        <c:ptCount val="1"/>
                        <c:pt idx="0">
                          <c:v>-1.8</c:v>
                        </c:pt>
                      </c15:dlblFieldTableCache>
                    </c15:dlblFTEntry>
                  </c15:dlblFieldTable>
                  <c15:showDataLabelsRange val="0"/>
                </c:ext>
                <c:ext xmlns:c16="http://schemas.microsoft.com/office/drawing/2014/chart" uri="{C3380CC4-5D6E-409C-BE32-E72D297353CC}">
                  <c16:uniqueId val="{00000000-C050-4024-877E-6E89BD5ABDC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{9C004517-160A-4927-A6EC-6DA9808E1138}</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C050-4024-877E-6E89BD5ABDC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{E3D90C5F-43D0-4F20-9EE3-5F5E22099860}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050-4024-877E-6E89BD5ABDC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{0BA81DC3-FDA2-4EF2-BBE7-BA40D4A8A585}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050-4024-877E-6E89BD5ABD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-1.8246778103866275</c:v>
                </c:pt>
                <c:pt idx="1">
                  <c:v>-1.8915068707011207</c:v>
                </c:pt>
                <c:pt idx="2">
                  <c:v>-2.7637010795899166</c:v>
                </c:pt>
                <c:pt idx="3">
                  <c:v>-2.8655893304673015</c:v>
                </c:pt>
              </c:numCache>
            </c:numRef>
          </c:val>
          <c:extLst>
            <c:ext xmlns:c16="http://schemas.microsoft.com/office/drawing/2014/chart" uri="{C3380CC4-5D6E-409C-BE32-E72D297353CC}">
              <c16:uniqueId val="{00000004-C050-4024-877E-6E89BD5ABDC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{729F3F34-831A-4D4E-86D4-78F6C00BB418}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050-4024-877E-6E89BD5ABDC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{66F5AB14-B78D-4DEA-B594-CA6059228D01}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050-4024-877E-6E89BD5ABDC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{1A168F9C-A3EF-4603-9D15-634585230413}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050-4024-877E-6E89BD5ABDC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{E8A7AFC6-16DB-4A27-BED2-B1020F631B2A}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050-4024-877E-6E89BD5ABD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050-4024-877E-6E89BD5ABDC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050-4024-877E-6E89BD5ABDC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{E77D4FBF-AE9C-4E3F-ABEC-105B3D2C1324}</c15:txfldGUID>
                      <c15:f>Daten_Diagramme!$D$14</c15:f>
                      <c15:dlblFieldTableCache>
                        <c:ptCount val="1"/>
                        <c:pt idx="0">
                          <c:v>2.6</c:v>
                        </c:pt>
                      </c15:dlblFieldTableCache>
                    </c15:dlblFTEntry>
                  </c15:dlblFieldTable>
                  <c15:showDataLabelsRange val="0"/>
                </c:ext>
                <c:ext xmlns:c16="http://schemas.microsoft.com/office/drawing/2014/chart" uri="{C3380CC4-5D6E-409C-BE32-E72D297353CC}">
                  <c16:uniqueId val="{00000000-DE77-41EF-9AA0-07DF9AF6BD83}"/>
                </c:ext>
              </c:extLst>
            </c:dLbl>
            <c:dLbl>
              <c:idx val="1"/>
              <c:tx>
                <c:strRef>
                  <c:f>Daten_Diagramme!$D$15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{024E156C-6EDD-4773-9AA2-0DE04A1652D3}</c15:txfldGUID>
                      <c15:f>Daten_Diagramme!$D$15</c15:f>
                      <c15:dlblFieldTableCache>
                        <c:ptCount val="1"/>
                        <c:pt idx="0">
                          <c:v>7.5</c:v>
                        </c:pt>
                      </c15:dlblFieldTableCache>
                    </c15:dlblFTEntry>
                  </c15:dlblFieldTable>
                  <c15:showDataLabelsRange val="0"/>
                </c:ext>
                <c:ext xmlns:c16="http://schemas.microsoft.com/office/drawing/2014/chart" uri="{C3380CC4-5D6E-409C-BE32-E72D297353CC}">
                  <c16:uniqueId val="{00000001-DE77-41EF-9AA0-07DF9AF6BD83}"/>
                </c:ext>
              </c:extLst>
            </c:dLbl>
            <c:dLbl>
              <c:idx val="2"/>
              <c:tx>
                <c:strRef>
                  <c:f>Daten_Diagramme!$D$16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{9419C495-2D66-4BCE-97C3-17CB5D82CB07}</c15:txfldGUID>
                      <c15:f>Daten_Diagramme!$D$16</c15:f>
                      <c15:dlblFieldTableCache>
                        <c:ptCount val="1"/>
                        <c:pt idx="0">
                          <c:v>-1.5</c:v>
                        </c:pt>
                      </c15:dlblFieldTableCache>
                    </c15:dlblFTEntry>
                  </c15:dlblFieldTable>
                  <c15:showDataLabelsRange val="0"/>
                </c:ext>
                <c:ext xmlns:c16="http://schemas.microsoft.com/office/drawing/2014/chart" uri="{C3380CC4-5D6E-409C-BE32-E72D297353CC}">
                  <c16:uniqueId val="{00000002-DE77-41EF-9AA0-07DF9AF6BD83}"/>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{035D656E-51D5-4506-8568-2A1A4F253576}</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DE77-41EF-9AA0-07DF9AF6BD83}"/>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{0B4FC904-EB52-468C-A8C1-A5FFFFD36902}</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DE77-41EF-9AA0-07DF9AF6BD83}"/>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{AF16A3C9-7F08-46C5-B276-31FD8E5345B0}</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DE77-41EF-9AA0-07DF9AF6BD83}"/>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{6272031E-CB7D-490C-B77B-190D5B321945}</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DE77-41EF-9AA0-07DF9AF6BD83}"/>
                </c:ext>
              </c:extLst>
            </c:dLbl>
            <c:dLbl>
              <c:idx val="7"/>
              <c:tx>
                <c:strRef>
                  <c:f>Daten_Diagramme!$D$21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{57CED61C-6A4E-4C5B-AF5A-E9E0C943E336}</c15:txfldGUID>
                      <c15:f>Daten_Diagramme!$D$21</c15:f>
                      <c15:dlblFieldTableCache>
                        <c:ptCount val="1"/>
                        <c:pt idx="0">
                          <c:v>6.0</c:v>
                        </c:pt>
                      </c15:dlblFieldTableCache>
                    </c15:dlblFTEntry>
                  </c15:dlblFieldTable>
                  <c15:showDataLabelsRange val="0"/>
                </c:ext>
                <c:ext xmlns:c16="http://schemas.microsoft.com/office/drawing/2014/chart" uri="{C3380CC4-5D6E-409C-BE32-E72D297353CC}">
                  <c16:uniqueId val="{00000007-DE77-41EF-9AA0-07DF9AF6BD83}"/>
                </c:ext>
              </c:extLst>
            </c:dLbl>
            <c:dLbl>
              <c:idx val="8"/>
              <c:tx>
                <c:strRef>
                  <c:f>Daten_Diagramme!$D$22</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{AEBB8777-FA58-492A-9C22-DF56FF7CC639}</c15:txfldGUID>
                      <c15:f>Daten_Diagramme!$D$22</c15:f>
                      <c15:dlblFieldTableCache>
                        <c:ptCount val="1"/>
                        <c:pt idx="0">
                          <c:v>6.7</c:v>
                        </c:pt>
                      </c15:dlblFieldTableCache>
                    </c15:dlblFTEntry>
                  </c15:dlblFieldTable>
                  <c15:showDataLabelsRange val="0"/>
                </c:ext>
                <c:ext xmlns:c16="http://schemas.microsoft.com/office/drawing/2014/chart" uri="{C3380CC4-5D6E-409C-BE32-E72D297353CC}">
                  <c16:uniqueId val="{00000008-DE77-41EF-9AA0-07DF9AF6BD83}"/>
                </c:ext>
              </c:extLst>
            </c:dLbl>
            <c:dLbl>
              <c:idx val="9"/>
              <c:tx>
                <c:strRef>
                  <c:f>Daten_Diagramme!$D$23</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{B9A9E32C-D2F6-477C-B50C-7466306F722F}</c15:txfldGUID>
                      <c15:f>Daten_Diagramme!$D$23</c15:f>
                      <c15:dlblFieldTableCache>
                        <c:ptCount val="1"/>
                        <c:pt idx="0">
                          <c:v>8.1</c:v>
                        </c:pt>
                      </c15:dlblFieldTableCache>
                    </c15:dlblFTEntry>
                  </c15:dlblFieldTable>
                  <c15:showDataLabelsRange val="0"/>
                </c:ext>
                <c:ext xmlns:c16="http://schemas.microsoft.com/office/drawing/2014/chart" uri="{C3380CC4-5D6E-409C-BE32-E72D297353CC}">
                  <c16:uniqueId val="{00000009-DE77-41EF-9AA0-07DF9AF6BD83}"/>
                </c:ext>
              </c:extLst>
            </c:dLbl>
            <c:dLbl>
              <c:idx val="10"/>
              <c:tx>
                <c:strRef>
                  <c:f>Daten_Diagramme!$D$24</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{2A1010FF-8953-4966-9A9A-F272836588AA}</c15:txfldGUID>
                      <c15:f>Daten_Diagramme!$D$24</c15:f>
                      <c15:dlblFieldTableCache>
                        <c:ptCount val="1"/>
                        <c:pt idx="0">
                          <c:v>-5.7</c:v>
                        </c:pt>
                      </c15:dlblFieldTableCache>
                    </c15:dlblFTEntry>
                  </c15:dlblFieldTable>
                  <c15:showDataLabelsRange val="0"/>
                </c:ext>
                <c:ext xmlns:c16="http://schemas.microsoft.com/office/drawing/2014/chart" uri="{C3380CC4-5D6E-409C-BE32-E72D297353CC}">
                  <c16:uniqueId val="{0000000A-DE77-41EF-9AA0-07DF9AF6BD83}"/>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{A84EDC9A-58F7-43C1-90C2-7D37FB7C9EE2}</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DE77-41EF-9AA0-07DF9AF6BD83}"/>
                </c:ext>
              </c:extLst>
            </c:dLbl>
            <c:dLbl>
              <c:idx val="12"/>
              <c:tx>
                <c:strRef>
                  <c:f>Daten_Diagramme!$D$26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{5B8192B9-E1E8-4B6F-9EF1-A620AB3E17EE}</c15:txfldGUID>
                      <c15:f>Daten_Diagramme!$D$26</c15:f>
                      <c15:dlblFieldTableCache>
                        <c:ptCount val="1"/>
                        <c:pt idx="0">
                          <c:v>3.8</c:v>
                        </c:pt>
                      </c15:dlblFieldTableCache>
                    </c15:dlblFTEntry>
                  </c15:dlblFieldTable>
                  <c15:showDataLabelsRange val="0"/>
                </c:ext>
                <c:ext xmlns:c16="http://schemas.microsoft.com/office/drawing/2014/chart" uri="{C3380CC4-5D6E-409C-BE32-E72D297353CC}">
                  <c16:uniqueId val="{0000000C-DE77-41EF-9AA0-07DF9AF6BD83}"/>
                </c:ext>
              </c:extLst>
            </c:dLbl>
            <c:dLbl>
              <c:idx val="13"/>
              <c:tx>
                <c:strRef>
                  <c:f>Daten_Diagramme!$D$27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{16E7425D-7CD0-4D89-942D-BECD0BCDB7AF}</c15:txfldGUID>
                      <c15:f>Daten_Diagramme!$D$27</c15:f>
                      <c15:dlblFieldTableCache>
                        <c:ptCount val="1"/>
                        <c:pt idx="0">
                          <c:v>-3.1</c:v>
                        </c:pt>
                      </c15:dlblFieldTableCache>
                    </c15:dlblFTEntry>
                  </c15:dlblFieldTable>
                  <c15:showDataLabelsRange val="0"/>
                </c:ext>
                <c:ext xmlns:c16="http://schemas.microsoft.com/office/drawing/2014/chart" uri="{C3380CC4-5D6E-409C-BE32-E72D297353CC}">
                  <c16:uniqueId val="{0000000D-DE77-41EF-9AA0-07DF9AF6BD83}"/>
                </c:ext>
              </c:extLst>
            </c:dLbl>
            <c:dLbl>
              <c:idx val="14"/>
              <c:tx>
                <c:strRef>
                  <c:f>Daten_Diagramme!$D$28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{3AB755C1-5185-4075-B25C-5E007F5746B8}</c15:txfldGUID>
                      <c15:f>Daten_Diagramme!$D$28</c15:f>
                      <c15:dlblFieldTableCache>
                        <c:ptCount val="1"/>
                        <c:pt idx="0">
                          <c:v>-2.0</c:v>
                        </c:pt>
                      </c15:dlblFieldTableCache>
                    </c15:dlblFTEntry>
                  </c15:dlblFieldTable>
                  <c15:showDataLabelsRange val="0"/>
                </c:ext>
                <c:ext xmlns:c16="http://schemas.microsoft.com/office/drawing/2014/chart" uri="{C3380CC4-5D6E-409C-BE32-E72D297353CC}">
                  <c16:uniqueId val="{0000000E-DE77-41EF-9AA0-07DF9AF6BD83}"/>
                </c:ext>
              </c:extLst>
            </c:dLbl>
            <c:dLbl>
              <c:idx val="15"/>
              <c:tx>
                <c:strRef>
                  <c:f>Daten_Diagramme!$D$29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{916447CE-7839-4A77-B011-2EF7F3E07195}</c15:txfldGUID>
                      <c15:f>Daten_Diagramme!$D$29</c15:f>
                      <c15:dlblFieldTableCache>
                        <c:ptCount val="1"/>
                        <c:pt idx="0">
                          <c:v>-6.7</c:v>
                        </c:pt>
                      </c15:dlblFieldTableCache>
                    </c15:dlblFTEntry>
                  </c15:dlblFieldTable>
                  <c15:showDataLabelsRange val="0"/>
                </c:ext>
                <c:ext xmlns:c16="http://schemas.microsoft.com/office/drawing/2014/chart" uri="{C3380CC4-5D6E-409C-BE32-E72D297353CC}">
                  <c16:uniqueId val="{0000000F-DE77-41EF-9AA0-07DF9AF6BD83}"/>
                </c:ext>
              </c:extLst>
            </c:dLbl>
            <c:dLbl>
              <c:idx val="16"/>
              <c:tx>
                <c:strRef>
                  <c:f>Daten_Diagramme!$D$30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{2F6EBCB1-C919-4697-A493-DED20F7C200F}</c15:txfldGUID>
                      <c15:f>Daten_Diagramme!$D$30</c15:f>
                      <c15:dlblFieldTableCache>
                        <c:ptCount val="1"/>
                        <c:pt idx="0">
                          <c:v>6.3</c:v>
                        </c:pt>
                      </c15:dlblFieldTableCache>
                    </c15:dlblFTEntry>
                  </c15:dlblFieldTable>
                  <c15:showDataLabelsRange val="0"/>
                </c:ext>
                <c:ext xmlns:c16="http://schemas.microsoft.com/office/drawing/2014/chart" uri="{C3380CC4-5D6E-409C-BE32-E72D297353CC}">
                  <c16:uniqueId val="{00000010-DE77-41EF-9AA0-07DF9AF6BD83}"/>
                </c:ext>
              </c:extLst>
            </c:dLbl>
            <c:dLbl>
              <c:idx val="17"/>
              <c:tx>
                <c:strRef>
                  <c:f>Daten_Diagramme!$D$31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{54D579EC-6F2A-49FC-91E6-736AA933E364}</c15:txfldGUID>
                      <c15:f>Daten_Diagramme!$D$31</c15:f>
                      <c15:dlblFieldTableCache>
                        <c:ptCount val="1"/>
                        <c:pt idx="0">
                          <c:v>7.0</c:v>
                        </c:pt>
                      </c15:dlblFieldTableCache>
                    </c15:dlblFTEntry>
                  </c15:dlblFieldTable>
                  <c15:showDataLabelsRange val="0"/>
                </c:ext>
                <c:ext xmlns:c16="http://schemas.microsoft.com/office/drawing/2014/chart" uri="{C3380CC4-5D6E-409C-BE32-E72D297353CC}">
                  <c16:uniqueId val="{00000011-DE77-41EF-9AA0-07DF9AF6BD83}"/>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{758D6A7A-BD92-4ACF-813E-A2BDA88AD6B9}</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DE77-41EF-9AA0-07DF9AF6BD83}"/>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{8076E1CB-B5BA-4834-8138-08609998814D}</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DE77-41EF-9AA0-07DF9AF6BD83}"/>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{D17BCDE3-D3D2-4B0E-8B5F-9B47D8470564}</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DE77-41EF-9AA0-07DF9AF6BD8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{AB9BC68B-A8D7-4894-ABBA-76123BE03A09}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E77-41EF-9AA0-07DF9AF6BD8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{295AC500-7095-4EE5-8FDB-BD68F54A9DC0}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E77-41EF-9AA0-07DF9AF6BD83}"/>
                </c:ext>
              </c:extLst>
            </c:dLbl>
            <c:dLbl>
              <c:idx val="23"/>
              <c:tx>
                <c:strRef>
                  <c:f>Daten_Diagramme!$D$37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{C0C998E1-11C7-4F25-B5E7-33950AA79C98}</c15:txfldGUID>
                      <c15:f>Daten_Diagramme!$D$37</c15:f>
                      <c15:dlblFieldTableCache>
                        <c:ptCount val="1"/>
                        <c:pt idx="0">
                          <c:v>7.5</c:v>
                        </c:pt>
                      </c15:dlblFieldTableCache>
                    </c15:dlblFTEntry>
                  </c15:dlblFieldTable>
                  <c15:showDataLabelsRange val="0"/>
                </c:ext>
                <c:ext xmlns:c16="http://schemas.microsoft.com/office/drawing/2014/chart" uri="{C3380CC4-5D6E-409C-BE32-E72D297353CC}">
                  <c16:uniqueId val="{00000017-DE77-41EF-9AA0-07DF9AF6BD83}"/>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{C286CC68-E6AB-4243-B5AC-AB31451757F5}</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DE77-41EF-9AA0-07DF9AF6BD83}"/>
                </c:ext>
              </c:extLst>
            </c:dLbl>
            <c:dLbl>
              <c:idx val="25"/>
              <c:tx>
                <c:strRef>
                  <c:f>Daten_Diagramme!$D$39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{524635AD-6C14-4924-BC40-1802F2373531}</c15:txfldGUID>
                      <c15:f>Daten_Diagramme!$D$39</c15:f>
                      <c15:dlblFieldTableCache>
                        <c:ptCount val="1"/>
                        <c:pt idx="0">
                          <c:v>3.1</c:v>
                        </c:pt>
                      </c15:dlblFieldTableCache>
                    </c15:dlblFTEntry>
                  </c15:dlblFieldTable>
                  <c15:showDataLabelsRange val="0"/>
                </c:ext>
                <c:ext xmlns:c16="http://schemas.microsoft.com/office/drawing/2014/chart" uri="{C3380CC4-5D6E-409C-BE32-E72D297353CC}">
                  <c16:uniqueId val="{00000019-DE77-41EF-9AA0-07DF9AF6BD8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{149317AD-BD8C-4C13-AB57-B1C99FE5EA89}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E77-41EF-9AA0-07DF9AF6BD8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{76618DA0-0F07-47E2-AEE9-3B07426D1025}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E77-41EF-9AA0-07DF9AF6BD8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{0898F794-63F9-43C9-BF9D-6A1396625E5D}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E77-41EF-9AA0-07DF9AF6BD8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{BAED8DC0-660B-4B38-ACF5-D2B89CC8A53C}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E77-41EF-9AA0-07DF9AF6BD8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{9F4A3F00-34D9-4E65-A70B-4CDBF84145BD}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E77-41EF-9AA0-07DF9AF6BD83}"/>
                </c:ext>
              </c:extLst>
            </c:dLbl>
            <c:dLbl>
              <c:idx val="31"/>
              <c:tx>
                <c:strRef>
                  <c:f>Daten_Diagramme!$D$45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{F514ACA6-431F-4560-AE89-1A60B1AF5BCC}</c15:txfldGUID>
                      <c15:f>Daten_Diagramme!$D$45</c15:f>
                      <c15:dlblFieldTableCache>
                        <c:ptCount val="1"/>
                        <c:pt idx="0">
                          <c:v>3.1</c:v>
                        </c:pt>
                      </c15:dlblFieldTableCache>
                    </c15:dlblFTEntry>
                  </c15:dlblFieldTable>
                  <c15:showDataLabelsRange val="0"/>
                </c:ext>
                <c:ext xmlns:c16="http://schemas.microsoft.com/office/drawing/2014/chart" uri="{C3380CC4-5D6E-409C-BE32-E72D297353CC}">
                  <c16:uniqueId val="{0000001F-DE77-41EF-9AA0-07DF9AF6BD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2.5772245274319965</c:v>
                </c:pt>
                <c:pt idx="1">
                  <c:v>7.5067024128686324</c:v>
                </c:pt>
                <c:pt idx="2">
                  <c:v>-1.4634146341463414</c:v>
                </c:pt>
                <c:pt idx="3">
                  <c:v>-1.9520851818988465</c:v>
                </c:pt>
                <c:pt idx="4">
                  <c:v>1.7991004497751124</c:v>
                </c:pt>
                <c:pt idx="5">
                  <c:v>-4.3974732750242955</c:v>
                </c:pt>
                <c:pt idx="6">
                  <c:v>1.9054878048780488</c:v>
                </c:pt>
                <c:pt idx="7">
                  <c:v>5.9798994974874375</c:v>
                </c:pt>
                <c:pt idx="8">
                  <c:v>6.7364123500893083</c:v>
                </c:pt>
                <c:pt idx="9">
                  <c:v>8.1218274111675122</c:v>
                </c:pt>
                <c:pt idx="10">
                  <c:v>-5.6603773584905657</c:v>
                </c:pt>
                <c:pt idx="11">
                  <c:v>0.97799511002444983</c:v>
                </c:pt>
                <c:pt idx="12">
                  <c:v>3.7986704653371319</c:v>
                </c:pt>
                <c:pt idx="13">
                  <c:v>-3.0612244897959182</c:v>
                </c:pt>
                <c:pt idx="14">
                  <c:v>-1.955521472392638</c:v>
                </c:pt>
                <c:pt idx="15">
                  <c:v>-6.7137809187279149</c:v>
                </c:pt>
                <c:pt idx="16">
                  <c:v>6.279367791542076</c:v>
                </c:pt>
                <c:pt idx="17">
                  <c:v>7.001795332136445</c:v>
                </c:pt>
                <c:pt idx="18">
                  <c:v>2.0202020202020203</c:v>
                </c:pt>
                <c:pt idx="19">
                  <c:v>2.0638348932085435</c:v>
                </c:pt>
                <c:pt idx="20">
                  <c:v>-0.75815011372251706</c:v>
                </c:pt>
                <c:pt idx="21">
                  <c:v>0</c:v>
                </c:pt>
                <c:pt idx="23">
                  <c:v>7.5067024128686324</c:v>
                </c:pt>
                <c:pt idx="24">
                  <c:v>0.85409879369551822</c:v>
                </c:pt>
                <c:pt idx="25">
                  <c:v>3.1374407582938391</c:v>
                </c:pt>
              </c:numCache>
            </c:numRef>
          </c:val>
          <c:extLst>
            <c:ext xmlns:c16="http://schemas.microsoft.com/office/drawing/2014/chart" uri="{C3380CC4-5D6E-409C-BE32-E72D297353CC}">
              <c16:uniqueId val="{00000020-DE77-41EF-9AA0-07DF9AF6BD8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{F84A938D-1FA1-43C4-A775-948F866E6178}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E77-41EF-9AA0-07DF9AF6BD8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{C4F67ACF-E538-422A-90AC-5725F5BF9500}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E77-41EF-9AA0-07DF9AF6BD8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{99D0A013-7171-4B97-AC05-D3A697A66974}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E77-41EF-9AA0-07DF9AF6BD8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{BF43D3EF-AC49-49DE-958E-A01E98C12EE7}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E77-41EF-9AA0-07DF9AF6BD8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{85ABB74E-103B-45CC-BE87-9F0113B94880}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E77-41EF-9AA0-07DF9AF6BD8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{43B7BAE5-3F58-4C01-BEF3-0DED1C0C6000}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E77-41EF-9AA0-07DF9AF6BD8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{EB07F05F-F077-4786-BD29-8C5CC805F87E}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E77-41EF-9AA0-07DF9AF6BD8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{6A9EFDFC-7194-4D1D-B17F-65BFD3552653}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E77-41EF-9AA0-07DF9AF6BD8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{285ABFBE-2B0E-4E82-BC15-D0CEEE9560E7}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E77-41EF-9AA0-07DF9AF6BD8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{BCF420D6-4F1B-420E-B468-CD38E731CB87}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E77-41EF-9AA0-07DF9AF6BD8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{9E221254-A041-4901-938A-4656D1DFFD17}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E77-41EF-9AA0-07DF9AF6BD8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{288BE834-E178-479F-BB5F-157582B1F129}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E77-41EF-9AA0-07DF9AF6BD8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{6462B73C-FA35-4535-8247-D40AD80660AE}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E77-41EF-9AA0-07DF9AF6BD8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{CC99E6BE-508C-44E6-81DC-0AFFBB87A42D}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E77-41EF-9AA0-07DF9AF6BD8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{1EA3AB75-1580-446F-A67E-5C133D5B0B3E}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E77-41EF-9AA0-07DF9AF6BD8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{1F12578A-FB73-4154-A724-BD3A3171BA01}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E77-41EF-9AA0-07DF9AF6BD8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{D7CD856D-A861-4BB9-B124-C828C5A9A5C5}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E77-41EF-9AA0-07DF9AF6BD8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{4EB78D43-E977-4CBB-9742-7C610B92AE12}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E77-41EF-9AA0-07DF9AF6BD8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{C23287B8-0696-4E84-82BA-656D9CADF875}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E77-41EF-9AA0-07DF9AF6BD8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{BFE75EF9-8CA4-405D-BF47-335A575FE6F9}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E77-41EF-9AA0-07DF9AF6BD8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{82039630-F045-4744-8ECC-772EE612454F}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E77-41EF-9AA0-07DF9AF6BD8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{D2F618E9-3CCA-464B-8ECB-C22D6CE7B656}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E77-41EF-9AA0-07DF9AF6BD8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{E22980F3-3A98-45AA-A91D-297E9112E4B0}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E77-41EF-9AA0-07DF9AF6BD8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{9F2D9EAD-9E75-47D1-8DB7-6E8F6F58C2D6}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E77-41EF-9AA0-07DF9AF6BD8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{226AF220-978D-40FF-BBB7-39AA276A3125}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E77-41EF-9AA0-07DF9AF6BD8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{475F7429-40E0-403C-8635-81E0B55F41E8}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E77-41EF-9AA0-07DF9AF6BD8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{09C84EB2-1D84-4F79-9340-03646A0DF2DD}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E77-41EF-9AA0-07DF9AF6BD8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{A313C721-5F9F-40B7-B443-616D6058513A}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E77-41EF-9AA0-07DF9AF6BD8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{FA6A2F4F-487E-4D7C-AE67-AB43690D265B}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E77-41EF-9AA0-07DF9AF6BD8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{2548C82D-9050-4FDD-BBD0-82DD68471910}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E77-41EF-9AA0-07DF9AF6BD8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{620A8412-6E52-476A-8879-333762D41F9C}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E77-41EF-9AA0-07DF9AF6BD8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{92453899-24B6-4963-BE9D-E288C0EA819A}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E77-41EF-9AA0-07DF9AF6BD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E77-41EF-9AA0-07DF9AF6BD8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E77-41EF-9AA0-07DF9AF6BD8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{CF08D6A8-0B2E-4B11-88C1-FE67B3262493}</c15:txfldGUID>
                      <c15:f>Daten_Diagramme!$E$14</c15:f>
                      <c15:dlblFieldTableCache>
                        <c:ptCount val="1"/>
                        <c:pt idx="0">
                          <c:v>-1.8</c:v>
                        </c:pt>
                      </c15:dlblFieldTableCache>
                    </c15:dlblFTEntry>
                  </c15:dlblFieldTable>
                  <c15:showDataLabelsRange val="0"/>
                </c:ext>
                <c:ext xmlns:c16="http://schemas.microsoft.com/office/drawing/2014/chart" uri="{C3380CC4-5D6E-409C-BE32-E72D297353CC}">
                  <c16:uniqueId val="{00000000-E029-433E-B1C7-D49007A59F99}"/>
                </c:ext>
              </c:extLst>
            </c:dLbl>
            <c:dLbl>
              <c:idx val="1"/>
              <c:tx>
                <c:strRef>
                  <c:f>Daten_Diagramme!$E$15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{F728F22A-D75F-4995-B88D-E8F29489B08B}</c15:txfldGUID>
                      <c15:f>Daten_Diagramme!$E$15</c15:f>
                      <c15:dlblFieldTableCache>
                        <c:ptCount val="1"/>
                        <c:pt idx="0">
                          <c:v>8.5</c:v>
                        </c:pt>
                      </c15:dlblFieldTableCache>
                    </c15:dlblFTEntry>
                  </c15:dlblFieldTable>
                  <c15:showDataLabelsRange val="0"/>
                </c:ext>
                <c:ext xmlns:c16="http://schemas.microsoft.com/office/drawing/2014/chart" uri="{C3380CC4-5D6E-409C-BE32-E72D297353CC}">
                  <c16:uniqueId val="{00000001-E029-433E-B1C7-D49007A59F99}"/>
                </c:ext>
              </c:extLst>
            </c:dLbl>
            <c:dLbl>
              <c:idx val="2"/>
              <c:tx>
                <c:strRef>
                  <c:f>Daten_Diagramme!$E$16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{88B7B584-5802-4C6C-A9C4-ACA898DE7D3A}</c15:txfldGUID>
                      <c15:f>Daten_Diagramme!$E$16</c15:f>
                      <c15:dlblFieldTableCache>
                        <c:ptCount val="1"/>
                        <c:pt idx="0">
                          <c:v>-3.8</c:v>
                        </c:pt>
                      </c15:dlblFieldTableCache>
                    </c15:dlblFTEntry>
                  </c15:dlblFieldTable>
                  <c15:showDataLabelsRange val="0"/>
                </c:ext>
                <c:ext xmlns:c16="http://schemas.microsoft.com/office/drawing/2014/chart" uri="{C3380CC4-5D6E-409C-BE32-E72D297353CC}">
                  <c16:uniqueId val="{00000002-E029-433E-B1C7-D49007A59F99}"/>
                </c:ext>
              </c:extLst>
            </c:dLbl>
            <c:dLbl>
              <c:idx val="3"/>
              <c:tx>
                <c:strRef>
                  <c:f>Daten_Diagramme!$E$17</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{E8B7370B-74DD-4781-9792-6B5971C4FB18}</c15:txfldGUID>
                      <c15:f>Daten_Diagramme!$E$17</c15:f>
                      <c15:dlblFieldTableCache>
                        <c:ptCount val="1"/>
                        <c:pt idx="0">
                          <c:v>-11.4</c:v>
                        </c:pt>
                      </c15:dlblFieldTableCache>
                    </c15:dlblFTEntry>
                  </c15:dlblFieldTable>
                  <c15:showDataLabelsRange val="0"/>
                </c:ext>
                <c:ext xmlns:c16="http://schemas.microsoft.com/office/drawing/2014/chart" uri="{C3380CC4-5D6E-409C-BE32-E72D297353CC}">
                  <c16:uniqueId val="{00000003-E029-433E-B1C7-D49007A59F99}"/>
                </c:ext>
              </c:extLst>
            </c:dLbl>
            <c:dLbl>
              <c:idx val="4"/>
              <c:tx>
                <c:strRef>
                  <c:f>Daten_Diagramme!$E$18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{7FB6CF51-E4CA-481D-BEB0-43F596755BEE}</c15:txfldGUID>
                      <c15:f>Daten_Diagramme!$E$18</c15:f>
                      <c15:dlblFieldTableCache>
                        <c:ptCount val="1"/>
                        <c:pt idx="0">
                          <c:v>-4.8</c:v>
                        </c:pt>
                      </c15:dlblFieldTableCache>
                    </c15:dlblFTEntry>
                  </c15:dlblFieldTable>
                  <c15:showDataLabelsRange val="0"/>
                </c:ext>
                <c:ext xmlns:c16="http://schemas.microsoft.com/office/drawing/2014/chart" uri="{C3380CC4-5D6E-409C-BE32-E72D297353CC}">
                  <c16:uniqueId val="{00000004-E029-433E-B1C7-D49007A59F99}"/>
                </c:ext>
              </c:extLst>
            </c:dLbl>
            <c:dLbl>
              <c:idx val="5"/>
              <c:tx>
                <c:strRef>
                  <c:f>Daten_Diagramme!$E$19</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{70B7ECC4-A5F5-48F1-8B99-301AB643210F}</c15:txfldGUID>
                      <c15:f>Daten_Diagramme!$E$19</c15:f>
                      <c15:dlblFieldTableCache>
                        <c:ptCount val="1"/>
                        <c:pt idx="0">
                          <c:v>-7.4</c:v>
                        </c:pt>
                      </c15:dlblFieldTableCache>
                    </c15:dlblFTEntry>
                  </c15:dlblFieldTable>
                  <c15:showDataLabelsRange val="0"/>
                </c:ext>
                <c:ext xmlns:c16="http://schemas.microsoft.com/office/drawing/2014/chart" uri="{C3380CC4-5D6E-409C-BE32-E72D297353CC}">
                  <c16:uniqueId val="{00000005-E029-433E-B1C7-D49007A59F99}"/>
                </c:ext>
              </c:extLst>
            </c:dLbl>
            <c:dLbl>
              <c:idx val="6"/>
              <c:tx>
                <c:strRef>
                  <c:f>Daten_Diagramme!$E$20</c:f>
                  <c:strCache>
                    <c:ptCount val="1"/>
                    <c:pt idx="0">
                      <c:v>-34.4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{D2FA15EF-56E0-46C9-BDD6-43D6572A6B78}</c15:txfldGUID>
                      <c15:f>Daten_Diagramme!$E$20</c15:f>
                      <c15:dlblFieldTableCache>
                        <c:ptCount val="1"/>
                        <c:pt idx="0">
                          <c:v>-34.4</c:v>
                        </c:pt>
                      </c15:dlblFieldTableCache>
                    </c15:dlblFTEntry>
                  </c15:dlblFieldTable>
                  <c15:showDataLabelsRange val="0"/>
                </c:ext>
                <c:ext xmlns:c16="http://schemas.microsoft.com/office/drawing/2014/chart" uri="{C3380CC4-5D6E-409C-BE32-E72D297353CC}">
                  <c16:uniqueId val="{00000006-E029-433E-B1C7-D49007A59F99}"/>
                </c:ext>
              </c:extLst>
            </c:dLbl>
            <c:dLbl>
              <c:idx val="7"/>
              <c:tx>
                <c:strRef>
                  <c:f>Daten_Diagramme!$E$21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{093E7AB4-15DC-44A0-9A6E-2D5F6F45C94B}</c15:txfldGUID>
                      <c15:f>Daten_Diagramme!$E$21</c15:f>
                      <c15:dlblFieldTableCache>
                        <c:ptCount val="1"/>
                        <c:pt idx="0">
                          <c:v>4.4</c:v>
                        </c:pt>
                      </c15:dlblFieldTableCache>
                    </c15:dlblFTEntry>
                  </c15:dlblFieldTable>
                  <c15:showDataLabelsRange val="0"/>
                </c:ext>
                <c:ext xmlns:c16="http://schemas.microsoft.com/office/drawing/2014/chart" uri="{C3380CC4-5D6E-409C-BE32-E72D297353CC}">
                  <c16:uniqueId val="{00000007-E029-433E-B1C7-D49007A59F99}"/>
                </c:ext>
              </c:extLst>
            </c:dLbl>
            <c:dLbl>
              <c:idx val="8"/>
              <c:tx>
                <c:strRef>
                  <c:f>Daten_Diagramme!$E$22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{E1DCE716-ED9F-4D4C-B261-B7E5D4A6738F}</c15:txfldGUID>
                      <c15:f>Daten_Diagramme!$E$22</c15:f>
                      <c15:dlblFieldTableCache>
                        <c:ptCount val="1"/>
                        <c:pt idx="0">
                          <c:v>-2.5</c:v>
                        </c:pt>
                      </c15:dlblFieldTableCache>
                    </c15:dlblFTEntry>
                  </c15:dlblFieldTable>
                  <c15:showDataLabelsRange val="0"/>
                </c:ext>
                <c:ext xmlns:c16="http://schemas.microsoft.com/office/drawing/2014/chart" uri="{C3380CC4-5D6E-409C-BE32-E72D297353CC}">
                  <c16:uniqueId val="{00000008-E029-433E-B1C7-D49007A59F99}"/>
                </c:ext>
              </c:extLst>
            </c:dLbl>
            <c:dLbl>
              <c:idx val="9"/>
              <c:tx>
                <c:strRef>
                  <c:f>Daten_Diagramme!$E$23</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{6C5B665A-01C7-4B53-9F1C-24355D8350BB}</c15:txfldGUID>
                      <c15:f>Daten_Diagramme!$E$23</c15:f>
                      <c15:dlblFieldTableCache>
                        <c:ptCount val="1"/>
                        <c:pt idx="0">
                          <c:v>9.0</c:v>
                        </c:pt>
                      </c15:dlblFieldTableCache>
                    </c15:dlblFTEntry>
                  </c15:dlblFieldTable>
                  <c15:showDataLabelsRange val="0"/>
                </c:ext>
                <c:ext xmlns:c16="http://schemas.microsoft.com/office/drawing/2014/chart" uri="{C3380CC4-5D6E-409C-BE32-E72D297353CC}">
                  <c16:uniqueId val="{00000009-E029-433E-B1C7-D49007A59F99}"/>
                </c:ext>
              </c:extLst>
            </c:dLbl>
            <c:dLbl>
              <c:idx val="10"/>
              <c:tx>
                <c:strRef>
                  <c:f>Daten_Diagramme!$E$24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{AA2F7CEB-0651-47CF-97AF-AC840B03C80B}</c15:txfldGUID>
                      <c15:f>Daten_Diagramme!$E$24</c15:f>
                      <c15:dlblFieldTableCache>
                        <c:ptCount val="1"/>
                        <c:pt idx="0">
                          <c:v>-3.8</c:v>
                        </c:pt>
                      </c15:dlblFieldTableCache>
                    </c15:dlblFTEntry>
                  </c15:dlblFieldTable>
                  <c15:showDataLabelsRange val="0"/>
                </c:ext>
                <c:ext xmlns:c16="http://schemas.microsoft.com/office/drawing/2014/chart" uri="{C3380CC4-5D6E-409C-BE32-E72D297353CC}">
                  <c16:uniqueId val="{0000000A-E029-433E-B1C7-D49007A59F99}"/>
                </c:ext>
              </c:extLst>
            </c:dLbl>
            <c:dLbl>
              <c:idx val="11"/>
              <c:tx>
                <c:strRef>
                  <c:f>Daten_Diagramme!$E$25</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{991DD865-3C1F-47C4-8B26-06D3294D9C5B}</c15:txfldGUID>
                      <c15:f>Daten_Diagramme!$E$25</c15:f>
                      <c15:dlblFieldTableCache>
                        <c:ptCount val="1"/>
                        <c:pt idx="0">
                          <c:v>-8.2</c:v>
                        </c:pt>
                      </c15:dlblFieldTableCache>
                    </c15:dlblFTEntry>
                  </c15:dlblFieldTable>
                  <c15:showDataLabelsRange val="0"/>
                </c:ext>
                <c:ext xmlns:c16="http://schemas.microsoft.com/office/drawing/2014/chart" uri="{C3380CC4-5D6E-409C-BE32-E72D297353CC}">
                  <c16:uniqueId val="{0000000B-E029-433E-B1C7-D49007A59F99}"/>
                </c:ext>
              </c:extLst>
            </c:dLbl>
            <c:dLbl>
              <c:idx val="12"/>
              <c:tx>
                <c:strRef>
                  <c:f>Daten_Diagramme!$E$26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{031CD6CA-C50B-48AF-A5EE-3FB472E4C69F}</c15:txfldGUID>
                      <c15:f>Daten_Diagramme!$E$26</c15:f>
                      <c15:dlblFieldTableCache>
                        <c:ptCount val="1"/>
                        <c:pt idx="0">
                          <c:v>5.4</c:v>
                        </c:pt>
                      </c15:dlblFieldTableCache>
                    </c15:dlblFTEntry>
                  </c15:dlblFieldTable>
                  <c15:showDataLabelsRange val="0"/>
                </c:ext>
                <c:ext xmlns:c16="http://schemas.microsoft.com/office/drawing/2014/chart" uri="{C3380CC4-5D6E-409C-BE32-E72D297353CC}">
                  <c16:uniqueId val="{0000000C-E029-433E-B1C7-D49007A59F99}"/>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{461F689C-E407-4593-BC8F-21D13C9B0099}</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E029-433E-B1C7-D49007A59F99}"/>
                </c:ext>
              </c:extLst>
            </c:dLbl>
            <c:dLbl>
              <c:idx val="14"/>
              <c:tx>
                <c:strRef>
                  <c:f>Daten_Diagramme!$E$28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{F9920DA7-445F-4F75-9EE4-3F613E621E34}</c15:txfldGUID>
                      <c15:f>Daten_Diagramme!$E$28</c15:f>
                      <c15:dlblFieldTableCache>
                        <c:ptCount val="1"/>
                        <c:pt idx="0">
                          <c:v>-8.7</c:v>
                        </c:pt>
                      </c15:dlblFieldTableCache>
                    </c15:dlblFTEntry>
                  </c15:dlblFieldTable>
                  <c15:showDataLabelsRange val="0"/>
                </c:ext>
                <c:ext xmlns:c16="http://schemas.microsoft.com/office/drawing/2014/chart" uri="{C3380CC4-5D6E-409C-BE32-E72D297353CC}">
                  <c16:uniqueId val="{0000000E-E029-433E-B1C7-D49007A59F99}"/>
                </c:ext>
              </c:extLst>
            </c:dLbl>
            <c:dLbl>
              <c:idx val="15"/>
              <c:tx>
                <c:strRef>
                  <c:f>Daten_Diagramme!$E$29</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{53CE60F3-85FD-4F99-9ED4-AA818D05478A}</c15:txfldGUID>
                      <c15:f>Daten_Diagramme!$E$29</c15:f>
                      <c15:dlblFieldTableCache>
                        <c:ptCount val="1"/>
                        <c:pt idx="0">
                          <c:v>-18.2</c:v>
                        </c:pt>
                      </c15:dlblFieldTableCache>
                    </c15:dlblFTEntry>
                  </c15:dlblFieldTable>
                  <c15:showDataLabelsRange val="0"/>
                </c:ext>
                <c:ext xmlns:c16="http://schemas.microsoft.com/office/drawing/2014/chart" uri="{C3380CC4-5D6E-409C-BE32-E72D297353CC}">
                  <c16:uniqueId val="{0000000F-E029-433E-B1C7-D49007A59F99}"/>
                </c:ext>
              </c:extLst>
            </c:dLbl>
            <c:dLbl>
              <c:idx val="16"/>
              <c:tx>
                <c:strRef>
                  <c:f>Daten_Diagramme!$E$30</c:f>
                  <c:strCache>
                    <c:ptCount val="1"/>
                    <c:pt idx="0">
                      <c:v>36.4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{7290E1E4-5E86-49AC-B557-C7214E933878}</c15:txfldGUID>
                      <c15:f>Daten_Diagramme!$E$30</c15:f>
                      <c15:dlblFieldTableCache>
                        <c:ptCount val="1"/>
                        <c:pt idx="0">
                          <c:v>36.4</c:v>
                        </c:pt>
                      </c15:dlblFieldTableCache>
                    </c15:dlblFTEntry>
                  </c15:dlblFieldTable>
                  <c15:showDataLabelsRange val="0"/>
                </c:ext>
                <c:ext xmlns:c16="http://schemas.microsoft.com/office/drawing/2014/chart" uri="{C3380CC4-5D6E-409C-BE32-E72D297353CC}">
                  <c16:uniqueId val="{00000010-E029-433E-B1C7-D49007A59F99}"/>
                </c:ext>
              </c:extLst>
            </c:dLbl>
            <c:dLbl>
              <c:idx val="17"/>
              <c:tx>
                <c:strRef>
                  <c:f>Daten_Diagramme!$E$31</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{2D20519E-9956-4EB9-9152-60BDF5A31DCF}</c15:txfldGUID>
                      <c15:f>Daten_Diagramme!$E$31</c15:f>
                      <c15:dlblFieldTableCache>
                        <c:ptCount val="1"/>
                        <c:pt idx="0">
                          <c:v>8.9</c:v>
                        </c:pt>
                      </c15:dlblFieldTableCache>
                    </c15:dlblFTEntry>
                  </c15:dlblFieldTable>
                  <c15:showDataLabelsRange val="0"/>
                </c:ext>
                <c:ext xmlns:c16="http://schemas.microsoft.com/office/drawing/2014/chart" uri="{C3380CC4-5D6E-409C-BE32-E72D297353CC}">
                  <c16:uniqueId val="{00000011-E029-433E-B1C7-D49007A59F99}"/>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{CCE76F83-186A-49AD-A527-87C58B66A733}</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E029-433E-B1C7-D49007A59F99}"/>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{CF71F69E-5F65-46D8-B741-F6AD21E9E428}</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E029-433E-B1C7-D49007A59F99}"/>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{42A9B030-0482-45B3-936C-7FB39D874E7B}</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E029-433E-B1C7-D49007A59F9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{C07B28D7-EEB3-4784-A8A4-E70F5C6459D6}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029-433E-B1C7-D49007A59F9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{AA9E0554-AA0A-4EA5-A832-88D2160F7B55}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029-433E-B1C7-D49007A59F99}"/>
                </c:ext>
              </c:extLst>
            </c:dLbl>
            <c:dLbl>
              <c:idx val="23"/>
              <c:tx>
                <c:strRef>
                  <c:f>Daten_Diagramme!$E$37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{4E608CB0-6DF5-44CE-90BC-F8980C48512C}</c15:txfldGUID>
                      <c15:f>Daten_Diagramme!$E$37</c15:f>
                      <c15:dlblFieldTableCache>
                        <c:ptCount val="1"/>
                        <c:pt idx="0">
                          <c:v>8.5</c:v>
                        </c:pt>
                      </c15:dlblFieldTableCache>
                    </c15:dlblFTEntry>
                  </c15:dlblFieldTable>
                  <c15:showDataLabelsRange val="0"/>
                </c:ext>
                <c:ext xmlns:c16="http://schemas.microsoft.com/office/drawing/2014/chart" uri="{C3380CC4-5D6E-409C-BE32-E72D297353CC}">
                  <c16:uniqueId val="{00000017-E029-433E-B1C7-D49007A59F99}"/>
                </c:ext>
              </c:extLst>
            </c:dLbl>
            <c:dLbl>
              <c:idx val="24"/>
              <c:tx>
                <c:strRef>
                  <c:f>Daten_Diagramme!$E$38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{50F9F2DA-7793-4CBE-A37B-6A91641558DC}</c15:txfldGUID>
                      <c15:f>Daten_Diagramme!$E$38</c15:f>
                      <c15:dlblFieldTableCache>
                        <c:ptCount val="1"/>
                        <c:pt idx="0">
                          <c:v>-5.3</c:v>
                        </c:pt>
                      </c15:dlblFieldTableCache>
                    </c15:dlblFTEntry>
                  </c15:dlblFieldTable>
                  <c15:showDataLabelsRange val="0"/>
                </c:ext>
                <c:ext xmlns:c16="http://schemas.microsoft.com/office/drawing/2014/chart" uri="{C3380CC4-5D6E-409C-BE32-E72D297353CC}">
                  <c16:uniqueId val="{00000018-E029-433E-B1C7-D49007A59F99}"/>
                </c:ext>
              </c:extLst>
            </c:dLbl>
            <c:dLbl>
              <c:idx val="25"/>
              <c:tx>
                <c:strRef>
                  <c:f>Daten_Diagramme!$E$39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{2DAC635F-F3CA-423B-9DDB-9C4C6C7B2F0B}</c15:txfldGUID>
                      <c15:f>Daten_Diagramme!$E$39</c15:f>
                      <c15:dlblFieldTableCache>
                        <c:ptCount val="1"/>
                        <c:pt idx="0">
                          <c:v>-1.4</c:v>
                        </c:pt>
                      </c15:dlblFieldTableCache>
                    </c15:dlblFTEntry>
                  </c15:dlblFieldTable>
                  <c15:showDataLabelsRange val="0"/>
                </c:ext>
                <c:ext xmlns:c16="http://schemas.microsoft.com/office/drawing/2014/chart" uri="{C3380CC4-5D6E-409C-BE32-E72D297353CC}">
                  <c16:uniqueId val="{00000019-E029-433E-B1C7-D49007A59F9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{CD7F1227-5FF5-4CC3-8C3F-DE1C1D85ED03}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029-433E-B1C7-D49007A59F9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{A1D02000-BC94-456D-AC64-ADF366F93531}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029-433E-B1C7-D49007A59F9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{E4D8AC8F-89B0-4722-9192-B68A5E04013A}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029-433E-B1C7-D49007A59F9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{F2CAA18D-F3AF-4DED-AD8C-2086D66C0B04}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029-433E-B1C7-D49007A59F9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{1A1F289D-12A6-49D8-B17E-7F933F91E0CC}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029-433E-B1C7-D49007A59F99}"/>
                </c:ext>
              </c:extLst>
            </c:dLbl>
            <c:dLbl>
              <c:idx val="31"/>
              <c:tx>
                <c:strRef>
                  <c:f>Daten_Diagramme!$E$45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{5A6FCF9B-17CD-478C-9699-A0EF4552105C}</c15:txfldGUID>
                      <c15:f>Daten_Diagramme!$E$45</c15:f>
                      <c15:dlblFieldTableCache>
                        <c:ptCount val="1"/>
                        <c:pt idx="0">
                          <c:v>-1.4</c:v>
                        </c:pt>
                      </c15:dlblFieldTableCache>
                    </c15:dlblFTEntry>
                  </c15:dlblFieldTable>
                  <c15:showDataLabelsRange val="0"/>
                </c:ext>
                <c:ext xmlns:c16="http://schemas.microsoft.com/office/drawing/2014/chart" uri="{C3380CC4-5D6E-409C-BE32-E72D297353CC}">
                  <c16:uniqueId val="{0000001F-E029-433E-B1C7-D49007A59F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-1.8246778103866275</c:v>
                </c:pt>
                <c:pt idx="1">
                  <c:v>8.5020242914979764</c:v>
                </c:pt>
                <c:pt idx="2">
                  <c:v>-3.75</c:v>
                </c:pt>
                <c:pt idx="3">
                  <c:v>-11.445783132530121</c:v>
                </c:pt>
                <c:pt idx="4">
                  <c:v>-4.8300536672629697</c:v>
                </c:pt>
                <c:pt idx="5">
                  <c:v>-7.3643410852713176</c:v>
                </c:pt>
                <c:pt idx="6">
                  <c:v>-34.387351778656125</c:v>
                </c:pt>
                <c:pt idx="7">
                  <c:v>4.4205495818399045</c:v>
                </c:pt>
                <c:pt idx="8">
                  <c:v>-2.5227750525578134</c:v>
                </c:pt>
                <c:pt idx="9">
                  <c:v>8.99581589958159</c:v>
                </c:pt>
                <c:pt idx="10">
                  <c:v>-3.8039974210186975</c:v>
                </c:pt>
                <c:pt idx="11">
                  <c:v>-8.1896551724137936</c:v>
                </c:pt>
                <c:pt idx="12">
                  <c:v>5.384615384615385</c:v>
                </c:pt>
                <c:pt idx="13">
                  <c:v>-1.2533572068039391</c:v>
                </c:pt>
                <c:pt idx="14">
                  <c:v>-8.7155963302752291</c:v>
                </c:pt>
                <c:pt idx="15">
                  <c:v>-18.181818181818183</c:v>
                </c:pt>
                <c:pt idx="16">
                  <c:v>36.43724696356275</c:v>
                </c:pt>
                <c:pt idx="17">
                  <c:v>8.89967637540453</c:v>
                </c:pt>
                <c:pt idx="18">
                  <c:v>-1.6326530612244898</c:v>
                </c:pt>
                <c:pt idx="19">
                  <c:v>-2.5295109612141653</c:v>
                </c:pt>
                <c:pt idx="20">
                  <c:v>0.99693251533742333</c:v>
                </c:pt>
                <c:pt idx="21">
                  <c:v>0</c:v>
                </c:pt>
                <c:pt idx="23">
                  <c:v>8.5020242914979764</c:v>
                </c:pt>
                <c:pt idx="24">
                  <c:v>-5.2561247216035634</c:v>
                </c:pt>
                <c:pt idx="25">
                  <c:v>-1.4337733272644515</c:v>
                </c:pt>
              </c:numCache>
            </c:numRef>
          </c:val>
          <c:extLst>
            <c:ext xmlns:c16="http://schemas.microsoft.com/office/drawing/2014/chart" uri="{C3380CC4-5D6E-409C-BE32-E72D297353CC}">
              <c16:uniqueId val="{00000020-E029-433E-B1C7-D49007A59F9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{54380EF7-32F4-41C8-BF38-3AEBED6F298A}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029-433E-B1C7-D49007A59F9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{EF1534C1-EE8F-4402-ACBE-8D74CF12FC77}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029-433E-B1C7-D49007A59F9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{A92BC130-D870-46CE-A97E-0CFE30FAA8F6}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029-433E-B1C7-D49007A59F9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{8B7AE25C-69B9-4841-BB96-D6407CBB4E9B}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029-433E-B1C7-D49007A59F9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{9CF3C25B-2BD1-4288-B7C7-77820821697F}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029-433E-B1C7-D49007A59F9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{EB22C9BC-DBFA-4AC7-80E1-3A5A2ACD6E58}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029-433E-B1C7-D49007A59F9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{F7C38657-7115-40EB-B260-FE731B2AB937}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029-433E-B1C7-D49007A59F9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{4A80A66E-FBD4-4E8A-8488-FD7302C4202A}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029-433E-B1C7-D49007A59F9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{0EB4E240-090C-4CA8-B2B3-D3A0FA76CC35}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029-433E-B1C7-D49007A59F9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{EAF2F09E-8B50-4894-A5C9-E58CA3C1C005}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029-433E-B1C7-D49007A59F9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{BC0050B6-3C61-4F66-B317-DE6D24BB9A61}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029-433E-B1C7-D49007A59F9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{8FC52C1F-1268-4C9F-8501-09E38C7727D4}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029-433E-B1C7-D49007A59F9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{D3B431F4-000C-46A4-93BC-997474659AE2}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029-433E-B1C7-D49007A59F9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{66F519E7-C797-4270-A34C-6AF9A4B727AD}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029-433E-B1C7-D49007A59F9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{D15CD056-19AD-4B15-A6AD-740F8508FDEA}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029-433E-B1C7-D49007A59F9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{F12FD269-AAB4-4164-BCEB-1877B53DF8B5}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029-433E-B1C7-D49007A59F9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{8FB65F12-7704-46DC-AC24-509358EE42A0}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029-433E-B1C7-D49007A59F9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{654B384A-A18B-4490-A8F7-D8C8E43319F8}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029-433E-B1C7-D49007A59F9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{E20D95E8-F86E-4537-8372-77CEBFC06B57}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029-433E-B1C7-D49007A59F9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{80EC89D6-2562-4912-A9E6-09562F370A04}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029-433E-B1C7-D49007A59F9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{0F6A4881-4834-4EFE-AA1B-7C10A27597E8}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029-433E-B1C7-D49007A59F9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{12FF4869-AEF1-45D0-8C91-97C7620E200E}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029-433E-B1C7-D49007A59F9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{D6874E90-1B42-4BF4-9239-70D8B6F3E1FA}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029-433E-B1C7-D49007A59F9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{1A335D10-61DF-4C3E-87B7-7C774CDBE029}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029-433E-B1C7-D49007A59F9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{17644931-F3AD-4D1F-96DC-9BB913975628}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029-433E-B1C7-D49007A59F9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{E75631FA-D25B-49AE-A9BD-072D501C9730}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029-433E-B1C7-D49007A59F9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{6617F475-AB89-4D04-846F-305504436927}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029-433E-B1C7-D49007A59F9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{81CF5162-12D0-4243-988E-AFCCC8CBD8EB}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029-433E-B1C7-D49007A59F9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{AB1020D8-12AE-4895-A6C6-5BCC35D5F28F}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029-433E-B1C7-D49007A59F9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{683A3709-62D5-47DA-BF49-934F803F0BB0}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029-433E-B1C7-D49007A59F9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{D6E9C7E7-C23C-46A3-B58F-86ABF3ACA316}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029-433E-B1C7-D49007A59F9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{865BB0B2-60D4-4B5A-A6A4-5D97FDBE8C10}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029-433E-B1C7-D49007A59F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029-433E-B1C7-D49007A59F9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029-433E-B1C7-D49007A59F9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{F6E11E03-6B73-42D3-9EE9-55B416944D7B}</c15:txfldGUID>
                      <c15:f>Diagramm!$I$46</c15:f>
                      <c15:dlblFieldTableCache>
                        <c:ptCount val="1"/>
                      </c15:dlblFieldTableCache>
                    </c15:dlblFTEntry>
                  </c15:dlblFieldTable>
                  <c15:showDataLabelsRange val="0"/>
                </c:ext>
                <c:ext xmlns:c16="http://schemas.microsoft.com/office/drawing/2014/chart" uri="{C3380CC4-5D6E-409C-BE32-E72D297353CC}">
                  <c16:uniqueId val="{00000000-8A90-4293-BE0B-6CB3F57554D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{37BC260A-E35A-4BB8-A8E7-6568A832788A}</c15:txfldGUID>
                      <c15:f>Diagramm!$I$47</c15:f>
                      <c15:dlblFieldTableCache>
                        <c:ptCount val="1"/>
                      </c15:dlblFieldTableCache>
                    </c15:dlblFTEntry>
                  </c15:dlblFieldTable>
                  <c15:showDataLabelsRange val="0"/>
                </c:ext>
                <c:ext xmlns:c16="http://schemas.microsoft.com/office/drawing/2014/chart" uri="{C3380CC4-5D6E-409C-BE32-E72D297353CC}">
                  <c16:uniqueId val="{00000001-8A90-4293-BE0B-6CB3F57554D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{8089FB0F-A203-4D77-B8E0-F7E70A5F7FD4}</c15:txfldGUID>
                      <c15:f>Diagramm!$I$48</c15:f>
                      <c15:dlblFieldTableCache>
                        <c:ptCount val="1"/>
                      </c15:dlblFieldTableCache>
                    </c15:dlblFTEntry>
                  </c15:dlblFieldTable>
                  <c15:showDataLabelsRange val="0"/>
                </c:ext>
                <c:ext xmlns:c16="http://schemas.microsoft.com/office/drawing/2014/chart" uri="{C3380CC4-5D6E-409C-BE32-E72D297353CC}">
                  <c16:uniqueId val="{00000002-8A90-4293-BE0B-6CB3F57554D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{EF9B4D49-3E4D-4AF9-97F5-05A3710FBDA0}</c15:txfldGUID>
                      <c15:f>Diagramm!$I$49</c15:f>
                      <c15:dlblFieldTableCache>
                        <c:ptCount val="1"/>
                      </c15:dlblFieldTableCache>
                    </c15:dlblFTEntry>
                  </c15:dlblFieldTable>
                  <c15:showDataLabelsRange val="0"/>
                </c:ext>
                <c:ext xmlns:c16="http://schemas.microsoft.com/office/drawing/2014/chart" uri="{C3380CC4-5D6E-409C-BE32-E72D297353CC}">
                  <c16:uniqueId val="{00000003-8A90-4293-BE0B-6CB3F57554D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{46127B95-85DC-48B9-A9E0-DF879B793F24}</c15:txfldGUID>
                      <c15:f>Diagramm!$I$50</c15:f>
                      <c15:dlblFieldTableCache>
                        <c:ptCount val="1"/>
                      </c15:dlblFieldTableCache>
                    </c15:dlblFTEntry>
                  </c15:dlblFieldTable>
                  <c15:showDataLabelsRange val="0"/>
                </c:ext>
                <c:ext xmlns:c16="http://schemas.microsoft.com/office/drawing/2014/chart" uri="{C3380CC4-5D6E-409C-BE32-E72D297353CC}">
                  <c16:uniqueId val="{00000004-8A90-4293-BE0B-6CB3F57554D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{0542DC94-47A2-4809-B090-A370C83948E8}</c15:txfldGUID>
                      <c15:f>Diagramm!$I$51</c15:f>
                      <c15:dlblFieldTableCache>
                        <c:ptCount val="1"/>
                      </c15:dlblFieldTableCache>
                    </c15:dlblFTEntry>
                  </c15:dlblFieldTable>
                  <c15:showDataLabelsRange val="0"/>
                </c:ext>
                <c:ext xmlns:c16="http://schemas.microsoft.com/office/drawing/2014/chart" uri="{C3380CC4-5D6E-409C-BE32-E72D297353CC}">
                  <c16:uniqueId val="{00000005-8A90-4293-BE0B-6CB3F57554D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{9D573642-0378-4199-83CA-38C7B5CC3148}</c15:txfldGUID>
                      <c15:f>Diagramm!$I$52</c15:f>
                      <c15:dlblFieldTableCache>
                        <c:ptCount val="1"/>
                      </c15:dlblFieldTableCache>
                    </c15:dlblFTEntry>
                  </c15:dlblFieldTable>
                  <c15:showDataLabelsRange val="0"/>
                </c:ext>
                <c:ext xmlns:c16="http://schemas.microsoft.com/office/drawing/2014/chart" uri="{C3380CC4-5D6E-409C-BE32-E72D297353CC}">
                  <c16:uniqueId val="{00000006-8A90-4293-BE0B-6CB3F57554D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{31B8E891-ABC8-4C2D-BA46-41E3215B7714}</c15:txfldGUID>
                      <c15:f>Diagramm!$I$53</c15:f>
                      <c15:dlblFieldTableCache>
                        <c:ptCount val="1"/>
                      </c15:dlblFieldTableCache>
                    </c15:dlblFTEntry>
                  </c15:dlblFieldTable>
                  <c15:showDataLabelsRange val="0"/>
                </c:ext>
                <c:ext xmlns:c16="http://schemas.microsoft.com/office/drawing/2014/chart" uri="{C3380CC4-5D6E-409C-BE32-E72D297353CC}">
                  <c16:uniqueId val="{00000007-8A90-4293-BE0B-6CB3F57554D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{11DA5D70-E190-4006-858D-B912502643F9}</c15:txfldGUID>
                      <c15:f>Diagramm!$I$54</c15:f>
                      <c15:dlblFieldTableCache>
                        <c:ptCount val="1"/>
                      </c15:dlblFieldTableCache>
                    </c15:dlblFTEntry>
                  </c15:dlblFieldTable>
                  <c15:showDataLabelsRange val="0"/>
                </c:ext>
                <c:ext xmlns:c16="http://schemas.microsoft.com/office/drawing/2014/chart" uri="{C3380CC4-5D6E-409C-BE32-E72D297353CC}">
                  <c16:uniqueId val="{00000008-8A90-4293-BE0B-6CB3F57554D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{FDBB356B-6F02-4DF8-9351-FE4EB0806D5D}</c15:txfldGUID>
                      <c15:f>Diagramm!$I$55</c15:f>
                      <c15:dlblFieldTableCache>
                        <c:ptCount val="1"/>
                      </c15:dlblFieldTableCache>
                    </c15:dlblFTEntry>
                  </c15:dlblFieldTable>
                  <c15:showDataLabelsRange val="0"/>
                </c:ext>
                <c:ext xmlns:c16="http://schemas.microsoft.com/office/drawing/2014/chart" uri="{C3380CC4-5D6E-409C-BE32-E72D297353CC}">
                  <c16:uniqueId val="{00000009-8A90-4293-BE0B-6CB3F57554D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{EEF8BA5A-8719-4FE7-884A-EBECEAE4395D}</c15:txfldGUID>
                      <c15:f>Diagramm!$I$56</c15:f>
                      <c15:dlblFieldTableCache>
                        <c:ptCount val="1"/>
                      </c15:dlblFieldTableCache>
                    </c15:dlblFTEntry>
                  </c15:dlblFieldTable>
                  <c15:showDataLabelsRange val="0"/>
                </c:ext>
                <c:ext xmlns:c16="http://schemas.microsoft.com/office/drawing/2014/chart" uri="{C3380CC4-5D6E-409C-BE32-E72D297353CC}">
                  <c16:uniqueId val="{0000000A-8A90-4293-BE0B-6CB3F57554D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{19CE3BB4-4505-478D-87D1-8E3C142D88D0}</c15:txfldGUID>
                      <c15:f>Diagramm!$I$57</c15:f>
                      <c15:dlblFieldTableCache>
                        <c:ptCount val="1"/>
                      </c15:dlblFieldTableCache>
                    </c15:dlblFTEntry>
                  </c15:dlblFieldTable>
                  <c15:showDataLabelsRange val="0"/>
                </c:ext>
                <c:ext xmlns:c16="http://schemas.microsoft.com/office/drawing/2014/chart" uri="{C3380CC4-5D6E-409C-BE32-E72D297353CC}">
                  <c16:uniqueId val="{0000000B-8A90-4293-BE0B-6CB3F57554D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{264C505E-4D6D-4D9A-A646-1F24F778C3CA}</c15:txfldGUID>
                      <c15:f>Diagramm!$I$58</c15:f>
                      <c15:dlblFieldTableCache>
                        <c:ptCount val="1"/>
                      </c15:dlblFieldTableCache>
                    </c15:dlblFTEntry>
                  </c15:dlblFieldTable>
                  <c15:showDataLabelsRange val="0"/>
                </c:ext>
                <c:ext xmlns:c16="http://schemas.microsoft.com/office/drawing/2014/chart" uri="{C3380CC4-5D6E-409C-BE32-E72D297353CC}">
                  <c16:uniqueId val="{0000000C-8A90-4293-BE0B-6CB3F57554D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{FAD98038-7474-4664-94D0-5DF0435B2075}</c15:txfldGUID>
                      <c15:f>Diagramm!$I$59</c15:f>
                      <c15:dlblFieldTableCache>
                        <c:ptCount val="1"/>
                      </c15:dlblFieldTableCache>
                    </c15:dlblFTEntry>
                  </c15:dlblFieldTable>
                  <c15:showDataLabelsRange val="0"/>
                </c:ext>
                <c:ext xmlns:c16="http://schemas.microsoft.com/office/drawing/2014/chart" uri="{C3380CC4-5D6E-409C-BE32-E72D297353CC}">
                  <c16:uniqueId val="{0000000D-8A90-4293-BE0B-6CB3F57554D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{62F412E5-4E9E-4680-909B-B98601E7D614}</c15:txfldGUID>
                      <c15:f>Diagramm!$I$60</c15:f>
                      <c15:dlblFieldTableCache>
                        <c:ptCount val="1"/>
                      </c15:dlblFieldTableCache>
                    </c15:dlblFTEntry>
                  </c15:dlblFieldTable>
                  <c15:showDataLabelsRange val="0"/>
                </c:ext>
                <c:ext xmlns:c16="http://schemas.microsoft.com/office/drawing/2014/chart" uri="{C3380CC4-5D6E-409C-BE32-E72D297353CC}">
                  <c16:uniqueId val="{0000000E-8A90-4293-BE0B-6CB3F57554D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{A66C945E-631D-4080-AE8B-01133BF0AD05}</c15:txfldGUID>
                      <c15:f>Diagramm!$I$61</c15:f>
                      <c15:dlblFieldTableCache>
                        <c:ptCount val="1"/>
                      </c15:dlblFieldTableCache>
                    </c15:dlblFTEntry>
                  </c15:dlblFieldTable>
                  <c15:showDataLabelsRange val="0"/>
                </c:ext>
                <c:ext xmlns:c16="http://schemas.microsoft.com/office/drawing/2014/chart" uri="{C3380CC4-5D6E-409C-BE32-E72D297353CC}">
                  <c16:uniqueId val="{0000000F-8A90-4293-BE0B-6CB3F57554D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{01E7119A-ECA2-4F4A-805B-701B76755F42}</c15:txfldGUID>
                      <c15:f>Diagramm!$I$62</c15:f>
                      <c15:dlblFieldTableCache>
                        <c:ptCount val="1"/>
                      </c15:dlblFieldTableCache>
                    </c15:dlblFTEntry>
                  </c15:dlblFieldTable>
                  <c15:showDataLabelsRange val="0"/>
                </c:ext>
                <c:ext xmlns:c16="http://schemas.microsoft.com/office/drawing/2014/chart" uri="{C3380CC4-5D6E-409C-BE32-E72D297353CC}">
                  <c16:uniqueId val="{00000010-8A90-4293-BE0B-6CB3F57554D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{282D4045-A8DB-4B6A-AF23-E440856855E9}</c15:txfldGUID>
                      <c15:f>Diagramm!$I$63</c15:f>
                      <c15:dlblFieldTableCache>
                        <c:ptCount val="1"/>
                      </c15:dlblFieldTableCache>
                    </c15:dlblFTEntry>
                  </c15:dlblFieldTable>
                  <c15:showDataLabelsRange val="0"/>
                </c:ext>
                <c:ext xmlns:c16="http://schemas.microsoft.com/office/drawing/2014/chart" uri="{C3380CC4-5D6E-409C-BE32-E72D297353CC}">
                  <c16:uniqueId val="{00000011-8A90-4293-BE0B-6CB3F57554D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{39271732-CFD2-4A74-8111-92DE5D0F0AD2}</c15:txfldGUID>
                      <c15:f>Diagramm!$I$64</c15:f>
                      <c15:dlblFieldTableCache>
                        <c:ptCount val="1"/>
                      </c15:dlblFieldTableCache>
                    </c15:dlblFTEntry>
                  </c15:dlblFieldTable>
                  <c15:showDataLabelsRange val="0"/>
                </c:ext>
                <c:ext xmlns:c16="http://schemas.microsoft.com/office/drawing/2014/chart" uri="{C3380CC4-5D6E-409C-BE32-E72D297353CC}">
                  <c16:uniqueId val="{00000012-8A90-4293-BE0B-6CB3F57554D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{AB876950-6656-4037-A24B-F937E4B26375}</c15:txfldGUID>
                      <c15:f>Diagramm!$I$65</c15:f>
                      <c15:dlblFieldTableCache>
                        <c:ptCount val="1"/>
                      </c15:dlblFieldTableCache>
                    </c15:dlblFTEntry>
                  </c15:dlblFieldTable>
                  <c15:showDataLabelsRange val="0"/>
                </c:ext>
                <c:ext xmlns:c16="http://schemas.microsoft.com/office/drawing/2014/chart" uri="{C3380CC4-5D6E-409C-BE32-E72D297353CC}">
                  <c16:uniqueId val="{00000013-8A90-4293-BE0B-6CB3F57554D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{961EF778-867B-4BCE-8DBF-8BB7DE9859A0}</c15:txfldGUID>
                      <c15:f>Diagramm!$I$66</c15:f>
                      <c15:dlblFieldTableCache>
                        <c:ptCount val="1"/>
                      </c15:dlblFieldTableCache>
                    </c15:dlblFTEntry>
                  </c15:dlblFieldTable>
                  <c15:showDataLabelsRange val="0"/>
                </c:ext>
                <c:ext xmlns:c16="http://schemas.microsoft.com/office/drawing/2014/chart" uri="{C3380CC4-5D6E-409C-BE32-E72D297353CC}">
                  <c16:uniqueId val="{00000014-8A90-4293-BE0B-6CB3F57554D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{B71A495E-A179-4006-8552-9F43900DBD4B}</c15:txfldGUID>
                      <c15:f>Diagramm!$I$67</c15:f>
                      <c15:dlblFieldTableCache>
                        <c:ptCount val="1"/>
                      </c15:dlblFieldTableCache>
                    </c15:dlblFTEntry>
                  </c15:dlblFieldTable>
                  <c15:showDataLabelsRange val="0"/>
                </c:ext>
                <c:ext xmlns:c16="http://schemas.microsoft.com/office/drawing/2014/chart" uri="{C3380CC4-5D6E-409C-BE32-E72D297353CC}">
                  <c16:uniqueId val="{00000015-8A90-4293-BE0B-6CB3F57554D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A90-4293-BE0B-6CB3F57554D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{EC6E1D36-ED4E-41E8-BB4F-49D8E54EEAC6}</c15:txfldGUID>
                      <c15:f>Diagramm!$K$46</c15:f>
                      <c15:dlblFieldTableCache>
                        <c:ptCount val="1"/>
                      </c15:dlblFieldTableCache>
                    </c15:dlblFTEntry>
                  </c15:dlblFieldTable>
                  <c15:showDataLabelsRange val="0"/>
                </c:ext>
                <c:ext xmlns:c16="http://schemas.microsoft.com/office/drawing/2014/chart" uri="{C3380CC4-5D6E-409C-BE32-E72D297353CC}">
                  <c16:uniqueId val="{00000017-8A90-4293-BE0B-6CB3F57554D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{3C10CEB7-1995-40C2-AFDE-5A39D3DA8EA7}</c15:txfldGUID>
                      <c15:f>Diagramm!$K$47</c15:f>
                      <c15:dlblFieldTableCache>
                        <c:ptCount val="1"/>
                      </c15:dlblFieldTableCache>
                    </c15:dlblFTEntry>
                  </c15:dlblFieldTable>
                  <c15:showDataLabelsRange val="0"/>
                </c:ext>
                <c:ext xmlns:c16="http://schemas.microsoft.com/office/drawing/2014/chart" uri="{C3380CC4-5D6E-409C-BE32-E72D297353CC}">
                  <c16:uniqueId val="{00000018-8A90-4293-BE0B-6CB3F57554D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{F2C2F72B-CA12-4B2F-A487-45F2A573D63C}</c15:txfldGUID>
                      <c15:f>Diagramm!$K$48</c15:f>
                      <c15:dlblFieldTableCache>
                        <c:ptCount val="1"/>
                      </c15:dlblFieldTableCache>
                    </c15:dlblFTEntry>
                  </c15:dlblFieldTable>
                  <c15:showDataLabelsRange val="0"/>
                </c:ext>
                <c:ext xmlns:c16="http://schemas.microsoft.com/office/drawing/2014/chart" uri="{C3380CC4-5D6E-409C-BE32-E72D297353CC}">
                  <c16:uniqueId val="{00000019-8A90-4293-BE0B-6CB3F57554D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{B2050C9B-BF3C-4010-9D29-AA1B8935DA8D}</c15:txfldGUID>
                      <c15:f>Diagramm!$K$49</c15:f>
                      <c15:dlblFieldTableCache>
                        <c:ptCount val="1"/>
                      </c15:dlblFieldTableCache>
                    </c15:dlblFTEntry>
                  </c15:dlblFieldTable>
                  <c15:showDataLabelsRange val="0"/>
                </c:ext>
                <c:ext xmlns:c16="http://schemas.microsoft.com/office/drawing/2014/chart" uri="{C3380CC4-5D6E-409C-BE32-E72D297353CC}">
                  <c16:uniqueId val="{0000001A-8A90-4293-BE0B-6CB3F57554D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{0E096668-74CB-482D-A4DC-CC623F70413F}</c15:txfldGUID>
                      <c15:f>Diagramm!$K$50</c15:f>
                      <c15:dlblFieldTableCache>
                        <c:ptCount val="1"/>
                      </c15:dlblFieldTableCache>
                    </c15:dlblFTEntry>
                  </c15:dlblFieldTable>
                  <c15:showDataLabelsRange val="0"/>
                </c:ext>
                <c:ext xmlns:c16="http://schemas.microsoft.com/office/drawing/2014/chart" uri="{C3380CC4-5D6E-409C-BE32-E72D297353CC}">
                  <c16:uniqueId val="{0000001B-8A90-4293-BE0B-6CB3F57554D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{51FCC050-CD5C-4CB8-96B8-6747CAC7BD78}</c15:txfldGUID>
                      <c15:f>Diagramm!$K$51</c15:f>
                      <c15:dlblFieldTableCache>
                        <c:ptCount val="1"/>
                      </c15:dlblFieldTableCache>
                    </c15:dlblFTEntry>
                  </c15:dlblFieldTable>
                  <c15:showDataLabelsRange val="0"/>
                </c:ext>
                <c:ext xmlns:c16="http://schemas.microsoft.com/office/drawing/2014/chart" uri="{C3380CC4-5D6E-409C-BE32-E72D297353CC}">
                  <c16:uniqueId val="{0000001C-8A90-4293-BE0B-6CB3F57554D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{EB754E53-0887-4DDC-93F3-7D4868E52FC4}</c15:txfldGUID>
                      <c15:f>Diagramm!$K$52</c15:f>
                      <c15:dlblFieldTableCache>
                        <c:ptCount val="1"/>
                      </c15:dlblFieldTableCache>
                    </c15:dlblFTEntry>
                  </c15:dlblFieldTable>
                  <c15:showDataLabelsRange val="0"/>
                </c:ext>
                <c:ext xmlns:c16="http://schemas.microsoft.com/office/drawing/2014/chart" uri="{C3380CC4-5D6E-409C-BE32-E72D297353CC}">
                  <c16:uniqueId val="{0000001D-8A90-4293-BE0B-6CB3F57554D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{66624C2B-6B5A-4DDA-82E8-9E52EB0910F8}</c15:txfldGUID>
                      <c15:f>Diagramm!$K$53</c15:f>
                      <c15:dlblFieldTableCache>
                        <c:ptCount val="1"/>
                      </c15:dlblFieldTableCache>
                    </c15:dlblFTEntry>
                  </c15:dlblFieldTable>
                  <c15:showDataLabelsRange val="0"/>
                </c:ext>
                <c:ext xmlns:c16="http://schemas.microsoft.com/office/drawing/2014/chart" uri="{C3380CC4-5D6E-409C-BE32-E72D297353CC}">
                  <c16:uniqueId val="{0000001E-8A90-4293-BE0B-6CB3F57554D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{23581AF4-697E-4119-9086-C676124B5795}</c15:txfldGUID>
                      <c15:f>Diagramm!$K$54</c15:f>
                      <c15:dlblFieldTableCache>
                        <c:ptCount val="1"/>
                      </c15:dlblFieldTableCache>
                    </c15:dlblFTEntry>
                  </c15:dlblFieldTable>
                  <c15:showDataLabelsRange val="0"/>
                </c:ext>
                <c:ext xmlns:c16="http://schemas.microsoft.com/office/drawing/2014/chart" uri="{C3380CC4-5D6E-409C-BE32-E72D297353CC}">
                  <c16:uniqueId val="{0000001F-8A90-4293-BE0B-6CB3F57554D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{102FADBA-25C2-49C0-9228-6587FDAF04A2}</c15:txfldGUID>
                      <c15:f>Diagramm!$K$55</c15:f>
                      <c15:dlblFieldTableCache>
                        <c:ptCount val="1"/>
                      </c15:dlblFieldTableCache>
                    </c15:dlblFTEntry>
                  </c15:dlblFieldTable>
                  <c15:showDataLabelsRange val="0"/>
                </c:ext>
                <c:ext xmlns:c16="http://schemas.microsoft.com/office/drawing/2014/chart" uri="{C3380CC4-5D6E-409C-BE32-E72D297353CC}">
                  <c16:uniqueId val="{00000020-8A90-4293-BE0B-6CB3F57554D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{425A0347-F420-449A-A6E5-63F60C61DF25}</c15:txfldGUID>
                      <c15:f>Diagramm!$K$56</c15:f>
                      <c15:dlblFieldTableCache>
                        <c:ptCount val="1"/>
                      </c15:dlblFieldTableCache>
                    </c15:dlblFTEntry>
                  </c15:dlblFieldTable>
                  <c15:showDataLabelsRange val="0"/>
                </c:ext>
                <c:ext xmlns:c16="http://schemas.microsoft.com/office/drawing/2014/chart" uri="{C3380CC4-5D6E-409C-BE32-E72D297353CC}">
                  <c16:uniqueId val="{00000021-8A90-4293-BE0B-6CB3F57554D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{589B2615-7102-4D2E-8502-DD75243DB455}</c15:txfldGUID>
                      <c15:f>Diagramm!$K$57</c15:f>
                      <c15:dlblFieldTableCache>
                        <c:ptCount val="1"/>
                      </c15:dlblFieldTableCache>
                    </c15:dlblFTEntry>
                  </c15:dlblFieldTable>
                  <c15:showDataLabelsRange val="0"/>
                </c:ext>
                <c:ext xmlns:c16="http://schemas.microsoft.com/office/drawing/2014/chart" uri="{C3380CC4-5D6E-409C-BE32-E72D297353CC}">
                  <c16:uniqueId val="{00000022-8A90-4293-BE0B-6CB3F57554D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{4297C69A-C68C-48E3-BDE2-B58D80A61FF1}</c15:txfldGUID>
                      <c15:f>Diagramm!$K$58</c15:f>
                      <c15:dlblFieldTableCache>
                        <c:ptCount val="1"/>
                      </c15:dlblFieldTableCache>
                    </c15:dlblFTEntry>
                  </c15:dlblFieldTable>
                  <c15:showDataLabelsRange val="0"/>
                </c:ext>
                <c:ext xmlns:c16="http://schemas.microsoft.com/office/drawing/2014/chart" uri="{C3380CC4-5D6E-409C-BE32-E72D297353CC}">
                  <c16:uniqueId val="{00000023-8A90-4293-BE0B-6CB3F57554D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{7203EC00-0563-411D-8347-50D05348B150}</c15:txfldGUID>
                      <c15:f>Diagramm!$K$59</c15:f>
                      <c15:dlblFieldTableCache>
                        <c:ptCount val="1"/>
                      </c15:dlblFieldTableCache>
                    </c15:dlblFTEntry>
                  </c15:dlblFieldTable>
                  <c15:showDataLabelsRange val="0"/>
                </c:ext>
                <c:ext xmlns:c16="http://schemas.microsoft.com/office/drawing/2014/chart" uri="{C3380CC4-5D6E-409C-BE32-E72D297353CC}">
                  <c16:uniqueId val="{00000024-8A90-4293-BE0B-6CB3F57554D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{FBCC030D-BDE9-49C9-92AC-EE4FE0C659AF}</c15:txfldGUID>
                      <c15:f>Diagramm!$K$60</c15:f>
                      <c15:dlblFieldTableCache>
                        <c:ptCount val="1"/>
                      </c15:dlblFieldTableCache>
                    </c15:dlblFTEntry>
                  </c15:dlblFieldTable>
                  <c15:showDataLabelsRange val="0"/>
                </c:ext>
                <c:ext xmlns:c16="http://schemas.microsoft.com/office/drawing/2014/chart" uri="{C3380CC4-5D6E-409C-BE32-E72D297353CC}">
                  <c16:uniqueId val="{00000025-8A90-4293-BE0B-6CB3F57554D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{468CBD38-CADC-4FC4-8813-341465B3BB22}</c15:txfldGUID>
                      <c15:f>Diagramm!$K$61</c15:f>
                      <c15:dlblFieldTableCache>
                        <c:ptCount val="1"/>
                      </c15:dlblFieldTableCache>
                    </c15:dlblFTEntry>
                  </c15:dlblFieldTable>
                  <c15:showDataLabelsRange val="0"/>
                </c:ext>
                <c:ext xmlns:c16="http://schemas.microsoft.com/office/drawing/2014/chart" uri="{C3380CC4-5D6E-409C-BE32-E72D297353CC}">
                  <c16:uniqueId val="{00000026-8A90-4293-BE0B-6CB3F57554D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{87461766-68D4-4085-97B7-D9F1A7980800}</c15:txfldGUID>
                      <c15:f>Diagramm!$K$62</c15:f>
                      <c15:dlblFieldTableCache>
                        <c:ptCount val="1"/>
                      </c15:dlblFieldTableCache>
                    </c15:dlblFTEntry>
                  </c15:dlblFieldTable>
                  <c15:showDataLabelsRange val="0"/>
                </c:ext>
                <c:ext xmlns:c16="http://schemas.microsoft.com/office/drawing/2014/chart" uri="{C3380CC4-5D6E-409C-BE32-E72D297353CC}">
                  <c16:uniqueId val="{00000027-8A90-4293-BE0B-6CB3F57554D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{56DFD823-BD18-4AB3-A248-9DB4F4090851}</c15:txfldGUID>
                      <c15:f>Diagramm!$K$63</c15:f>
                      <c15:dlblFieldTableCache>
                        <c:ptCount val="1"/>
                      </c15:dlblFieldTableCache>
                    </c15:dlblFTEntry>
                  </c15:dlblFieldTable>
                  <c15:showDataLabelsRange val="0"/>
                </c:ext>
                <c:ext xmlns:c16="http://schemas.microsoft.com/office/drawing/2014/chart" uri="{C3380CC4-5D6E-409C-BE32-E72D297353CC}">
                  <c16:uniqueId val="{00000028-8A90-4293-BE0B-6CB3F57554D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{C5ACB989-F90C-414F-84AF-C3F807006F65}</c15:txfldGUID>
                      <c15:f>Diagramm!$K$64</c15:f>
                      <c15:dlblFieldTableCache>
                        <c:ptCount val="1"/>
                      </c15:dlblFieldTableCache>
                    </c15:dlblFTEntry>
                  </c15:dlblFieldTable>
                  <c15:showDataLabelsRange val="0"/>
                </c:ext>
                <c:ext xmlns:c16="http://schemas.microsoft.com/office/drawing/2014/chart" uri="{C3380CC4-5D6E-409C-BE32-E72D297353CC}">
                  <c16:uniqueId val="{00000029-8A90-4293-BE0B-6CB3F57554D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{F3FA86B0-5FC0-4B6D-A9BA-01D524C42FAA}</c15:txfldGUID>
                      <c15:f>Diagramm!$K$65</c15:f>
                      <c15:dlblFieldTableCache>
                        <c:ptCount val="1"/>
                      </c15:dlblFieldTableCache>
                    </c15:dlblFTEntry>
                  </c15:dlblFieldTable>
                  <c15:showDataLabelsRange val="0"/>
                </c:ext>
                <c:ext xmlns:c16="http://schemas.microsoft.com/office/drawing/2014/chart" uri="{C3380CC4-5D6E-409C-BE32-E72D297353CC}">
                  <c16:uniqueId val="{0000002A-8A90-4293-BE0B-6CB3F57554D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{664C6616-3855-4A76-9E47-2947971A4D0D}</c15:txfldGUID>
                      <c15:f>Diagramm!$K$66</c15:f>
                      <c15:dlblFieldTableCache>
                        <c:ptCount val="1"/>
                      </c15:dlblFieldTableCache>
                    </c15:dlblFTEntry>
                  </c15:dlblFieldTable>
                  <c15:showDataLabelsRange val="0"/>
                </c:ext>
                <c:ext xmlns:c16="http://schemas.microsoft.com/office/drawing/2014/chart" uri="{C3380CC4-5D6E-409C-BE32-E72D297353CC}">
                  <c16:uniqueId val="{0000002B-8A90-4293-BE0B-6CB3F57554D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{C498F8BF-04F7-4B78-B067-697843716050}</c15:txfldGUID>
                      <c15:f>Diagramm!$K$67</c15:f>
                      <c15:dlblFieldTableCache>
                        <c:ptCount val="1"/>
                      </c15:dlblFieldTableCache>
                    </c15:dlblFTEntry>
                  </c15:dlblFieldTable>
                  <c15:showDataLabelsRange val="0"/>
                </c:ext>
                <c:ext xmlns:c16="http://schemas.microsoft.com/office/drawing/2014/chart" uri="{C3380CC4-5D6E-409C-BE32-E72D297353CC}">
                  <c16:uniqueId val="{0000002C-8A90-4293-BE0B-6CB3F57554D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A90-4293-BE0B-6CB3F57554D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{1A521B71-FB22-4C3E-AD3B-5F1FC608F8C4}</c15:txfldGUID>
                      <c15:f>Diagramm!$J$46</c15:f>
                      <c15:dlblFieldTableCache>
                        <c:ptCount val="1"/>
                      </c15:dlblFieldTableCache>
                    </c15:dlblFTEntry>
                  </c15:dlblFieldTable>
                  <c15:showDataLabelsRange val="0"/>
                </c:ext>
                <c:ext xmlns:c16="http://schemas.microsoft.com/office/drawing/2014/chart" uri="{C3380CC4-5D6E-409C-BE32-E72D297353CC}">
                  <c16:uniqueId val="{0000002E-8A90-4293-BE0B-6CB3F57554D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{925CE3CB-5196-499B-B06C-719918860735}</c15:txfldGUID>
                      <c15:f>Diagramm!$J$47</c15:f>
                      <c15:dlblFieldTableCache>
                        <c:ptCount val="1"/>
                      </c15:dlblFieldTableCache>
                    </c15:dlblFTEntry>
                  </c15:dlblFieldTable>
                  <c15:showDataLabelsRange val="0"/>
                </c:ext>
                <c:ext xmlns:c16="http://schemas.microsoft.com/office/drawing/2014/chart" uri="{C3380CC4-5D6E-409C-BE32-E72D297353CC}">
                  <c16:uniqueId val="{0000002F-8A90-4293-BE0B-6CB3F57554D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{DEC828E1-CF67-4A10-9BEB-3C3CDBB41187}</c15:txfldGUID>
                      <c15:f>Diagramm!$J$48</c15:f>
                      <c15:dlblFieldTableCache>
                        <c:ptCount val="1"/>
                      </c15:dlblFieldTableCache>
                    </c15:dlblFTEntry>
                  </c15:dlblFieldTable>
                  <c15:showDataLabelsRange val="0"/>
                </c:ext>
                <c:ext xmlns:c16="http://schemas.microsoft.com/office/drawing/2014/chart" uri="{C3380CC4-5D6E-409C-BE32-E72D297353CC}">
                  <c16:uniqueId val="{00000030-8A90-4293-BE0B-6CB3F57554D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{D4476B3D-D370-42BB-AB2A-BE9BAEDE29CC}</c15:txfldGUID>
                      <c15:f>Diagramm!$J$49</c15:f>
                      <c15:dlblFieldTableCache>
                        <c:ptCount val="1"/>
                      </c15:dlblFieldTableCache>
                    </c15:dlblFTEntry>
                  </c15:dlblFieldTable>
                  <c15:showDataLabelsRange val="0"/>
                </c:ext>
                <c:ext xmlns:c16="http://schemas.microsoft.com/office/drawing/2014/chart" uri="{C3380CC4-5D6E-409C-BE32-E72D297353CC}">
                  <c16:uniqueId val="{00000031-8A90-4293-BE0B-6CB3F57554D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{2ED78006-850B-44E3-B88A-3761501697B7}</c15:txfldGUID>
                      <c15:f>Diagramm!$J$50</c15:f>
                      <c15:dlblFieldTableCache>
                        <c:ptCount val="1"/>
                      </c15:dlblFieldTableCache>
                    </c15:dlblFTEntry>
                  </c15:dlblFieldTable>
                  <c15:showDataLabelsRange val="0"/>
                </c:ext>
                <c:ext xmlns:c16="http://schemas.microsoft.com/office/drawing/2014/chart" uri="{C3380CC4-5D6E-409C-BE32-E72D297353CC}">
                  <c16:uniqueId val="{00000032-8A90-4293-BE0B-6CB3F57554D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{CA927A0A-E2F2-468E-B063-8641FB9E53E6}</c15:txfldGUID>
                      <c15:f>Diagramm!$J$51</c15:f>
                      <c15:dlblFieldTableCache>
                        <c:ptCount val="1"/>
                      </c15:dlblFieldTableCache>
                    </c15:dlblFTEntry>
                  </c15:dlblFieldTable>
                  <c15:showDataLabelsRange val="0"/>
                </c:ext>
                <c:ext xmlns:c16="http://schemas.microsoft.com/office/drawing/2014/chart" uri="{C3380CC4-5D6E-409C-BE32-E72D297353CC}">
                  <c16:uniqueId val="{00000033-8A90-4293-BE0B-6CB3F57554D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{862B66CB-E0CC-414F-84DE-EC74539FB804}</c15:txfldGUID>
                      <c15:f>Diagramm!$J$52</c15:f>
                      <c15:dlblFieldTableCache>
                        <c:ptCount val="1"/>
                      </c15:dlblFieldTableCache>
                    </c15:dlblFTEntry>
                  </c15:dlblFieldTable>
                  <c15:showDataLabelsRange val="0"/>
                </c:ext>
                <c:ext xmlns:c16="http://schemas.microsoft.com/office/drawing/2014/chart" uri="{C3380CC4-5D6E-409C-BE32-E72D297353CC}">
                  <c16:uniqueId val="{00000034-8A90-4293-BE0B-6CB3F57554D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{69AD4424-79D6-47A1-9623-6F66F33C04D4}</c15:txfldGUID>
                      <c15:f>Diagramm!$J$53</c15:f>
                      <c15:dlblFieldTableCache>
                        <c:ptCount val="1"/>
                      </c15:dlblFieldTableCache>
                    </c15:dlblFTEntry>
                  </c15:dlblFieldTable>
                  <c15:showDataLabelsRange val="0"/>
                </c:ext>
                <c:ext xmlns:c16="http://schemas.microsoft.com/office/drawing/2014/chart" uri="{C3380CC4-5D6E-409C-BE32-E72D297353CC}">
                  <c16:uniqueId val="{00000035-8A90-4293-BE0B-6CB3F57554D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{4211F5F4-AF9B-4AA0-8D0E-1A8CF2AB73A7}</c15:txfldGUID>
                      <c15:f>Diagramm!$J$54</c15:f>
                      <c15:dlblFieldTableCache>
                        <c:ptCount val="1"/>
                      </c15:dlblFieldTableCache>
                    </c15:dlblFTEntry>
                  </c15:dlblFieldTable>
                  <c15:showDataLabelsRange val="0"/>
                </c:ext>
                <c:ext xmlns:c16="http://schemas.microsoft.com/office/drawing/2014/chart" uri="{C3380CC4-5D6E-409C-BE32-E72D297353CC}">
                  <c16:uniqueId val="{00000036-8A90-4293-BE0B-6CB3F57554D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{80C0F51F-9441-46BD-9927-3C8781612659}</c15:txfldGUID>
                      <c15:f>Diagramm!$J$55</c15:f>
                      <c15:dlblFieldTableCache>
                        <c:ptCount val="1"/>
                      </c15:dlblFieldTableCache>
                    </c15:dlblFTEntry>
                  </c15:dlblFieldTable>
                  <c15:showDataLabelsRange val="0"/>
                </c:ext>
                <c:ext xmlns:c16="http://schemas.microsoft.com/office/drawing/2014/chart" uri="{C3380CC4-5D6E-409C-BE32-E72D297353CC}">
                  <c16:uniqueId val="{00000037-8A90-4293-BE0B-6CB3F57554D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{3D28C187-E49A-4CF0-A4FA-2E3161BDB430}</c15:txfldGUID>
                      <c15:f>Diagramm!$J$56</c15:f>
                      <c15:dlblFieldTableCache>
                        <c:ptCount val="1"/>
                      </c15:dlblFieldTableCache>
                    </c15:dlblFTEntry>
                  </c15:dlblFieldTable>
                  <c15:showDataLabelsRange val="0"/>
                </c:ext>
                <c:ext xmlns:c16="http://schemas.microsoft.com/office/drawing/2014/chart" uri="{C3380CC4-5D6E-409C-BE32-E72D297353CC}">
                  <c16:uniqueId val="{00000038-8A90-4293-BE0B-6CB3F57554D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{6A349C62-77D4-48AB-8B4F-4EB03FCBCCC3}</c15:txfldGUID>
                      <c15:f>Diagramm!$J$57</c15:f>
                      <c15:dlblFieldTableCache>
                        <c:ptCount val="1"/>
                      </c15:dlblFieldTableCache>
                    </c15:dlblFTEntry>
                  </c15:dlblFieldTable>
                  <c15:showDataLabelsRange val="0"/>
                </c:ext>
                <c:ext xmlns:c16="http://schemas.microsoft.com/office/drawing/2014/chart" uri="{C3380CC4-5D6E-409C-BE32-E72D297353CC}">
                  <c16:uniqueId val="{00000039-8A90-4293-BE0B-6CB3F57554D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{B37A5B12-676B-4D5C-B3F3-C52A5B0B94F0}</c15:txfldGUID>
                      <c15:f>Diagramm!$J$58</c15:f>
                      <c15:dlblFieldTableCache>
                        <c:ptCount val="1"/>
                      </c15:dlblFieldTableCache>
                    </c15:dlblFTEntry>
                  </c15:dlblFieldTable>
                  <c15:showDataLabelsRange val="0"/>
                </c:ext>
                <c:ext xmlns:c16="http://schemas.microsoft.com/office/drawing/2014/chart" uri="{C3380CC4-5D6E-409C-BE32-E72D297353CC}">
                  <c16:uniqueId val="{0000003A-8A90-4293-BE0B-6CB3F57554D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{DC12B305-F586-4478-9785-D7A53EA91A27}</c15:txfldGUID>
                      <c15:f>Diagramm!$J$59</c15:f>
                      <c15:dlblFieldTableCache>
                        <c:ptCount val="1"/>
                      </c15:dlblFieldTableCache>
                    </c15:dlblFTEntry>
                  </c15:dlblFieldTable>
                  <c15:showDataLabelsRange val="0"/>
                </c:ext>
                <c:ext xmlns:c16="http://schemas.microsoft.com/office/drawing/2014/chart" uri="{C3380CC4-5D6E-409C-BE32-E72D297353CC}">
                  <c16:uniqueId val="{0000003B-8A90-4293-BE0B-6CB3F57554D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{0E377CB0-2CA0-4055-8B22-DFC7A822E808}</c15:txfldGUID>
                      <c15:f>Diagramm!$J$60</c15:f>
                      <c15:dlblFieldTableCache>
                        <c:ptCount val="1"/>
                      </c15:dlblFieldTableCache>
                    </c15:dlblFTEntry>
                  </c15:dlblFieldTable>
                  <c15:showDataLabelsRange val="0"/>
                </c:ext>
                <c:ext xmlns:c16="http://schemas.microsoft.com/office/drawing/2014/chart" uri="{C3380CC4-5D6E-409C-BE32-E72D297353CC}">
                  <c16:uniqueId val="{0000003C-8A90-4293-BE0B-6CB3F57554D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{F6347B3A-39CD-43E4-8C95-BC415764F50B}</c15:txfldGUID>
                      <c15:f>Diagramm!$J$61</c15:f>
                      <c15:dlblFieldTableCache>
                        <c:ptCount val="1"/>
                      </c15:dlblFieldTableCache>
                    </c15:dlblFTEntry>
                  </c15:dlblFieldTable>
                  <c15:showDataLabelsRange val="0"/>
                </c:ext>
                <c:ext xmlns:c16="http://schemas.microsoft.com/office/drawing/2014/chart" uri="{C3380CC4-5D6E-409C-BE32-E72D297353CC}">
                  <c16:uniqueId val="{0000003D-8A90-4293-BE0B-6CB3F57554D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{EF9E1E5B-6432-4EC4-81E7-C3231A2B8638}</c15:txfldGUID>
                      <c15:f>Diagramm!$J$62</c15:f>
                      <c15:dlblFieldTableCache>
                        <c:ptCount val="1"/>
                      </c15:dlblFieldTableCache>
                    </c15:dlblFTEntry>
                  </c15:dlblFieldTable>
                  <c15:showDataLabelsRange val="0"/>
                </c:ext>
                <c:ext xmlns:c16="http://schemas.microsoft.com/office/drawing/2014/chart" uri="{C3380CC4-5D6E-409C-BE32-E72D297353CC}">
                  <c16:uniqueId val="{0000003E-8A90-4293-BE0B-6CB3F57554D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{B7230CD8-3334-4B99-BDD0-60B7944AA186}</c15:txfldGUID>
                      <c15:f>Diagramm!$J$63</c15:f>
                      <c15:dlblFieldTableCache>
                        <c:ptCount val="1"/>
                      </c15:dlblFieldTableCache>
                    </c15:dlblFTEntry>
                  </c15:dlblFieldTable>
                  <c15:showDataLabelsRange val="0"/>
                </c:ext>
                <c:ext xmlns:c16="http://schemas.microsoft.com/office/drawing/2014/chart" uri="{C3380CC4-5D6E-409C-BE32-E72D297353CC}">
                  <c16:uniqueId val="{0000003F-8A90-4293-BE0B-6CB3F57554D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{FA4A8284-0FB5-441C-9129-045A64D39A25}</c15:txfldGUID>
                      <c15:f>Diagramm!$J$64</c15:f>
                      <c15:dlblFieldTableCache>
                        <c:ptCount val="1"/>
                      </c15:dlblFieldTableCache>
                    </c15:dlblFTEntry>
                  </c15:dlblFieldTable>
                  <c15:showDataLabelsRange val="0"/>
                </c:ext>
                <c:ext xmlns:c16="http://schemas.microsoft.com/office/drawing/2014/chart" uri="{C3380CC4-5D6E-409C-BE32-E72D297353CC}">
                  <c16:uniqueId val="{00000040-8A90-4293-BE0B-6CB3F57554D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{DD82AE09-70D5-416B-A9BC-7488F889AAA3}</c15:txfldGUID>
                      <c15:f>Diagramm!$J$65</c15:f>
                      <c15:dlblFieldTableCache>
                        <c:ptCount val="1"/>
                      </c15:dlblFieldTableCache>
                    </c15:dlblFTEntry>
                  </c15:dlblFieldTable>
                  <c15:showDataLabelsRange val="0"/>
                </c:ext>
                <c:ext xmlns:c16="http://schemas.microsoft.com/office/drawing/2014/chart" uri="{C3380CC4-5D6E-409C-BE32-E72D297353CC}">
                  <c16:uniqueId val="{00000041-8A90-4293-BE0B-6CB3F57554D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{A4E4C60C-5CC5-4B4D-8D31-19F5111CF710}</c15:txfldGUID>
                      <c15:f>Diagramm!$J$66</c15:f>
                      <c15:dlblFieldTableCache>
                        <c:ptCount val="1"/>
                      </c15:dlblFieldTableCache>
                    </c15:dlblFTEntry>
                  </c15:dlblFieldTable>
                  <c15:showDataLabelsRange val="0"/>
                </c:ext>
                <c:ext xmlns:c16="http://schemas.microsoft.com/office/drawing/2014/chart" uri="{C3380CC4-5D6E-409C-BE32-E72D297353CC}">
                  <c16:uniqueId val="{00000042-8A90-4293-BE0B-6CB3F57554D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{AEFD8958-B5DC-4D18-91C4-FDFE43C05BD8}</c15:txfldGUID>
                      <c15:f>Diagramm!$J$67</c15:f>
                      <c15:dlblFieldTableCache>
                        <c:ptCount val="1"/>
                      </c15:dlblFieldTableCache>
                    </c15:dlblFTEntry>
                  </c15:dlblFieldTable>
                  <c15:showDataLabelsRange val="0"/>
                </c:ext>
                <c:ext xmlns:c16="http://schemas.microsoft.com/office/drawing/2014/chart" uri="{C3380CC4-5D6E-409C-BE32-E72D297353CC}">
                  <c16:uniqueId val="{00000043-8A90-4293-BE0B-6CB3F57554D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A90-4293-BE0B-6CB3F57554D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11-4010-89F0-673F499A66E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11-4010-89F0-673F499A66E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11-4010-89F0-673F499A66E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11-4010-89F0-673F499A66E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11-4010-89F0-673F499A66E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11-4010-89F0-673F499A66E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11-4010-89F0-673F499A66E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11-4010-89F0-673F499A66E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11-4010-89F0-673F499A66E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211-4010-89F0-673F499A66E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211-4010-89F0-673F499A66E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211-4010-89F0-673F499A66E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211-4010-89F0-673F499A66E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211-4010-89F0-673F499A66E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211-4010-89F0-673F499A66E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211-4010-89F0-673F499A66E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11-4010-89F0-673F499A66E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11-4010-89F0-673F499A66E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11-4010-89F0-673F499A66E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211-4010-89F0-673F499A66E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211-4010-89F0-673F499A66E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211-4010-89F0-673F499A66E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211-4010-89F0-673F499A66E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211-4010-89F0-673F499A66E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211-4010-89F0-673F499A66E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211-4010-89F0-673F499A66E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211-4010-89F0-673F499A66E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211-4010-89F0-673F499A66E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211-4010-89F0-673F499A66E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211-4010-89F0-673F499A66E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211-4010-89F0-673F499A66E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211-4010-89F0-673F499A66E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11-4010-89F0-673F499A66E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11-4010-89F0-673F499A66E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11-4010-89F0-673F499A66E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211-4010-89F0-673F499A66E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211-4010-89F0-673F499A66E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211-4010-89F0-673F499A66E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211-4010-89F0-673F499A66E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211-4010-89F0-673F499A66E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211-4010-89F0-673F499A66E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211-4010-89F0-673F499A66E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211-4010-89F0-673F499A66E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211-4010-89F0-673F499A66E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211-4010-89F0-673F499A66E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211-4010-89F0-673F499A66E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211-4010-89F0-673F499A66E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211-4010-89F0-673F499A66E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11-4010-89F0-673F499A66E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11-4010-89F0-673F499A66E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11-4010-89F0-673F499A66E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211-4010-89F0-673F499A66E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211-4010-89F0-673F499A66E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211-4010-89F0-673F499A66E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211-4010-89F0-673F499A66E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211-4010-89F0-673F499A66E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211-4010-89F0-673F499A66E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211-4010-89F0-673F499A66E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211-4010-89F0-673F499A66E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211-4010-89F0-673F499A66E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211-4010-89F0-673F499A66E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211-4010-89F0-673F499A66E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211-4010-89F0-673F499A66E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211-4010-89F0-673F499A66E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211-4010-89F0-673F499A66E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211-4010-89F0-673F499A66E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211-4010-89F0-673F499A66E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211-4010-89F0-673F499A66E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211-4010-89F0-673F499A66E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101.38873761028211</c:v>
                </c:pt>
                <c:pt idx="2">
                  <c:v>103.00348545910032</c:v>
                </c:pt>
                <c:pt idx="3">
                  <c:v>102.54601895218384</c:v>
                </c:pt>
                <c:pt idx="4">
                  <c:v>103.85851214464654</c:v>
                </c:pt>
                <c:pt idx="5">
                  <c:v>104.8142903823113</c:v>
                </c:pt>
                <c:pt idx="6">
                  <c:v>107.2404966779218</c:v>
                </c:pt>
                <c:pt idx="7">
                  <c:v>105.3017100533711</c:v>
                </c:pt>
                <c:pt idx="8">
                  <c:v>106.12133754492974</c:v>
                </c:pt>
                <c:pt idx="9">
                  <c:v>107.8912972443089</c:v>
                </c:pt>
                <c:pt idx="10">
                  <c:v>110.0669861670842</c:v>
                </c:pt>
                <c:pt idx="11">
                  <c:v>109.39984751116437</c:v>
                </c:pt>
                <c:pt idx="12">
                  <c:v>111.21337544929746</c:v>
                </c:pt>
                <c:pt idx="13">
                  <c:v>111.88051410521729</c:v>
                </c:pt>
                <c:pt idx="14">
                  <c:v>113.89554514758741</c:v>
                </c:pt>
                <c:pt idx="15">
                  <c:v>113.38089532730639</c:v>
                </c:pt>
                <c:pt idx="16">
                  <c:v>114.92484478814944</c:v>
                </c:pt>
                <c:pt idx="17">
                  <c:v>116.92353774098683</c:v>
                </c:pt>
                <c:pt idx="18">
                  <c:v>118.6226990523908</c:v>
                </c:pt>
                <c:pt idx="19">
                  <c:v>117.74588824746759</c:v>
                </c:pt>
                <c:pt idx="20">
                  <c:v>118.12438732164252</c:v>
                </c:pt>
                <c:pt idx="21">
                  <c:v>119.01481320117635</c:v>
                </c:pt>
                <c:pt idx="22">
                  <c:v>120.90458555712887</c:v>
                </c:pt>
                <c:pt idx="23">
                  <c:v>119.36608212613005</c:v>
                </c:pt>
                <c:pt idx="24">
                  <c:v>121.16871800457467</c:v>
                </c:pt>
              </c:numCache>
            </c:numRef>
          </c:val>
          <c:smooth val="0"/>
          <c:extLst>
            <c:ext xmlns:c16="http://schemas.microsoft.com/office/drawing/2014/chart" uri="{C3380CC4-5D6E-409C-BE32-E72D297353CC}">
              <c16:uniqueId val="{00000000-A785-4931-9D41-11A3E7B6D5A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101.35984793098407</c:v>
                </c:pt>
                <c:pt idx="2">
                  <c:v>102.19330311449042</c:v>
                </c:pt>
                <c:pt idx="3">
                  <c:v>103.48004094165815</c:v>
                </c:pt>
                <c:pt idx="4">
                  <c:v>102.41263342593948</c:v>
                </c:pt>
                <c:pt idx="5">
                  <c:v>104.97148705951163</c:v>
                </c:pt>
                <c:pt idx="6">
                  <c:v>107.31101038163476</c:v>
                </c:pt>
                <c:pt idx="7">
                  <c:v>106.79923965492031</c:v>
                </c:pt>
                <c:pt idx="8">
                  <c:v>107.03319198713261</c:v>
                </c:pt>
                <c:pt idx="9">
                  <c:v>109.37271530925574</c:v>
                </c:pt>
                <c:pt idx="10">
                  <c:v>112.75040210557098</c:v>
                </c:pt>
                <c:pt idx="11">
                  <c:v>111.94619096359118</c:v>
                </c:pt>
                <c:pt idx="12">
                  <c:v>111.30282205000732</c:v>
                </c:pt>
                <c:pt idx="13">
                  <c:v>112.77964614709752</c:v>
                </c:pt>
                <c:pt idx="14">
                  <c:v>114.97294926158794</c:v>
                </c:pt>
                <c:pt idx="15">
                  <c:v>115.0021933031145</c:v>
                </c:pt>
                <c:pt idx="16">
                  <c:v>115.80640444509432</c:v>
                </c:pt>
                <c:pt idx="17">
                  <c:v>118.2629039333236</c:v>
                </c:pt>
                <c:pt idx="18">
                  <c:v>120.29536481941805</c:v>
                </c:pt>
                <c:pt idx="19">
                  <c:v>118.05819564263783</c:v>
                </c:pt>
                <c:pt idx="20">
                  <c:v>118.90627284690744</c:v>
                </c:pt>
                <c:pt idx="21">
                  <c:v>120.79251352536922</c:v>
                </c:pt>
                <c:pt idx="22">
                  <c:v>120.9387337330019</c:v>
                </c:pt>
                <c:pt idx="23">
                  <c:v>119.5496417604913</c:v>
                </c:pt>
                <c:pt idx="24">
                  <c:v>116.91767802310279</c:v>
                </c:pt>
              </c:numCache>
            </c:numRef>
          </c:val>
          <c:smooth val="0"/>
          <c:extLst>
            <c:ext xmlns:c16="http://schemas.microsoft.com/office/drawing/2014/chart" uri="{C3380CC4-5D6E-409C-BE32-E72D297353CC}">
              <c16:uniqueId val="{00000001-A785-4931-9D41-11A3E7B6D5A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101.14313510884105</c:v>
                </c:pt>
                <c:pt idx="2">
                  <c:v>99.075763103490218</c:v>
                </c:pt>
                <c:pt idx="3">
                  <c:v>98.78389882038185</c:v>
                </c:pt>
                <c:pt idx="4">
                  <c:v>97.579958652559895</c:v>
                </c:pt>
                <c:pt idx="5">
                  <c:v>99.124407150674926</c:v>
                </c:pt>
                <c:pt idx="6">
                  <c:v>97.093518180712636</c:v>
                </c:pt>
                <c:pt idx="7">
                  <c:v>98.613644655235305</c:v>
                </c:pt>
                <c:pt idx="8">
                  <c:v>97.263772345859181</c:v>
                </c:pt>
                <c:pt idx="9">
                  <c:v>98.078560136203336</c:v>
                </c:pt>
                <c:pt idx="10">
                  <c:v>97.142162227897373</c:v>
                </c:pt>
                <c:pt idx="11">
                  <c:v>96.838136932992825</c:v>
                </c:pt>
                <c:pt idx="12">
                  <c:v>96.230086343183757</c:v>
                </c:pt>
                <c:pt idx="13">
                  <c:v>96.509789614495929</c:v>
                </c:pt>
                <c:pt idx="14">
                  <c:v>94.478900644533624</c:v>
                </c:pt>
                <c:pt idx="15">
                  <c:v>95.14775629332361</c:v>
                </c:pt>
                <c:pt idx="16">
                  <c:v>94.345129514775621</c:v>
                </c:pt>
                <c:pt idx="17">
                  <c:v>96.412501520126469</c:v>
                </c:pt>
                <c:pt idx="18">
                  <c:v>94.491061656329805</c:v>
                </c:pt>
                <c:pt idx="19">
                  <c:v>93.20199440593457</c:v>
                </c:pt>
                <c:pt idx="20">
                  <c:v>91.718350966800429</c:v>
                </c:pt>
                <c:pt idx="21">
                  <c:v>93.007418217195664</c:v>
                </c:pt>
                <c:pt idx="22">
                  <c:v>90.745470023105923</c:v>
                </c:pt>
                <c:pt idx="23">
                  <c:v>90.915724188252469</c:v>
                </c:pt>
                <c:pt idx="24">
                  <c:v>89.894199197373226</c:v>
                </c:pt>
              </c:numCache>
            </c:numRef>
          </c:val>
          <c:smooth val="0"/>
          <c:extLst>
            <c:ext xmlns:c16="http://schemas.microsoft.com/office/drawing/2014/chart" uri="{C3380CC4-5D6E-409C-BE32-E72D297353CC}">
              <c16:uniqueId val="{00000002-A785-4931-9D41-11A3E7B6D5A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785-4931-9D41-11A3E7B6D5A6}"/>
                </c:ext>
              </c:extLst>
            </c:dLbl>
            <c:dLbl>
              <c:idx val="1"/>
              <c:delete val="1"/>
              <c:extLst>
                <c:ext xmlns:c15="http://schemas.microsoft.com/office/drawing/2012/chart" uri="{CE6537A1-D6FC-4f65-9D91-7224C49458BB}"/>
                <c:ext xmlns:c16="http://schemas.microsoft.com/office/drawing/2014/chart" uri="{C3380CC4-5D6E-409C-BE32-E72D297353CC}">
                  <c16:uniqueId val="{00000004-A785-4931-9D41-11A3E7B6D5A6}"/>
                </c:ext>
              </c:extLst>
            </c:dLbl>
            <c:dLbl>
              <c:idx val="2"/>
              <c:delete val="1"/>
              <c:extLst>
                <c:ext xmlns:c15="http://schemas.microsoft.com/office/drawing/2012/chart" uri="{CE6537A1-D6FC-4f65-9D91-7224C49458BB}"/>
                <c:ext xmlns:c16="http://schemas.microsoft.com/office/drawing/2014/chart" uri="{C3380CC4-5D6E-409C-BE32-E72D297353CC}">
                  <c16:uniqueId val="{00000005-A785-4931-9D41-11A3E7B6D5A6}"/>
                </c:ext>
              </c:extLst>
            </c:dLbl>
            <c:dLbl>
              <c:idx val="3"/>
              <c:delete val="1"/>
              <c:extLst>
                <c:ext xmlns:c15="http://schemas.microsoft.com/office/drawing/2012/chart" uri="{CE6537A1-D6FC-4f65-9D91-7224C49458BB}"/>
                <c:ext xmlns:c16="http://schemas.microsoft.com/office/drawing/2014/chart" uri="{C3380CC4-5D6E-409C-BE32-E72D297353CC}">
                  <c16:uniqueId val="{00000006-A785-4931-9D41-11A3E7B6D5A6}"/>
                </c:ext>
              </c:extLst>
            </c:dLbl>
            <c:dLbl>
              <c:idx val="4"/>
              <c:delete val="1"/>
              <c:extLst>
                <c:ext xmlns:c15="http://schemas.microsoft.com/office/drawing/2012/chart" uri="{CE6537A1-D6FC-4f65-9D91-7224C49458BB}"/>
                <c:ext xmlns:c16="http://schemas.microsoft.com/office/drawing/2014/chart" uri="{C3380CC4-5D6E-409C-BE32-E72D297353CC}">
                  <c16:uniqueId val="{00000007-A785-4931-9D41-11A3E7B6D5A6}"/>
                </c:ext>
              </c:extLst>
            </c:dLbl>
            <c:dLbl>
              <c:idx val="5"/>
              <c:delete val="1"/>
              <c:extLst>
                <c:ext xmlns:c15="http://schemas.microsoft.com/office/drawing/2012/chart" uri="{CE6537A1-D6FC-4f65-9D91-7224C49458BB}"/>
                <c:ext xmlns:c16="http://schemas.microsoft.com/office/drawing/2014/chart" uri="{C3380CC4-5D6E-409C-BE32-E72D297353CC}">
                  <c16:uniqueId val="{00000008-A785-4931-9D41-11A3E7B6D5A6}"/>
                </c:ext>
              </c:extLst>
            </c:dLbl>
            <c:dLbl>
              <c:idx val="6"/>
              <c:delete val="1"/>
              <c:extLst>
                <c:ext xmlns:c15="http://schemas.microsoft.com/office/drawing/2012/chart" uri="{CE6537A1-D6FC-4f65-9D91-7224C49458BB}"/>
                <c:ext xmlns:c16="http://schemas.microsoft.com/office/drawing/2014/chart" uri="{C3380CC4-5D6E-409C-BE32-E72D297353CC}">
                  <c16:uniqueId val="{00000009-A785-4931-9D41-11A3E7B6D5A6}"/>
                </c:ext>
              </c:extLst>
            </c:dLbl>
            <c:dLbl>
              <c:idx val="7"/>
              <c:delete val="1"/>
              <c:extLst>
                <c:ext xmlns:c15="http://schemas.microsoft.com/office/drawing/2012/chart" uri="{CE6537A1-D6FC-4f65-9D91-7224C49458BB}"/>
                <c:ext xmlns:c16="http://schemas.microsoft.com/office/drawing/2014/chart" uri="{C3380CC4-5D6E-409C-BE32-E72D297353CC}">
                  <c16:uniqueId val="{0000000A-A785-4931-9D41-11A3E7B6D5A6}"/>
                </c:ext>
              </c:extLst>
            </c:dLbl>
            <c:dLbl>
              <c:idx val="8"/>
              <c:delete val="1"/>
              <c:extLst>
                <c:ext xmlns:c15="http://schemas.microsoft.com/office/drawing/2012/chart" uri="{CE6537A1-D6FC-4f65-9D91-7224C49458BB}"/>
                <c:ext xmlns:c16="http://schemas.microsoft.com/office/drawing/2014/chart" uri="{C3380CC4-5D6E-409C-BE32-E72D297353CC}">
                  <c16:uniqueId val="{0000000B-A785-4931-9D41-11A3E7B6D5A6}"/>
                </c:ext>
              </c:extLst>
            </c:dLbl>
            <c:dLbl>
              <c:idx val="9"/>
              <c:delete val="1"/>
              <c:extLst>
                <c:ext xmlns:c15="http://schemas.microsoft.com/office/drawing/2012/chart" uri="{CE6537A1-D6FC-4f65-9D91-7224C49458BB}"/>
                <c:ext xmlns:c16="http://schemas.microsoft.com/office/drawing/2014/chart" uri="{C3380CC4-5D6E-409C-BE32-E72D297353CC}">
                  <c16:uniqueId val="{0000000C-A785-4931-9D41-11A3E7B6D5A6}"/>
                </c:ext>
              </c:extLst>
            </c:dLbl>
            <c:dLbl>
              <c:idx val="10"/>
              <c:delete val="1"/>
              <c:extLst>
                <c:ext xmlns:c15="http://schemas.microsoft.com/office/drawing/2012/chart" uri="{CE6537A1-D6FC-4f65-9D91-7224C49458BB}"/>
                <c:ext xmlns:c16="http://schemas.microsoft.com/office/drawing/2014/chart" uri="{C3380CC4-5D6E-409C-BE32-E72D297353CC}">
                  <c16:uniqueId val="{0000000D-A785-4931-9D41-11A3E7B6D5A6}"/>
                </c:ext>
              </c:extLst>
            </c:dLbl>
            <c:dLbl>
              <c:idx val="11"/>
              <c:delete val="1"/>
              <c:extLst>
                <c:ext xmlns:c15="http://schemas.microsoft.com/office/drawing/2012/chart" uri="{CE6537A1-D6FC-4f65-9D91-7224C49458BB}"/>
                <c:ext xmlns:c16="http://schemas.microsoft.com/office/drawing/2014/chart" uri="{C3380CC4-5D6E-409C-BE32-E72D297353CC}">
                  <c16:uniqueId val="{0000000E-A785-4931-9D41-11A3E7B6D5A6}"/>
                </c:ext>
              </c:extLst>
            </c:dLbl>
            <c:dLbl>
              <c:idx val="12"/>
              <c:delete val="1"/>
              <c:extLst>
                <c:ext xmlns:c15="http://schemas.microsoft.com/office/drawing/2012/chart" uri="{CE6537A1-D6FC-4f65-9D91-7224C49458BB}"/>
                <c:ext xmlns:c16="http://schemas.microsoft.com/office/drawing/2014/chart" uri="{C3380CC4-5D6E-409C-BE32-E72D297353CC}">
                  <c16:uniqueId val="{0000000F-A785-4931-9D41-11A3E7B6D5A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785-4931-9D41-11A3E7B6D5A6}"/>
                </c:ext>
              </c:extLst>
            </c:dLbl>
            <c:dLbl>
              <c:idx val="14"/>
              <c:delete val="1"/>
              <c:extLst>
                <c:ext xmlns:c15="http://schemas.microsoft.com/office/drawing/2012/chart" uri="{CE6537A1-D6FC-4f65-9D91-7224C49458BB}"/>
                <c:ext xmlns:c16="http://schemas.microsoft.com/office/drawing/2014/chart" uri="{C3380CC4-5D6E-409C-BE32-E72D297353CC}">
                  <c16:uniqueId val="{00000011-A785-4931-9D41-11A3E7B6D5A6}"/>
                </c:ext>
              </c:extLst>
            </c:dLbl>
            <c:dLbl>
              <c:idx val="15"/>
              <c:delete val="1"/>
              <c:extLst>
                <c:ext xmlns:c15="http://schemas.microsoft.com/office/drawing/2012/chart" uri="{CE6537A1-D6FC-4f65-9D91-7224C49458BB}"/>
                <c:ext xmlns:c16="http://schemas.microsoft.com/office/drawing/2014/chart" uri="{C3380CC4-5D6E-409C-BE32-E72D297353CC}">
                  <c16:uniqueId val="{00000012-A785-4931-9D41-11A3E7B6D5A6}"/>
                </c:ext>
              </c:extLst>
            </c:dLbl>
            <c:dLbl>
              <c:idx val="16"/>
              <c:delete val="1"/>
              <c:extLst>
                <c:ext xmlns:c15="http://schemas.microsoft.com/office/drawing/2012/chart" uri="{CE6537A1-D6FC-4f65-9D91-7224C49458BB}"/>
                <c:ext xmlns:c16="http://schemas.microsoft.com/office/drawing/2014/chart" uri="{C3380CC4-5D6E-409C-BE32-E72D297353CC}">
                  <c16:uniqueId val="{00000013-A785-4931-9D41-11A3E7B6D5A6}"/>
                </c:ext>
              </c:extLst>
            </c:dLbl>
            <c:dLbl>
              <c:idx val="17"/>
              <c:delete val="1"/>
              <c:extLst>
                <c:ext xmlns:c15="http://schemas.microsoft.com/office/drawing/2012/chart" uri="{CE6537A1-D6FC-4f65-9D91-7224C49458BB}"/>
                <c:ext xmlns:c16="http://schemas.microsoft.com/office/drawing/2014/chart" uri="{C3380CC4-5D6E-409C-BE32-E72D297353CC}">
                  <c16:uniqueId val="{00000014-A785-4931-9D41-11A3E7B6D5A6}"/>
                </c:ext>
              </c:extLst>
            </c:dLbl>
            <c:dLbl>
              <c:idx val="18"/>
              <c:delete val="1"/>
              <c:extLst>
                <c:ext xmlns:c15="http://schemas.microsoft.com/office/drawing/2012/chart" uri="{CE6537A1-D6FC-4f65-9D91-7224C49458BB}"/>
                <c:ext xmlns:c16="http://schemas.microsoft.com/office/drawing/2014/chart" uri="{C3380CC4-5D6E-409C-BE32-E72D297353CC}">
                  <c16:uniqueId val="{00000015-A785-4931-9D41-11A3E7B6D5A6}"/>
                </c:ext>
              </c:extLst>
            </c:dLbl>
            <c:dLbl>
              <c:idx val="19"/>
              <c:delete val="1"/>
              <c:extLst>
                <c:ext xmlns:c15="http://schemas.microsoft.com/office/drawing/2012/chart" uri="{CE6537A1-D6FC-4f65-9D91-7224C49458BB}"/>
                <c:ext xmlns:c16="http://schemas.microsoft.com/office/drawing/2014/chart" uri="{C3380CC4-5D6E-409C-BE32-E72D297353CC}">
                  <c16:uniqueId val="{00000016-A785-4931-9D41-11A3E7B6D5A6}"/>
                </c:ext>
              </c:extLst>
            </c:dLbl>
            <c:dLbl>
              <c:idx val="20"/>
              <c:delete val="1"/>
              <c:extLst>
                <c:ext xmlns:c15="http://schemas.microsoft.com/office/drawing/2012/chart" uri="{CE6537A1-D6FC-4f65-9D91-7224C49458BB}"/>
                <c:ext xmlns:c16="http://schemas.microsoft.com/office/drawing/2014/chart" uri="{C3380CC4-5D6E-409C-BE32-E72D297353CC}">
                  <c16:uniqueId val="{00000017-A785-4931-9D41-11A3E7B6D5A6}"/>
                </c:ext>
              </c:extLst>
            </c:dLbl>
            <c:dLbl>
              <c:idx val="21"/>
              <c:delete val="1"/>
              <c:extLst>
                <c:ext xmlns:c15="http://schemas.microsoft.com/office/drawing/2012/chart" uri="{CE6537A1-D6FC-4f65-9D91-7224C49458BB}"/>
                <c:ext xmlns:c16="http://schemas.microsoft.com/office/drawing/2014/chart" uri="{C3380CC4-5D6E-409C-BE32-E72D297353CC}">
                  <c16:uniqueId val="{00000018-A785-4931-9D41-11A3E7B6D5A6}"/>
                </c:ext>
              </c:extLst>
            </c:dLbl>
            <c:dLbl>
              <c:idx val="22"/>
              <c:delete val="1"/>
              <c:extLst>
                <c:ext xmlns:c15="http://schemas.microsoft.com/office/drawing/2012/chart" uri="{CE6537A1-D6FC-4f65-9D91-7224C49458BB}"/>
                <c:ext xmlns:c16="http://schemas.microsoft.com/office/drawing/2014/chart" uri="{C3380CC4-5D6E-409C-BE32-E72D297353CC}">
                  <c16:uniqueId val="{00000019-A785-4931-9D41-11A3E7B6D5A6}"/>
                </c:ext>
              </c:extLst>
            </c:dLbl>
            <c:dLbl>
              <c:idx val="23"/>
              <c:delete val="1"/>
              <c:extLst>
                <c:ext xmlns:c15="http://schemas.microsoft.com/office/drawing/2012/chart" uri="{CE6537A1-D6FC-4f65-9D91-7224C49458BB}"/>
                <c:ext xmlns:c16="http://schemas.microsoft.com/office/drawing/2014/chart" uri="{C3380CC4-5D6E-409C-BE32-E72D297353CC}">
                  <c16:uniqueId val="{0000001A-A785-4931-9D41-11A3E7B6D5A6}"/>
                </c:ext>
              </c:extLst>
            </c:dLbl>
            <c:dLbl>
              <c:idx val="24"/>
              <c:delete val="1"/>
              <c:extLst>
                <c:ext xmlns:c15="http://schemas.microsoft.com/office/drawing/2012/chart" uri="{CE6537A1-D6FC-4f65-9D91-7224C49458BB}"/>
                <c:ext xmlns:c16="http://schemas.microsoft.com/office/drawing/2014/chart" uri="{C3380CC4-5D6E-409C-BE32-E72D297353CC}">
                  <c16:uniqueId val="{0000001B-A785-4931-9D41-11A3E7B6D5A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785-4931-9D41-11A3E7B6D5A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Dachau (09174)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44498</v>
      </c>
      <c r="F11" s="238">
        <v>43836</v>
      </c>
      <c r="G11" s="238">
        <v>44401</v>
      </c>
      <c r="H11" s="238">
        <v>43707</v>
      </c>
      <c r="I11" s="265">
        <v>43380</v>
      </c>
      <c r="J11" s="263">
        <v>1118</v>
      </c>
      <c r="K11" s="266">
        <v>2.5772245274319965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16.704121533552069</v>
      </c>
      <c r="E13" s="115">
        <v>7433</v>
      </c>
      <c r="F13" s="114">
        <v>7274</v>
      </c>
      <c r="G13" s="114">
        <v>7525</v>
      </c>
      <c r="H13" s="114">
        <v>7564</v>
      </c>
      <c r="I13" s="140">
        <v>7442</v>
      </c>
      <c r="J13" s="115">
        <v>-9</v>
      </c>
      <c r="K13" s="116">
        <v>-0.12093523246439129</v>
      </c>
    </row>
    <row r="14" spans="1:255" ht="14.1" customHeight="1" x14ac:dyDescent="0.2">
      <c r="A14" s="306" t="s">
        <v>230</v>
      </c>
      <c r="B14" s="307"/>
      <c r="C14" s="308"/>
      <c r="D14" s="113">
        <v>60.784754370982967</v>
      </c>
      <c r="E14" s="115">
        <v>27048</v>
      </c>
      <c r="F14" s="114">
        <v>26601</v>
      </c>
      <c r="G14" s="114">
        <v>26979</v>
      </c>
      <c r="H14" s="114">
        <v>26409</v>
      </c>
      <c r="I14" s="140">
        <v>26241</v>
      </c>
      <c r="J14" s="115">
        <v>807</v>
      </c>
      <c r="K14" s="116">
        <v>3.0753401166114096</v>
      </c>
    </row>
    <row r="15" spans="1:255" ht="14.1" customHeight="1" x14ac:dyDescent="0.2">
      <c r="A15" s="306" t="s">
        <v>231</v>
      </c>
      <c r="B15" s="307"/>
      <c r="C15" s="308"/>
      <c r="D15" s="113">
        <v>11.622994291878287</v>
      </c>
      <c r="E15" s="115">
        <v>5172</v>
      </c>
      <c r="F15" s="114">
        <v>5112</v>
      </c>
      <c r="G15" s="114">
        <v>5099</v>
      </c>
      <c r="H15" s="114">
        <v>5021</v>
      </c>
      <c r="I15" s="140">
        <v>4982</v>
      </c>
      <c r="J15" s="115">
        <v>190</v>
      </c>
      <c r="K15" s="116">
        <v>3.8137294259333601</v>
      </c>
    </row>
    <row r="16" spans="1:255" ht="14.1" customHeight="1" x14ac:dyDescent="0.2">
      <c r="A16" s="306" t="s">
        <v>232</v>
      </c>
      <c r="B16" s="307"/>
      <c r="C16" s="308"/>
      <c r="D16" s="113">
        <v>10.555530585644298</v>
      </c>
      <c r="E16" s="115">
        <v>4697</v>
      </c>
      <c r="F16" s="114">
        <v>4701</v>
      </c>
      <c r="G16" s="114">
        <v>4647</v>
      </c>
      <c r="H16" s="114">
        <v>4563</v>
      </c>
      <c r="I16" s="140">
        <v>4567</v>
      </c>
      <c r="J16" s="115">
        <v>130</v>
      </c>
      <c r="K16" s="116">
        <v>2.8465075541931246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0.77981032855409227</v>
      </c>
      <c r="E18" s="115">
        <v>347</v>
      </c>
      <c r="F18" s="114">
        <v>305</v>
      </c>
      <c r="G18" s="114">
        <v>333</v>
      </c>
      <c r="H18" s="114">
        <v>312</v>
      </c>
      <c r="I18" s="140">
        <v>308</v>
      </c>
      <c r="J18" s="115">
        <v>39</v>
      </c>
      <c r="K18" s="116">
        <v>12.662337662337663</v>
      </c>
    </row>
    <row r="19" spans="1:255" ht="14.1" customHeight="1" x14ac:dyDescent="0.2">
      <c r="A19" s="306" t="s">
        <v>235</v>
      </c>
      <c r="B19" s="307" t="s">
        <v>236</v>
      </c>
      <c r="C19" s="308"/>
      <c r="D19" s="113">
        <v>0.55957571126792216</v>
      </c>
      <c r="E19" s="115">
        <v>249</v>
      </c>
      <c r="F19" s="114">
        <v>209</v>
      </c>
      <c r="G19" s="114">
        <v>240</v>
      </c>
      <c r="H19" s="114">
        <v>227</v>
      </c>
      <c r="I19" s="140">
        <v>216</v>
      </c>
      <c r="J19" s="115">
        <v>33</v>
      </c>
      <c r="K19" s="116">
        <v>15.277777777777779</v>
      </c>
    </row>
    <row r="20" spans="1:255" ht="14.1" customHeight="1" x14ac:dyDescent="0.2">
      <c r="A20" s="306">
        <v>12</v>
      </c>
      <c r="B20" s="307" t="s">
        <v>237</v>
      </c>
      <c r="C20" s="308"/>
      <c r="D20" s="113">
        <v>1.0449907861027461</v>
      </c>
      <c r="E20" s="115">
        <v>465</v>
      </c>
      <c r="F20" s="114">
        <v>430</v>
      </c>
      <c r="G20" s="114">
        <v>519</v>
      </c>
      <c r="H20" s="114">
        <v>529</v>
      </c>
      <c r="I20" s="140">
        <v>480</v>
      </c>
      <c r="J20" s="115">
        <v>-15</v>
      </c>
      <c r="K20" s="116">
        <v>-3.125</v>
      </c>
    </row>
    <row r="21" spans="1:255" ht="14.1" customHeight="1" x14ac:dyDescent="0.2">
      <c r="A21" s="306">
        <v>21</v>
      </c>
      <c r="B21" s="307" t="s">
        <v>238</v>
      </c>
      <c r="C21" s="308"/>
      <c r="D21" s="113">
        <v>0.2629331655355297</v>
      </c>
      <c r="E21" s="115">
        <v>117</v>
      </c>
      <c r="F21" s="114">
        <v>118</v>
      </c>
      <c r="G21" s="114">
        <v>118</v>
      </c>
      <c r="H21" s="114">
        <v>121</v>
      </c>
      <c r="I21" s="140">
        <v>113</v>
      </c>
      <c r="J21" s="115">
        <v>4</v>
      </c>
      <c r="K21" s="116">
        <v>3.5398230088495577</v>
      </c>
    </row>
    <row r="22" spans="1:255" ht="14.1" customHeight="1" x14ac:dyDescent="0.2">
      <c r="A22" s="306">
        <v>22</v>
      </c>
      <c r="B22" s="307" t="s">
        <v>239</v>
      </c>
      <c r="C22" s="308"/>
      <c r="D22" s="113">
        <v>1.50343835678008</v>
      </c>
      <c r="E22" s="115">
        <v>669</v>
      </c>
      <c r="F22" s="114">
        <v>660</v>
      </c>
      <c r="G22" s="114">
        <v>673</v>
      </c>
      <c r="H22" s="114">
        <v>684</v>
      </c>
      <c r="I22" s="140">
        <v>674</v>
      </c>
      <c r="J22" s="115">
        <v>-5</v>
      </c>
      <c r="K22" s="116">
        <v>-0.74183976261127593</v>
      </c>
    </row>
    <row r="23" spans="1:255" ht="14.1" customHeight="1" x14ac:dyDescent="0.2">
      <c r="A23" s="306">
        <v>23</v>
      </c>
      <c r="B23" s="307" t="s">
        <v>240</v>
      </c>
      <c r="C23" s="308"/>
      <c r="D23" s="113">
        <v>0.54384466717605284</v>
      </c>
      <c r="E23" s="115">
        <v>242</v>
      </c>
      <c r="F23" s="114">
        <v>223</v>
      </c>
      <c r="G23" s="114">
        <v>226</v>
      </c>
      <c r="H23" s="114">
        <v>231</v>
      </c>
      <c r="I23" s="140">
        <v>244</v>
      </c>
      <c r="J23" s="115">
        <v>-2</v>
      </c>
      <c r="K23" s="116">
        <v>-0.81967213114754101</v>
      </c>
    </row>
    <row r="24" spans="1:255" ht="14.1" customHeight="1" x14ac:dyDescent="0.2">
      <c r="A24" s="306">
        <v>24</v>
      </c>
      <c r="B24" s="307" t="s">
        <v>241</v>
      </c>
      <c r="C24" s="308"/>
      <c r="D24" s="113">
        <v>2.2517865971504336</v>
      </c>
      <c r="E24" s="115">
        <v>1002</v>
      </c>
      <c r="F24" s="114">
        <v>1016</v>
      </c>
      <c r="G24" s="114">
        <v>1041</v>
      </c>
      <c r="H24" s="114">
        <v>1039</v>
      </c>
      <c r="I24" s="140">
        <v>1037</v>
      </c>
      <c r="J24" s="115">
        <v>-35</v>
      </c>
      <c r="K24" s="116">
        <v>-3.3751205400192865</v>
      </c>
    </row>
    <row r="25" spans="1:255" ht="14.1" customHeight="1" x14ac:dyDescent="0.2">
      <c r="A25" s="306">
        <v>25</v>
      </c>
      <c r="B25" s="307" t="s">
        <v>242</v>
      </c>
      <c r="C25" s="308"/>
      <c r="D25" s="113">
        <v>5.4092318755899145</v>
      </c>
      <c r="E25" s="115">
        <v>2407</v>
      </c>
      <c r="F25" s="114">
        <v>2323</v>
      </c>
      <c r="G25" s="114">
        <v>2392</v>
      </c>
      <c r="H25" s="114">
        <v>2352</v>
      </c>
      <c r="I25" s="140">
        <v>2325</v>
      </c>
      <c r="J25" s="115">
        <v>82</v>
      </c>
      <c r="K25" s="116">
        <v>3.5268817204301075</v>
      </c>
    </row>
    <row r="26" spans="1:255" ht="14.1" customHeight="1" x14ac:dyDescent="0.2">
      <c r="A26" s="306">
        <v>26</v>
      </c>
      <c r="B26" s="307" t="s">
        <v>243</v>
      </c>
      <c r="C26" s="308"/>
      <c r="D26" s="113">
        <v>3.3349813474762913</v>
      </c>
      <c r="E26" s="115">
        <v>1484</v>
      </c>
      <c r="F26" s="114">
        <v>1479</v>
      </c>
      <c r="G26" s="114">
        <v>1522</v>
      </c>
      <c r="H26" s="114">
        <v>1479</v>
      </c>
      <c r="I26" s="140">
        <v>1479</v>
      </c>
      <c r="J26" s="115">
        <v>5</v>
      </c>
      <c r="K26" s="116">
        <v>0.33806626098715348</v>
      </c>
    </row>
    <row r="27" spans="1:255" ht="14.1" customHeight="1" x14ac:dyDescent="0.2">
      <c r="A27" s="306">
        <v>27</v>
      </c>
      <c r="B27" s="307" t="s">
        <v>244</v>
      </c>
      <c r="C27" s="308"/>
      <c r="D27" s="113">
        <v>3.1731763225313498</v>
      </c>
      <c r="E27" s="115">
        <v>1412</v>
      </c>
      <c r="F27" s="114">
        <v>1432</v>
      </c>
      <c r="G27" s="114">
        <v>1429</v>
      </c>
      <c r="H27" s="114">
        <v>1403</v>
      </c>
      <c r="I27" s="140">
        <v>1411</v>
      </c>
      <c r="J27" s="115">
        <v>1</v>
      </c>
      <c r="K27" s="116">
        <v>7.087172218284904E-2</v>
      </c>
    </row>
    <row r="28" spans="1:255" ht="14.1" customHeight="1" x14ac:dyDescent="0.2">
      <c r="A28" s="306">
        <v>28</v>
      </c>
      <c r="B28" s="307" t="s">
        <v>245</v>
      </c>
      <c r="C28" s="308"/>
      <c r="D28" s="113">
        <v>0.31686817385051014</v>
      </c>
      <c r="E28" s="115">
        <v>141</v>
      </c>
      <c r="F28" s="114">
        <v>130</v>
      </c>
      <c r="G28" s="114">
        <v>141</v>
      </c>
      <c r="H28" s="114">
        <v>140</v>
      </c>
      <c r="I28" s="140">
        <v>123</v>
      </c>
      <c r="J28" s="115">
        <v>18</v>
      </c>
      <c r="K28" s="116">
        <v>14.634146341463415</v>
      </c>
    </row>
    <row r="29" spans="1:255" ht="14.1" customHeight="1" x14ac:dyDescent="0.2">
      <c r="A29" s="306">
        <v>29</v>
      </c>
      <c r="B29" s="307" t="s">
        <v>246</v>
      </c>
      <c r="C29" s="308"/>
      <c r="D29" s="113">
        <v>2.6720302036046566</v>
      </c>
      <c r="E29" s="115">
        <v>1189</v>
      </c>
      <c r="F29" s="114">
        <v>1188</v>
      </c>
      <c r="G29" s="114">
        <v>1202</v>
      </c>
      <c r="H29" s="114">
        <v>1205</v>
      </c>
      <c r="I29" s="140">
        <v>1213</v>
      </c>
      <c r="J29" s="115">
        <v>-24</v>
      </c>
      <c r="K29" s="116">
        <v>-1.978565539983512</v>
      </c>
    </row>
    <row r="30" spans="1:255" ht="14.1" customHeight="1" x14ac:dyDescent="0.2">
      <c r="A30" s="306" t="s">
        <v>247</v>
      </c>
      <c r="B30" s="307" t="s">
        <v>248</v>
      </c>
      <c r="C30" s="308"/>
      <c r="D30" s="113">
        <v>0.99779765382713825</v>
      </c>
      <c r="E30" s="115">
        <v>444</v>
      </c>
      <c r="F30" s="114">
        <v>447</v>
      </c>
      <c r="G30" s="114">
        <v>469</v>
      </c>
      <c r="H30" s="114">
        <v>453</v>
      </c>
      <c r="I30" s="140">
        <v>451</v>
      </c>
      <c r="J30" s="115">
        <v>-7</v>
      </c>
      <c r="K30" s="116">
        <v>-1.5521064301552105</v>
      </c>
    </row>
    <row r="31" spans="1:255" ht="14.1" customHeight="1" x14ac:dyDescent="0.2">
      <c r="A31" s="306" t="s">
        <v>249</v>
      </c>
      <c r="B31" s="307" t="s">
        <v>250</v>
      </c>
      <c r="C31" s="308"/>
      <c r="D31" s="113">
        <v>1.6382758775675312</v>
      </c>
      <c r="E31" s="115">
        <v>729</v>
      </c>
      <c r="F31" s="114">
        <v>724</v>
      </c>
      <c r="G31" s="114">
        <v>716</v>
      </c>
      <c r="H31" s="114">
        <v>735</v>
      </c>
      <c r="I31" s="140">
        <v>745</v>
      </c>
      <c r="J31" s="115">
        <v>-16</v>
      </c>
      <c r="K31" s="116">
        <v>-2.1476510067114094</v>
      </c>
    </row>
    <row r="32" spans="1:255" ht="14.1" customHeight="1" x14ac:dyDescent="0.2">
      <c r="A32" s="306">
        <v>31</v>
      </c>
      <c r="B32" s="307" t="s">
        <v>251</v>
      </c>
      <c r="C32" s="308"/>
      <c r="D32" s="113">
        <v>0.59328509146478492</v>
      </c>
      <c r="E32" s="115">
        <v>264</v>
      </c>
      <c r="F32" s="114">
        <v>262</v>
      </c>
      <c r="G32" s="114">
        <v>255</v>
      </c>
      <c r="H32" s="114">
        <v>250</v>
      </c>
      <c r="I32" s="140">
        <v>251</v>
      </c>
      <c r="J32" s="115">
        <v>13</v>
      </c>
      <c r="K32" s="116">
        <v>5.1792828685258963</v>
      </c>
    </row>
    <row r="33" spans="1:11" ht="14.1" customHeight="1" x14ac:dyDescent="0.2">
      <c r="A33" s="306">
        <v>32</v>
      </c>
      <c r="B33" s="307" t="s">
        <v>252</v>
      </c>
      <c r="C33" s="308"/>
      <c r="D33" s="113">
        <v>1.9214346712211785</v>
      </c>
      <c r="E33" s="115">
        <v>855</v>
      </c>
      <c r="F33" s="114">
        <v>771</v>
      </c>
      <c r="G33" s="114">
        <v>887</v>
      </c>
      <c r="H33" s="114">
        <v>864</v>
      </c>
      <c r="I33" s="140">
        <v>851</v>
      </c>
      <c r="J33" s="115">
        <v>4</v>
      </c>
      <c r="K33" s="116">
        <v>0.4700352526439483</v>
      </c>
    </row>
    <row r="34" spans="1:11" ht="14.1" customHeight="1" x14ac:dyDescent="0.2">
      <c r="A34" s="306">
        <v>33</v>
      </c>
      <c r="B34" s="307" t="s">
        <v>253</v>
      </c>
      <c r="C34" s="308"/>
      <c r="D34" s="113">
        <v>1.710189221987505</v>
      </c>
      <c r="E34" s="115">
        <v>761</v>
      </c>
      <c r="F34" s="114">
        <v>725</v>
      </c>
      <c r="G34" s="114">
        <v>764</v>
      </c>
      <c r="H34" s="114">
        <v>739</v>
      </c>
      <c r="I34" s="140">
        <v>709</v>
      </c>
      <c r="J34" s="115">
        <v>52</v>
      </c>
      <c r="K34" s="116">
        <v>7.3342736248236955</v>
      </c>
    </row>
    <row r="35" spans="1:11" ht="14.1" customHeight="1" x14ac:dyDescent="0.2">
      <c r="A35" s="306">
        <v>34</v>
      </c>
      <c r="B35" s="307" t="s">
        <v>254</v>
      </c>
      <c r="C35" s="308"/>
      <c r="D35" s="113">
        <v>2.5619128949615715</v>
      </c>
      <c r="E35" s="115">
        <v>1140</v>
      </c>
      <c r="F35" s="114">
        <v>1160</v>
      </c>
      <c r="G35" s="114">
        <v>1172</v>
      </c>
      <c r="H35" s="114">
        <v>1106</v>
      </c>
      <c r="I35" s="140">
        <v>1094</v>
      </c>
      <c r="J35" s="115">
        <v>46</v>
      </c>
      <c r="K35" s="116">
        <v>4.2047531992687386</v>
      </c>
    </row>
    <row r="36" spans="1:11" ht="14.1" customHeight="1" x14ac:dyDescent="0.2">
      <c r="A36" s="306">
        <v>41</v>
      </c>
      <c r="B36" s="307" t="s">
        <v>255</v>
      </c>
      <c r="C36" s="308"/>
      <c r="D36" s="113">
        <v>0.45170569463796123</v>
      </c>
      <c r="E36" s="115">
        <v>201</v>
      </c>
      <c r="F36" s="114">
        <v>203</v>
      </c>
      <c r="G36" s="114">
        <v>203</v>
      </c>
      <c r="H36" s="114">
        <v>203</v>
      </c>
      <c r="I36" s="140">
        <v>196</v>
      </c>
      <c r="J36" s="115">
        <v>5</v>
      </c>
      <c r="K36" s="116">
        <v>2.5510204081632653</v>
      </c>
    </row>
    <row r="37" spans="1:11" ht="14.1" customHeight="1" x14ac:dyDescent="0.2">
      <c r="A37" s="306">
        <v>42</v>
      </c>
      <c r="B37" s="307" t="s">
        <v>256</v>
      </c>
      <c r="C37" s="308"/>
      <c r="D37" s="113" t="s">
        <v>513</v>
      </c>
      <c r="E37" s="115" t="s">
        <v>513</v>
      </c>
      <c r="F37" s="114">
        <v>35</v>
      </c>
      <c r="G37" s="114" t="s">
        <v>513</v>
      </c>
      <c r="H37" s="114" t="s">
        <v>513</v>
      </c>
      <c r="I37" s="140" t="s">
        <v>513</v>
      </c>
      <c r="J37" s="115" t="s">
        <v>513</v>
      </c>
      <c r="K37" s="116" t="s">
        <v>513</v>
      </c>
    </row>
    <row r="38" spans="1:11" ht="14.1" customHeight="1" x14ac:dyDescent="0.2">
      <c r="A38" s="306">
        <v>43</v>
      </c>
      <c r="B38" s="307" t="s">
        <v>257</v>
      </c>
      <c r="C38" s="308"/>
      <c r="D38" s="113">
        <v>1.8248011146568386</v>
      </c>
      <c r="E38" s="115">
        <v>812</v>
      </c>
      <c r="F38" s="114">
        <v>799</v>
      </c>
      <c r="G38" s="114">
        <v>784</v>
      </c>
      <c r="H38" s="114">
        <v>761</v>
      </c>
      <c r="I38" s="140">
        <v>744</v>
      </c>
      <c r="J38" s="115">
        <v>68</v>
      </c>
      <c r="K38" s="116">
        <v>9.1397849462365599</v>
      </c>
    </row>
    <row r="39" spans="1:11" ht="14.1" customHeight="1" x14ac:dyDescent="0.2">
      <c r="A39" s="306">
        <v>51</v>
      </c>
      <c r="B39" s="307" t="s">
        <v>258</v>
      </c>
      <c r="C39" s="308"/>
      <c r="D39" s="113">
        <v>6.822778551845027</v>
      </c>
      <c r="E39" s="115">
        <v>3036</v>
      </c>
      <c r="F39" s="114">
        <v>2892</v>
      </c>
      <c r="G39" s="114">
        <v>2812</v>
      </c>
      <c r="H39" s="114">
        <v>2847</v>
      </c>
      <c r="I39" s="140">
        <v>2814</v>
      </c>
      <c r="J39" s="115">
        <v>222</v>
      </c>
      <c r="K39" s="116">
        <v>7.8891257995735611</v>
      </c>
    </row>
    <row r="40" spans="1:11" ht="14.1" customHeight="1" x14ac:dyDescent="0.2">
      <c r="A40" s="306" t="s">
        <v>259</v>
      </c>
      <c r="B40" s="307" t="s">
        <v>260</v>
      </c>
      <c r="C40" s="308"/>
      <c r="D40" s="113">
        <v>5.5463166883904895</v>
      </c>
      <c r="E40" s="115">
        <v>2468</v>
      </c>
      <c r="F40" s="114">
        <v>2372</v>
      </c>
      <c r="G40" s="114">
        <v>2312</v>
      </c>
      <c r="H40" s="114">
        <v>2348</v>
      </c>
      <c r="I40" s="140">
        <v>2311</v>
      </c>
      <c r="J40" s="115">
        <v>157</v>
      </c>
      <c r="K40" s="116">
        <v>6.7935958459541324</v>
      </c>
    </row>
    <row r="41" spans="1:11" ht="14.1" customHeight="1" x14ac:dyDescent="0.2">
      <c r="A41" s="306"/>
      <c r="B41" s="307" t="s">
        <v>261</v>
      </c>
      <c r="C41" s="308"/>
      <c r="D41" s="113">
        <v>4.7710009438626457</v>
      </c>
      <c r="E41" s="115">
        <v>2123</v>
      </c>
      <c r="F41" s="114">
        <v>2046</v>
      </c>
      <c r="G41" s="114">
        <v>2003</v>
      </c>
      <c r="H41" s="114">
        <v>2040</v>
      </c>
      <c r="I41" s="140">
        <v>2017</v>
      </c>
      <c r="J41" s="115">
        <v>106</v>
      </c>
      <c r="K41" s="116">
        <v>5.2553296975706498</v>
      </c>
    </row>
    <row r="42" spans="1:11" ht="14.1" customHeight="1" x14ac:dyDescent="0.2">
      <c r="A42" s="306">
        <v>52</v>
      </c>
      <c r="B42" s="307" t="s">
        <v>262</v>
      </c>
      <c r="C42" s="308"/>
      <c r="D42" s="113">
        <v>5.8339700660703855</v>
      </c>
      <c r="E42" s="115">
        <v>2596</v>
      </c>
      <c r="F42" s="114">
        <v>2464</v>
      </c>
      <c r="G42" s="114">
        <v>2559</v>
      </c>
      <c r="H42" s="114">
        <v>2488</v>
      </c>
      <c r="I42" s="140">
        <v>2427</v>
      </c>
      <c r="J42" s="115">
        <v>169</v>
      </c>
      <c r="K42" s="116">
        <v>6.9633292130201898</v>
      </c>
    </row>
    <row r="43" spans="1:11" ht="14.1" customHeight="1" x14ac:dyDescent="0.2">
      <c r="A43" s="306" t="s">
        <v>263</v>
      </c>
      <c r="B43" s="307" t="s">
        <v>264</v>
      </c>
      <c r="C43" s="308"/>
      <c r="D43" s="113">
        <v>5.1530405860937574</v>
      </c>
      <c r="E43" s="115">
        <v>2293</v>
      </c>
      <c r="F43" s="114">
        <v>2179</v>
      </c>
      <c r="G43" s="114">
        <v>2228</v>
      </c>
      <c r="H43" s="114">
        <v>2168</v>
      </c>
      <c r="I43" s="140">
        <v>2144</v>
      </c>
      <c r="J43" s="115">
        <v>149</v>
      </c>
      <c r="K43" s="116">
        <v>6.9496268656716422</v>
      </c>
    </row>
    <row r="44" spans="1:11" ht="14.1" customHeight="1" x14ac:dyDescent="0.2">
      <c r="A44" s="306">
        <v>53</v>
      </c>
      <c r="B44" s="307" t="s">
        <v>265</v>
      </c>
      <c r="C44" s="308"/>
      <c r="D44" s="113">
        <v>0.98656119376151741</v>
      </c>
      <c r="E44" s="115">
        <v>439</v>
      </c>
      <c r="F44" s="114">
        <v>450</v>
      </c>
      <c r="G44" s="114">
        <v>490</v>
      </c>
      <c r="H44" s="114">
        <v>478</v>
      </c>
      <c r="I44" s="140">
        <v>436</v>
      </c>
      <c r="J44" s="115">
        <v>3</v>
      </c>
      <c r="K44" s="116">
        <v>0.68807339449541283</v>
      </c>
    </row>
    <row r="45" spans="1:11" ht="14.1" customHeight="1" x14ac:dyDescent="0.2">
      <c r="A45" s="306" t="s">
        <v>266</v>
      </c>
      <c r="B45" s="307" t="s">
        <v>267</v>
      </c>
      <c r="C45" s="308"/>
      <c r="D45" s="113">
        <v>0.8180142927772035</v>
      </c>
      <c r="E45" s="115">
        <v>364</v>
      </c>
      <c r="F45" s="114">
        <v>370</v>
      </c>
      <c r="G45" s="114">
        <v>408</v>
      </c>
      <c r="H45" s="114">
        <v>396</v>
      </c>
      <c r="I45" s="140">
        <v>357</v>
      </c>
      <c r="J45" s="115">
        <v>7</v>
      </c>
      <c r="K45" s="116">
        <v>1.9607843137254901</v>
      </c>
    </row>
    <row r="46" spans="1:11" ht="14.1" customHeight="1" x14ac:dyDescent="0.2">
      <c r="A46" s="306">
        <v>54</v>
      </c>
      <c r="B46" s="307" t="s">
        <v>268</v>
      </c>
      <c r="C46" s="308"/>
      <c r="D46" s="113">
        <v>3.2653152950694415</v>
      </c>
      <c r="E46" s="115">
        <v>1453</v>
      </c>
      <c r="F46" s="114">
        <v>1476</v>
      </c>
      <c r="G46" s="114">
        <v>1518</v>
      </c>
      <c r="H46" s="114">
        <v>1465</v>
      </c>
      <c r="I46" s="140">
        <v>1494</v>
      </c>
      <c r="J46" s="115">
        <v>-41</v>
      </c>
      <c r="K46" s="116">
        <v>-2.7443105756358768</v>
      </c>
    </row>
    <row r="47" spans="1:11" ht="14.1" customHeight="1" x14ac:dyDescent="0.2">
      <c r="A47" s="306">
        <v>61</v>
      </c>
      <c r="B47" s="307" t="s">
        <v>269</v>
      </c>
      <c r="C47" s="308"/>
      <c r="D47" s="113">
        <v>3.708031821654906</v>
      </c>
      <c r="E47" s="115">
        <v>1650</v>
      </c>
      <c r="F47" s="114">
        <v>1624</v>
      </c>
      <c r="G47" s="114">
        <v>1654</v>
      </c>
      <c r="H47" s="114">
        <v>1635</v>
      </c>
      <c r="I47" s="140">
        <v>1627</v>
      </c>
      <c r="J47" s="115">
        <v>23</v>
      </c>
      <c r="K47" s="116">
        <v>1.4136447449293177</v>
      </c>
    </row>
    <row r="48" spans="1:11" ht="14.1" customHeight="1" x14ac:dyDescent="0.2">
      <c r="A48" s="306">
        <v>62</v>
      </c>
      <c r="B48" s="307" t="s">
        <v>270</v>
      </c>
      <c r="C48" s="308"/>
      <c r="D48" s="113">
        <v>6.7913164636612882</v>
      </c>
      <c r="E48" s="115">
        <v>3022</v>
      </c>
      <c r="F48" s="114">
        <v>2994</v>
      </c>
      <c r="G48" s="114">
        <v>3057</v>
      </c>
      <c r="H48" s="114">
        <v>3051</v>
      </c>
      <c r="I48" s="140">
        <v>3036</v>
      </c>
      <c r="J48" s="115">
        <v>-14</v>
      </c>
      <c r="K48" s="116">
        <v>-0.46113306982872199</v>
      </c>
    </row>
    <row r="49" spans="1:11" ht="14.1" customHeight="1" x14ac:dyDescent="0.2">
      <c r="A49" s="306">
        <v>63</v>
      </c>
      <c r="B49" s="307" t="s">
        <v>271</v>
      </c>
      <c r="C49" s="308"/>
      <c r="D49" s="113">
        <v>1.4472560564519754</v>
      </c>
      <c r="E49" s="115">
        <v>644</v>
      </c>
      <c r="F49" s="114">
        <v>672</v>
      </c>
      <c r="G49" s="114">
        <v>715</v>
      </c>
      <c r="H49" s="114">
        <v>716</v>
      </c>
      <c r="I49" s="140">
        <v>678</v>
      </c>
      <c r="J49" s="115">
        <v>-34</v>
      </c>
      <c r="K49" s="116">
        <v>-5.0147492625368733</v>
      </c>
    </row>
    <row r="50" spans="1:11" ht="14.1" customHeight="1" x14ac:dyDescent="0.2">
      <c r="A50" s="306" t="s">
        <v>272</v>
      </c>
      <c r="B50" s="307" t="s">
        <v>273</v>
      </c>
      <c r="C50" s="308"/>
      <c r="D50" s="113">
        <v>0.23821295339116363</v>
      </c>
      <c r="E50" s="115">
        <v>106</v>
      </c>
      <c r="F50" s="114">
        <v>108</v>
      </c>
      <c r="G50" s="114">
        <v>110</v>
      </c>
      <c r="H50" s="114">
        <v>119</v>
      </c>
      <c r="I50" s="140">
        <v>123</v>
      </c>
      <c r="J50" s="115">
        <v>-17</v>
      </c>
      <c r="K50" s="116">
        <v>-13.821138211382113</v>
      </c>
    </row>
    <row r="51" spans="1:11" ht="14.1" customHeight="1" x14ac:dyDescent="0.2">
      <c r="A51" s="306" t="s">
        <v>274</v>
      </c>
      <c r="B51" s="307" t="s">
        <v>275</v>
      </c>
      <c r="C51" s="308"/>
      <c r="D51" s="113">
        <v>1.0449907861027461</v>
      </c>
      <c r="E51" s="115">
        <v>465</v>
      </c>
      <c r="F51" s="114">
        <v>489</v>
      </c>
      <c r="G51" s="114">
        <v>524</v>
      </c>
      <c r="H51" s="114">
        <v>518</v>
      </c>
      <c r="I51" s="140">
        <v>475</v>
      </c>
      <c r="J51" s="115">
        <v>-10</v>
      </c>
      <c r="K51" s="116">
        <v>-2.1052631578947367</v>
      </c>
    </row>
    <row r="52" spans="1:11" ht="14.1" customHeight="1" x14ac:dyDescent="0.2">
      <c r="A52" s="306">
        <v>71</v>
      </c>
      <c r="B52" s="307" t="s">
        <v>276</v>
      </c>
      <c r="C52" s="308"/>
      <c r="D52" s="113">
        <v>12.184817295159332</v>
      </c>
      <c r="E52" s="115">
        <v>5422</v>
      </c>
      <c r="F52" s="114">
        <v>5363</v>
      </c>
      <c r="G52" s="114">
        <v>5364</v>
      </c>
      <c r="H52" s="114">
        <v>5282</v>
      </c>
      <c r="I52" s="140">
        <v>5233</v>
      </c>
      <c r="J52" s="115">
        <v>189</v>
      </c>
      <c r="K52" s="116">
        <v>3.6116950124211735</v>
      </c>
    </row>
    <row r="53" spans="1:11" ht="14.1" customHeight="1" x14ac:dyDescent="0.2">
      <c r="A53" s="306" t="s">
        <v>277</v>
      </c>
      <c r="B53" s="307" t="s">
        <v>278</v>
      </c>
      <c r="C53" s="308"/>
      <c r="D53" s="113">
        <v>4.0091689514135469</v>
      </c>
      <c r="E53" s="115">
        <v>1784</v>
      </c>
      <c r="F53" s="114">
        <v>1771</v>
      </c>
      <c r="G53" s="114">
        <v>1797</v>
      </c>
      <c r="H53" s="114">
        <v>1755</v>
      </c>
      <c r="I53" s="140">
        <v>1760</v>
      </c>
      <c r="J53" s="115">
        <v>24</v>
      </c>
      <c r="K53" s="116">
        <v>1.3636363636363635</v>
      </c>
    </row>
    <row r="54" spans="1:11" ht="14.1" customHeight="1" x14ac:dyDescent="0.2">
      <c r="A54" s="306" t="s">
        <v>279</v>
      </c>
      <c r="B54" s="307" t="s">
        <v>280</v>
      </c>
      <c r="C54" s="308"/>
      <c r="D54" s="113">
        <v>7.0564969212099422</v>
      </c>
      <c r="E54" s="115">
        <v>3140</v>
      </c>
      <c r="F54" s="114">
        <v>3108</v>
      </c>
      <c r="G54" s="114">
        <v>3085</v>
      </c>
      <c r="H54" s="114">
        <v>3061</v>
      </c>
      <c r="I54" s="140">
        <v>3015</v>
      </c>
      <c r="J54" s="115">
        <v>125</v>
      </c>
      <c r="K54" s="116">
        <v>4.1459369817578775</v>
      </c>
    </row>
    <row r="55" spans="1:11" ht="14.1" customHeight="1" x14ac:dyDescent="0.2">
      <c r="A55" s="306">
        <v>72</v>
      </c>
      <c r="B55" s="307" t="s">
        <v>281</v>
      </c>
      <c r="C55" s="308"/>
      <c r="D55" s="113">
        <v>3.9462447750460696</v>
      </c>
      <c r="E55" s="115">
        <v>1756</v>
      </c>
      <c r="F55" s="114">
        <v>1752</v>
      </c>
      <c r="G55" s="114">
        <v>1741</v>
      </c>
      <c r="H55" s="114">
        <v>1705</v>
      </c>
      <c r="I55" s="140">
        <v>1695</v>
      </c>
      <c r="J55" s="115">
        <v>61</v>
      </c>
      <c r="K55" s="116">
        <v>3.5988200589970503</v>
      </c>
    </row>
    <row r="56" spans="1:11" ht="14.1" customHeight="1" x14ac:dyDescent="0.2">
      <c r="A56" s="306" t="s">
        <v>282</v>
      </c>
      <c r="B56" s="307" t="s">
        <v>283</v>
      </c>
      <c r="C56" s="308"/>
      <c r="D56" s="113">
        <v>2.1281855364286035</v>
      </c>
      <c r="E56" s="115">
        <v>947</v>
      </c>
      <c r="F56" s="114">
        <v>950</v>
      </c>
      <c r="G56" s="114">
        <v>947</v>
      </c>
      <c r="H56" s="114">
        <v>925</v>
      </c>
      <c r="I56" s="140">
        <v>923</v>
      </c>
      <c r="J56" s="115">
        <v>24</v>
      </c>
      <c r="K56" s="116">
        <v>2.6002166847237271</v>
      </c>
    </row>
    <row r="57" spans="1:11" ht="14.1" customHeight="1" x14ac:dyDescent="0.2">
      <c r="A57" s="306" t="s">
        <v>284</v>
      </c>
      <c r="B57" s="307" t="s">
        <v>285</v>
      </c>
      <c r="C57" s="308"/>
      <c r="D57" s="113">
        <v>1.2225268551395569</v>
      </c>
      <c r="E57" s="115">
        <v>544</v>
      </c>
      <c r="F57" s="114">
        <v>541</v>
      </c>
      <c r="G57" s="114">
        <v>536</v>
      </c>
      <c r="H57" s="114">
        <v>529</v>
      </c>
      <c r="I57" s="140">
        <v>519</v>
      </c>
      <c r="J57" s="115">
        <v>25</v>
      </c>
      <c r="K57" s="116">
        <v>4.8169556840077075</v>
      </c>
    </row>
    <row r="58" spans="1:11" ht="14.1" customHeight="1" x14ac:dyDescent="0.2">
      <c r="A58" s="306">
        <v>73</v>
      </c>
      <c r="B58" s="307" t="s">
        <v>286</v>
      </c>
      <c r="C58" s="308"/>
      <c r="D58" s="113">
        <v>2.6832666636702771</v>
      </c>
      <c r="E58" s="115">
        <v>1194</v>
      </c>
      <c r="F58" s="114">
        <v>1170</v>
      </c>
      <c r="G58" s="114">
        <v>1157</v>
      </c>
      <c r="H58" s="114">
        <v>1134</v>
      </c>
      <c r="I58" s="140">
        <v>1123</v>
      </c>
      <c r="J58" s="115">
        <v>71</v>
      </c>
      <c r="K58" s="116">
        <v>6.3223508459483524</v>
      </c>
    </row>
    <row r="59" spans="1:11" ht="14.1" customHeight="1" x14ac:dyDescent="0.2">
      <c r="A59" s="306" t="s">
        <v>287</v>
      </c>
      <c r="B59" s="307" t="s">
        <v>288</v>
      </c>
      <c r="C59" s="308"/>
      <c r="D59" s="113">
        <v>2.3192053575441594</v>
      </c>
      <c r="E59" s="115">
        <v>1032</v>
      </c>
      <c r="F59" s="114">
        <v>1006</v>
      </c>
      <c r="G59" s="114">
        <v>994</v>
      </c>
      <c r="H59" s="114">
        <v>977</v>
      </c>
      <c r="I59" s="140">
        <v>964</v>
      </c>
      <c r="J59" s="115">
        <v>68</v>
      </c>
      <c r="K59" s="116">
        <v>7.0539419087136928</v>
      </c>
    </row>
    <row r="60" spans="1:11" ht="14.1" customHeight="1" x14ac:dyDescent="0.2">
      <c r="A60" s="306">
        <v>81</v>
      </c>
      <c r="B60" s="307" t="s">
        <v>289</v>
      </c>
      <c r="C60" s="308"/>
      <c r="D60" s="113">
        <v>7.3126882107060993</v>
      </c>
      <c r="E60" s="115">
        <v>3254</v>
      </c>
      <c r="F60" s="114">
        <v>3215</v>
      </c>
      <c r="G60" s="114">
        <v>3194</v>
      </c>
      <c r="H60" s="114">
        <v>3148</v>
      </c>
      <c r="I60" s="140">
        <v>3174</v>
      </c>
      <c r="J60" s="115">
        <v>80</v>
      </c>
      <c r="K60" s="116">
        <v>2.5204788909892879</v>
      </c>
    </row>
    <row r="61" spans="1:11" ht="14.1" customHeight="1" x14ac:dyDescent="0.2">
      <c r="A61" s="306" t="s">
        <v>290</v>
      </c>
      <c r="B61" s="307" t="s">
        <v>291</v>
      </c>
      <c r="C61" s="308"/>
      <c r="D61" s="113">
        <v>2.2472920131241851</v>
      </c>
      <c r="E61" s="115">
        <v>1000</v>
      </c>
      <c r="F61" s="114">
        <v>991</v>
      </c>
      <c r="G61" s="114">
        <v>997</v>
      </c>
      <c r="H61" s="114">
        <v>959</v>
      </c>
      <c r="I61" s="140">
        <v>966</v>
      </c>
      <c r="J61" s="115">
        <v>34</v>
      </c>
      <c r="K61" s="116">
        <v>3.5196687370600412</v>
      </c>
    </row>
    <row r="62" spans="1:11" ht="14.1" customHeight="1" x14ac:dyDescent="0.2">
      <c r="A62" s="306" t="s">
        <v>292</v>
      </c>
      <c r="B62" s="307" t="s">
        <v>293</v>
      </c>
      <c r="C62" s="308"/>
      <c r="D62" s="113">
        <v>2.5641601869746955</v>
      </c>
      <c r="E62" s="115">
        <v>1141</v>
      </c>
      <c r="F62" s="114">
        <v>1118</v>
      </c>
      <c r="G62" s="114">
        <v>1106</v>
      </c>
      <c r="H62" s="114">
        <v>1103</v>
      </c>
      <c r="I62" s="140">
        <v>1106</v>
      </c>
      <c r="J62" s="115">
        <v>35</v>
      </c>
      <c r="K62" s="116">
        <v>3.1645569620253164</v>
      </c>
    </row>
    <row r="63" spans="1:11" ht="14.1" customHeight="1" x14ac:dyDescent="0.2">
      <c r="A63" s="306"/>
      <c r="B63" s="307" t="s">
        <v>294</v>
      </c>
      <c r="C63" s="308"/>
      <c r="D63" s="113">
        <v>2.1416692885073485</v>
      </c>
      <c r="E63" s="115">
        <v>953</v>
      </c>
      <c r="F63" s="114">
        <v>936</v>
      </c>
      <c r="G63" s="114">
        <v>934</v>
      </c>
      <c r="H63" s="114">
        <v>927</v>
      </c>
      <c r="I63" s="140">
        <v>937</v>
      </c>
      <c r="J63" s="115">
        <v>16</v>
      </c>
      <c r="K63" s="116">
        <v>1.7075773745997866</v>
      </c>
    </row>
    <row r="64" spans="1:11" ht="14.1" customHeight="1" x14ac:dyDescent="0.2">
      <c r="A64" s="306" t="s">
        <v>295</v>
      </c>
      <c r="B64" s="307" t="s">
        <v>296</v>
      </c>
      <c r="C64" s="308"/>
      <c r="D64" s="113">
        <v>0.87869117713155642</v>
      </c>
      <c r="E64" s="115">
        <v>391</v>
      </c>
      <c r="F64" s="114">
        <v>387</v>
      </c>
      <c r="G64" s="114">
        <v>380</v>
      </c>
      <c r="H64" s="114">
        <v>380</v>
      </c>
      <c r="I64" s="140">
        <v>391</v>
      </c>
      <c r="J64" s="115">
        <v>0</v>
      </c>
      <c r="K64" s="116">
        <v>0</v>
      </c>
    </row>
    <row r="65" spans="1:11" ht="14.1" customHeight="1" x14ac:dyDescent="0.2">
      <c r="A65" s="306" t="s">
        <v>297</v>
      </c>
      <c r="B65" s="307" t="s">
        <v>298</v>
      </c>
      <c r="C65" s="308"/>
      <c r="D65" s="113">
        <v>0.70340240010787003</v>
      </c>
      <c r="E65" s="115">
        <v>313</v>
      </c>
      <c r="F65" s="114">
        <v>308</v>
      </c>
      <c r="G65" s="114">
        <v>307</v>
      </c>
      <c r="H65" s="114">
        <v>302</v>
      </c>
      <c r="I65" s="140">
        <v>305</v>
      </c>
      <c r="J65" s="115">
        <v>8</v>
      </c>
      <c r="K65" s="116">
        <v>2.622950819672131</v>
      </c>
    </row>
    <row r="66" spans="1:11" ht="14.1" customHeight="1" x14ac:dyDescent="0.2">
      <c r="A66" s="306">
        <v>82</v>
      </c>
      <c r="B66" s="307" t="s">
        <v>299</v>
      </c>
      <c r="C66" s="308"/>
      <c r="D66" s="113">
        <v>2.7124814598408915</v>
      </c>
      <c r="E66" s="115">
        <v>1207</v>
      </c>
      <c r="F66" s="114">
        <v>1216</v>
      </c>
      <c r="G66" s="114">
        <v>1205</v>
      </c>
      <c r="H66" s="114">
        <v>1178</v>
      </c>
      <c r="I66" s="140">
        <v>1200</v>
      </c>
      <c r="J66" s="115">
        <v>7</v>
      </c>
      <c r="K66" s="116">
        <v>0.58333333333333337</v>
      </c>
    </row>
    <row r="67" spans="1:11" ht="14.1" customHeight="1" x14ac:dyDescent="0.2">
      <c r="A67" s="306" t="s">
        <v>300</v>
      </c>
      <c r="B67" s="307" t="s">
        <v>301</v>
      </c>
      <c r="C67" s="308"/>
      <c r="D67" s="113">
        <v>1.710189221987505</v>
      </c>
      <c r="E67" s="115">
        <v>761</v>
      </c>
      <c r="F67" s="114">
        <v>770</v>
      </c>
      <c r="G67" s="114">
        <v>760</v>
      </c>
      <c r="H67" s="114">
        <v>733</v>
      </c>
      <c r="I67" s="140">
        <v>756</v>
      </c>
      <c r="J67" s="115">
        <v>5</v>
      </c>
      <c r="K67" s="116">
        <v>0.66137566137566139</v>
      </c>
    </row>
    <row r="68" spans="1:11" ht="14.1" customHeight="1" x14ac:dyDescent="0.2">
      <c r="A68" s="306" t="s">
        <v>302</v>
      </c>
      <c r="B68" s="307" t="s">
        <v>303</v>
      </c>
      <c r="C68" s="308"/>
      <c r="D68" s="113">
        <v>0.59328509146478492</v>
      </c>
      <c r="E68" s="115">
        <v>264</v>
      </c>
      <c r="F68" s="114">
        <v>263</v>
      </c>
      <c r="G68" s="114">
        <v>263</v>
      </c>
      <c r="H68" s="114">
        <v>258</v>
      </c>
      <c r="I68" s="140">
        <v>255</v>
      </c>
      <c r="J68" s="115">
        <v>9</v>
      </c>
      <c r="K68" s="116">
        <v>3.5294117647058822</v>
      </c>
    </row>
    <row r="69" spans="1:11" ht="14.1" customHeight="1" x14ac:dyDescent="0.2">
      <c r="A69" s="306">
        <v>83</v>
      </c>
      <c r="B69" s="307" t="s">
        <v>304</v>
      </c>
      <c r="C69" s="308"/>
      <c r="D69" s="113">
        <v>8.27452919232325</v>
      </c>
      <c r="E69" s="115">
        <v>3682</v>
      </c>
      <c r="F69" s="114">
        <v>3683</v>
      </c>
      <c r="G69" s="114">
        <v>3644</v>
      </c>
      <c r="H69" s="114">
        <v>3585</v>
      </c>
      <c r="I69" s="140">
        <v>3589</v>
      </c>
      <c r="J69" s="115">
        <v>93</v>
      </c>
      <c r="K69" s="116">
        <v>2.5912510448592925</v>
      </c>
    </row>
    <row r="70" spans="1:11" ht="14.1" customHeight="1" x14ac:dyDescent="0.2">
      <c r="A70" s="306" t="s">
        <v>305</v>
      </c>
      <c r="B70" s="307" t="s">
        <v>306</v>
      </c>
      <c r="C70" s="308"/>
      <c r="D70" s="113">
        <v>7.4362892714279294</v>
      </c>
      <c r="E70" s="115">
        <v>3309</v>
      </c>
      <c r="F70" s="114">
        <v>3311</v>
      </c>
      <c r="G70" s="114">
        <v>3265</v>
      </c>
      <c r="H70" s="114">
        <v>3212</v>
      </c>
      <c r="I70" s="140">
        <v>3210</v>
      </c>
      <c r="J70" s="115">
        <v>99</v>
      </c>
      <c r="K70" s="116">
        <v>3.0841121495327104</v>
      </c>
    </row>
    <row r="71" spans="1:11" ht="14.1" customHeight="1" x14ac:dyDescent="0.2">
      <c r="A71" s="306"/>
      <c r="B71" s="307" t="s">
        <v>307</v>
      </c>
      <c r="C71" s="308"/>
      <c r="D71" s="113">
        <v>3.7866870421142522</v>
      </c>
      <c r="E71" s="115">
        <v>1685</v>
      </c>
      <c r="F71" s="114">
        <v>1700</v>
      </c>
      <c r="G71" s="114">
        <v>1668</v>
      </c>
      <c r="H71" s="114">
        <v>1651</v>
      </c>
      <c r="I71" s="140">
        <v>1652</v>
      </c>
      <c r="J71" s="115">
        <v>33</v>
      </c>
      <c r="K71" s="116">
        <v>1.9975786924939467</v>
      </c>
    </row>
    <row r="72" spans="1:11" ht="14.1" customHeight="1" x14ac:dyDescent="0.2">
      <c r="A72" s="306">
        <v>84</v>
      </c>
      <c r="B72" s="307" t="s">
        <v>308</v>
      </c>
      <c r="C72" s="308"/>
      <c r="D72" s="113">
        <v>1.5978246213312959</v>
      </c>
      <c r="E72" s="115">
        <v>711</v>
      </c>
      <c r="F72" s="114">
        <v>712</v>
      </c>
      <c r="G72" s="114">
        <v>700</v>
      </c>
      <c r="H72" s="114">
        <v>693</v>
      </c>
      <c r="I72" s="140">
        <v>701</v>
      </c>
      <c r="J72" s="115">
        <v>10</v>
      </c>
      <c r="K72" s="116">
        <v>1.4265335235378032</v>
      </c>
    </row>
    <row r="73" spans="1:11" ht="14.1" customHeight="1" x14ac:dyDescent="0.2">
      <c r="A73" s="306" t="s">
        <v>309</v>
      </c>
      <c r="B73" s="307" t="s">
        <v>310</v>
      </c>
      <c r="C73" s="308"/>
      <c r="D73" s="113">
        <v>1.0247651579846284</v>
      </c>
      <c r="E73" s="115">
        <v>456</v>
      </c>
      <c r="F73" s="114">
        <v>453</v>
      </c>
      <c r="G73" s="114">
        <v>449</v>
      </c>
      <c r="H73" s="114">
        <v>448</v>
      </c>
      <c r="I73" s="140">
        <v>454</v>
      </c>
      <c r="J73" s="115">
        <v>2</v>
      </c>
      <c r="K73" s="116">
        <v>0.44052863436123346</v>
      </c>
    </row>
    <row r="74" spans="1:11" ht="14.1" customHeight="1" x14ac:dyDescent="0.2">
      <c r="A74" s="306" t="s">
        <v>311</v>
      </c>
      <c r="B74" s="307" t="s">
        <v>312</v>
      </c>
      <c r="C74" s="308"/>
      <c r="D74" s="113">
        <v>0.17079419299743809</v>
      </c>
      <c r="E74" s="115">
        <v>76</v>
      </c>
      <c r="F74" s="114">
        <v>77</v>
      </c>
      <c r="G74" s="114">
        <v>74</v>
      </c>
      <c r="H74" s="114">
        <v>73</v>
      </c>
      <c r="I74" s="140">
        <v>73</v>
      </c>
      <c r="J74" s="115">
        <v>3</v>
      </c>
      <c r="K74" s="116">
        <v>4.1095890410958908</v>
      </c>
    </row>
    <row r="75" spans="1:11" ht="14.1" customHeight="1" x14ac:dyDescent="0.2">
      <c r="A75" s="306" t="s">
        <v>313</v>
      </c>
      <c r="B75" s="307" t="s">
        <v>314</v>
      </c>
      <c r="C75" s="308"/>
      <c r="D75" s="113">
        <v>6.2924176367477186E-2</v>
      </c>
      <c r="E75" s="115">
        <v>28</v>
      </c>
      <c r="F75" s="114">
        <v>26</v>
      </c>
      <c r="G75" s="114">
        <v>25</v>
      </c>
      <c r="H75" s="114">
        <v>21</v>
      </c>
      <c r="I75" s="140">
        <v>21</v>
      </c>
      <c r="J75" s="115">
        <v>7</v>
      </c>
      <c r="K75" s="116">
        <v>33.333333333333336</v>
      </c>
    </row>
    <row r="76" spans="1:11" ht="14.1" customHeight="1" x14ac:dyDescent="0.2">
      <c r="A76" s="306">
        <v>91</v>
      </c>
      <c r="B76" s="307" t="s">
        <v>315</v>
      </c>
      <c r="C76" s="308"/>
      <c r="D76" s="113">
        <v>0.19101982111555577</v>
      </c>
      <c r="E76" s="115">
        <v>85</v>
      </c>
      <c r="F76" s="114">
        <v>85</v>
      </c>
      <c r="G76" s="114">
        <v>86</v>
      </c>
      <c r="H76" s="114">
        <v>83</v>
      </c>
      <c r="I76" s="140">
        <v>80</v>
      </c>
      <c r="J76" s="115">
        <v>5</v>
      </c>
      <c r="K76" s="116">
        <v>6.25</v>
      </c>
    </row>
    <row r="77" spans="1:11" ht="14.1" customHeight="1" x14ac:dyDescent="0.2">
      <c r="A77" s="306">
        <v>92</v>
      </c>
      <c r="B77" s="307" t="s">
        <v>316</v>
      </c>
      <c r="C77" s="308"/>
      <c r="D77" s="113">
        <v>1.1573553867589554</v>
      </c>
      <c r="E77" s="115">
        <v>515</v>
      </c>
      <c r="F77" s="114">
        <v>508</v>
      </c>
      <c r="G77" s="114">
        <v>511</v>
      </c>
      <c r="H77" s="114">
        <v>468</v>
      </c>
      <c r="I77" s="140">
        <v>472</v>
      </c>
      <c r="J77" s="115">
        <v>43</v>
      </c>
      <c r="K77" s="116">
        <v>9.1101694915254239</v>
      </c>
    </row>
    <row r="78" spans="1:11" ht="14.1" customHeight="1" x14ac:dyDescent="0.2">
      <c r="A78" s="306">
        <v>93</v>
      </c>
      <c r="B78" s="307" t="s">
        <v>317</v>
      </c>
      <c r="C78" s="308"/>
      <c r="D78" s="113">
        <v>0.1550631489055688</v>
      </c>
      <c r="E78" s="115">
        <v>69</v>
      </c>
      <c r="F78" s="114">
        <v>63</v>
      </c>
      <c r="G78" s="114">
        <v>60</v>
      </c>
      <c r="H78" s="114">
        <v>63</v>
      </c>
      <c r="I78" s="140">
        <v>61</v>
      </c>
      <c r="J78" s="115">
        <v>8</v>
      </c>
      <c r="K78" s="116">
        <v>13.114754098360656</v>
      </c>
    </row>
    <row r="79" spans="1:11" ht="14.1" customHeight="1" x14ac:dyDescent="0.2">
      <c r="A79" s="306">
        <v>94</v>
      </c>
      <c r="B79" s="307" t="s">
        <v>318</v>
      </c>
      <c r="C79" s="308"/>
      <c r="D79" s="113">
        <v>0.15955773293181716</v>
      </c>
      <c r="E79" s="115">
        <v>71</v>
      </c>
      <c r="F79" s="114">
        <v>90</v>
      </c>
      <c r="G79" s="114">
        <v>86</v>
      </c>
      <c r="H79" s="114">
        <v>82</v>
      </c>
      <c r="I79" s="140">
        <v>103</v>
      </c>
      <c r="J79" s="115">
        <v>-32</v>
      </c>
      <c r="K79" s="116">
        <v>-31.067961165048544</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224</v>
      </c>
      <c r="C81" s="312"/>
      <c r="D81" s="125">
        <v>0.33259921794237945</v>
      </c>
      <c r="E81" s="143">
        <v>148</v>
      </c>
      <c r="F81" s="144">
        <v>148</v>
      </c>
      <c r="G81" s="144">
        <v>151</v>
      </c>
      <c r="H81" s="144">
        <v>150</v>
      </c>
      <c r="I81" s="145">
        <v>148</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15388</v>
      </c>
      <c r="E12" s="114">
        <v>15652</v>
      </c>
      <c r="F12" s="114">
        <v>15733</v>
      </c>
      <c r="G12" s="114">
        <v>15909</v>
      </c>
      <c r="H12" s="140">
        <v>15674</v>
      </c>
      <c r="I12" s="115">
        <v>-286</v>
      </c>
      <c r="J12" s="116">
        <v>-1.8246778103866275</v>
      </c>
      <c r="K12"/>
      <c r="L12"/>
      <c r="M12"/>
      <c r="N12"/>
      <c r="O12"/>
      <c r="P12"/>
    </row>
    <row r="13" spans="1:16" s="110" customFormat="1" ht="14.45" customHeight="1" x14ac:dyDescent="0.2">
      <c r="A13" s="120" t="s">
        <v>105</v>
      </c>
      <c r="B13" s="119" t="s">
        <v>106</v>
      </c>
      <c r="C13" s="113">
        <v>43.007538341564853</v>
      </c>
      <c r="D13" s="115">
        <v>6618</v>
      </c>
      <c r="E13" s="114">
        <v>6654</v>
      </c>
      <c r="F13" s="114">
        <v>6723</v>
      </c>
      <c r="G13" s="114">
        <v>6836</v>
      </c>
      <c r="H13" s="140">
        <v>6704</v>
      </c>
      <c r="I13" s="115">
        <v>-86</v>
      </c>
      <c r="J13" s="116">
        <v>-1.2828162291169452</v>
      </c>
      <c r="K13"/>
      <c r="L13"/>
      <c r="M13"/>
      <c r="N13"/>
      <c r="O13"/>
      <c r="P13"/>
    </row>
    <row r="14" spans="1:16" s="110" customFormat="1" ht="14.45" customHeight="1" x14ac:dyDescent="0.2">
      <c r="A14" s="120"/>
      <c r="B14" s="119" t="s">
        <v>107</v>
      </c>
      <c r="C14" s="113">
        <v>56.992461658435147</v>
      </c>
      <c r="D14" s="115">
        <v>8770</v>
      </c>
      <c r="E14" s="114">
        <v>8998</v>
      </c>
      <c r="F14" s="114">
        <v>9010</v>
      </c>
      <c r="G14" s="114">
        <v>9073</v>
      </c>
      <c r="H14" s="140">
        <v>8970</v>
      </c>
      <c r="I14" s="115">
        <v>-200</v>
      </c>
      <c r="J14" s="116">
        <v>-2.229654403567447</v>
      </c>
      <c r="K14"/>
      <c r="L14"/>
      <c r="M14"/>
      <c r="N14"/>
      <c r="O14"/>
      <c r="P14"/>
    </row>
    <row r="15" spans="1:16" s="110" customFormat="1" ht="14.45" customHeight="1" x14ac:dyDescent="0.2">
      <c r="A15" s="118" t="s">
        <v>105</v>
      </c>
      <c r="B15" s="121" t="s">
        <v>108</v>
      </c>
      <c r="C15" s="113">
        <v>14.777748895243047</v>
      </c>
      <c r="D15" s="115">
        <v>2274</v>
      </c>
      <c r="E15" s="114">
        <v>2300</v>
      </c>
      <c r="F15" s="114">
        <v>2337</v>
      </c>
      <c r="G15" s="114">
        <v>2444</v>
      </c>
      <c r="H15" s="140">
        <v>2376</v>
      </c>
      <c r="I15" s="115">
        <v>-102</v>
      </c>
      <c r="J15" s="116">
        <v>-4.2929292929292933</v>
      </c>
      <c r="K15"/>
      <c r="L15"/>
      <c r="M15"/>
      <c r="N15"/>
      <c r="O15"/>
      <c r="P15"/>
    </row>
    <row r="16" spans="1:16" s="110" customFormat="1" ht="14.45" customHeight="1" x14ac:dyDescent="0.2">
      <c r="A16" s="118"/>
      <c r="B16" s="121" t="s">
        <v>109</v>
      </c>
      <c r="C16" s="113">
        <v>54.256563556017674</v>
      </c>
      <c r="D16" s="115">
        <v>8349</v>
      </c>
      <c r="E16" s="114">
        <v>8552</v>
      </c>
      <c r="F16" s="114">
        <v>8596</v>
      </c>
      <c r="G16" s="114">
        <v>8657</v>
      </c>
      <c r="H16" s="140">
        <v>8582</v>
      </c>
      <c r="I16" s="115">
        <v>-233</v>
      </c>
      <c r="J16" s="116">
        <v>-2.714984852015847</v>
      </c>
      <c r="K16"/>
      <c r="L16"/>
      <c r="M16"/>
      <c r="N16"/>
      <c r="O16"/>
      <c r="P16"/>
    </row>
    <row r="17" spans="1:16" s="110" customFormat="1" ht="14.45" customHeight="1" x14ac:dyDescent="0.2">
      <c r="A17" s="118"/>
      <c r="B17" s="121" t="s">
        <v>110</v>
      </c>
      <c r="C17" s="113">
        <v>16.590850012997141</v>
      </c>
      <c r="D17" s="115">
        <v>2553</v>
      </c>
      <c r="E17" s="114">
        <v>2580</v>
      </c>
      <c r="F17" s="114">
        <v>2602</v>
      </c>
      <c r="G17" s="114">
        <v>2625</v>
      </c>
      <c r="H17" s="140">
        <v>2563</v>
      </c>
      <c r="I17" s="115">
        <v>-10</v>
      </c>
      <c r="J17" s="116">
        <v>-0.39016777214202109</v>
      </c>
      <c r="K17"/>
      <c r="L17"/>
      <c r="M17"/>
      <c r="N17"/>
      <c r="O17"/>
      <c r="P17"/>
    </row>
    <row r="18" spans="1:16" s="110" customFormat="1" ht="14.45" customHeight="1" x14ac:dyDescent="0.2">
      <c r="A18" s="120"/>
      <c r="B18" s="121" t="s">
        <v>111</v>
      </c>
      <c r="C18" s="113">
        <v>14.374837535742136</v>
      </c>
      <c r="D18" s="115">
        <v>2212</v>
      </c>
      <c r="E18" s="114">
        <v>2220</v>
      </c>
      <c r="F18" s="114">
        <v>2198</v>
      </c>
      <c r="G18" s="114">
        <v>2183</v>
      </c>
      <c r="H18" s="140">
        <v>2153</v>
      </c>
      <c r="I18" s="115">
        <v>59</v>
      </c>
      <c r="J18" s="116">
        <v>2.740362285183465</v>
      </c>
      <c r="K18"/>
      <c r="L18"/>
      <c r="M18"/>
      <c r="N18"/>
      <c r="O18"/>
      <c r="P18"/>
    </row>
    <row r="19" spans="1:16" s="110" customFormat="1" ht="14.45" customHeight="1" x14ac:dyDescent="0.2">
      <c r="A19" s="120"/>
      <c r="B19" s="121" t="s">
        <v>112</v>
      </c>
      <c r="C19" s="113">
        <v>1.2022355081881986</v>
      </c>
      <c r="D19" s="115">
        <v>185</v>
      </c>
      <c r="E19" s="114">
        <v>206</v>
      </c>
      <c r="F19" s="114">
        <v>200</v>
      </c>
      <c r="G19" s="114">
        <v>169</v>
      </c>
      <c r="H19" s="140">
        <v>164</v>
      </c>
      <c r="I19" s="115">
        <v>21</v>
      </c>
      <c r="J19" s="116">
        <v>12.804878048780488</v>
      </c>
      <c r="K19"/>
      <c r="L19"/>
      <c r="M19"/>
      <c r="N19"/>
      <c r="O19"/>
      <c r="P19"/>
    </row>
    <row r="20" spans="1:16" s="110" customFormat="1" ht="14.45" customHeight="1" x14ac:dyDescent="0.2">
      <c r="A20" s="120" t="s">
        <v>113</v>
      </c>
      <c r="B20" s="119" t="s">
        <v>116</v>
      </c>
      <c r="C20" s="113">
        <v>76.813101117754087</v>
      </c>
      <c r="D20" s="115">
        <v>11820</v>
      </c>
      <c r="E20" s="114">
        <v>11991</v>
      </c>
      <c r="F20" s="114">
        <v>12141</v>
      </c>
      <c r="G20" s="114">
        <v>12302</v>
      </c>
      <c r="H20" s="140">
        <v>12184</v>
      </c>
      <c r="I20" s="115">
        <v>-364</v>
      </c>
      <c r="J20" s="116">
        <v>-2.9875246224556795</v>
      </c>
      <c r="K20"/>
      <c r="L20"/>
      <c r="M20"/>
      <c r="N20"/>
      <c r="O20"/>
      <c r="P20"/>
    </row>
    <row r="21" spans="1:16" s="110" customFormat="1" ht="14.45" customHeight="1" x14ac:dyDescent="0.2">
      <c r="A21" s="123"/>
      <c r="B21" s="124" t="s">
        <v>117</v>
      </c>
      <c r="C21" s="125">
        <v>23.115414608786068</v>
      </c>
      <c r="D21" s="143">
        <v>3557</v>
      </c>
      <c r="E21" s="144">
        <v>3648</v>
      </c>
      <c r="F21" s="144">
        <v>3579</v>
      </c>
      <c r="G21" s="144">
        <v>3596</v>
      </c>
      <c r="H21" s="145">
        <v>3474</v>
      </c>
      <c r="I21" s="143">
        <v>83</v>
      </c>
      <c r="J21" s="146">
        <v>2.3891767415083476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15908</v>
      </c>
      <c r="E56" s="114">
        <v>16285</v>
      </c>
      <c r="F56" s="114">
        <v>16320</v>
      </c>
      <c r="G56" s="114">
        <v>16495</v>
      </c>
      <c r="H56" s="140">
        <v>16193</v>
      </c>
      <c r="I56" s="115">
        <v>-285</v>
      </c>
      <c r="J56" s="116">
        <v>-1.7600197616253936</v>
      </c>
      <c r="K56"/>
      <c r="L56"/>
      <c r="M56"/>
      <c r="N56"/>
      <c r="O56"/>
      <c r="P56"/>
    </row>
    <row r="57" spans="1:16" s="110" customFormat="1" ht="14.45" customHeight="1" x14ac:dyDescent="0.2">
      <c r="A57" s="120" t="s">
        <v>105</v>
      </c>
      <c r="B57" s="119" t="s">
        <v>106</v>
      </c>
      <c r="C57" s="113">
        <v>41.123962786019611</v>
      </c>
      <c r="D57" s="115">
        <v>6542</v>
      </c>
      <c r="E57" s="114">
        <v>6645</v>
      </c>
      <c r="F57" s="114">
        <v>6650</v>
      </c>
      <c r="G57" s="114">
        <v>6729</v>
      </c>
      <c r="H57" s="140">
        <v>6576</v>
      </c>
      <c r="I57" s="115">
        <v>-34</v>
      </c>
      <c r="J57" s="116">
        <v>-0.51703163017031628</v>
      </c>
    </row>
    <row r="58" spans="1:16" s="110" customFormat="1" ht="14.45" customHeight="1" x14ac:dyDescent="0.2">
      <c r="A58" s="120"/>
      <c r="B58" s="119" t="s">
        <v>107</v>
      </c>
      <c r="C58" s="113">
        <v>58.876037213980389</v>
      </c>
      <c r="D58" s="115">
        <v>9366</v>
      </c>
      <c r="E58" s="114">
        <v>9640</v>
      </c>
      <c r="F58" s="114">
        <v>9670</v>
      </c>
      <c r="G58" s="114">
        <v>9766</v>
      </c>
      <c r="H58" s="140">
        <v>9617</v>
      </c>
      <c r="I58" s="115">
        <v>-251</v>
      </c>
      <c r="J58" s="116">
        <v>-2.6099615264635543</v>
      </c>
    </row>
    <row r="59" spans="1:16" s="110" customFormat="1" ht="14.45" customHeight="1" x14ac:dyDescent="0.2">
      <c r="A59" s="118" t="s">
        <v>105</v>
      </c>
      <c r="B59" s="121" t="s">
        <v>108</v>
      </c>
      <c r="C59" s="113">
        <v>16.494845360824741</v>
      </c>
      <c r="D59" s="115">
        <v>2624</v>
      </c>
      <c r="E59" s="114">
        <v>2727</v>
      </c>
      <c r="F59" s="114">
        <v>2739</v>
      </c>
      <c r="G59" s="114">
        <v>2900</v>
      </c>
      <c r="H59" s="140">
        <v>2816</v>
      </c>
      <c r="I59" s="115">
        <v>-192</v>
      </c>
      <c r="J59" s="116">
        <v>-6.8181818181818183</v>
      </c>
    </row>
    <row r="60" spans="1:16" s="110" customFormat="1" ht="14.45" customHeight="1" x14ac:dyDescent="0.2">
      <c r="A60" s="118"/>
      <c r="B60" s="121" t="s">
        <v>109</v>
      </c>
      <c r="C60" s="113">
        <v>53.545385969323611</v>
      </c>
      <c r="D60" s="115">
        <v>8518</v>
      </c>
      <c r="E60" s="114">
        <v>8730</v>
      </c>
      <c r="F60" s="114">
        <v>8762</v>
      </c>
      <c r="G60" s="114">
        <v>8799</v>
      </c>
      <c r="H60" s="140">
        <v>8643</v>
      </c>
      <c r="I60" s="115">
        <v>-125</v>
      </c>
      <c r="J60" s="116">
        <v>-1.4462570866597246</v>
      </c>
    </row>
    <row r="61" spans="1:16" s="110" customFormat="1" ht="14.45" customHeight="1" x14ac:dyDescent="0.2">
      <c r="A61" s="118"/>
      <c r="B61" s="121" t="s">
        <v>110</v>
      </c>
      <c r="C61" s="113">
        <v>16.73371888358059</v>
      </c>
      <c r="D61" s="115">
        <v>2662</v>
      </c>
      <c r="E61" s="114">
        <v>2688</v>
      </c>
      <c r="F61" s="114">
        <v>2682</v>
      </c>
      <c r="G61" s="114">
        <v>2664</v>
      </c>
      <c r="H61" s="140">
        <v>2632</v>
      </c>
      <c r="I61" s="115">
        <v>30</v>
      </c>
      <c r="J61" s="116">
        <v>1.1398176291793314</v>
      </c>
    </row>
    <row r="62" spans="1:16" s="110" customFormat="1" ht="14.45" customHeight="1" x14ac:dyDescent="0.2">
      <c r="A62" s="120"/>
      <c r="B62" s="121" t="s">
        <v>111</v>
      </c>
      <c r="C62" s="113">
        <v>13.226049786271059</v>
      </c>
      <c r="D62" s="115">
        <v>2104</v>
      </c>
      <c r="E62" s="114">
        <v>2140</v>
      </c>
      <c r="F62" s="114">
        <v>2137</v>
      </c>
      <c r="G62" s="114">
        <v>2132</v>
      </c>
      <c r="H62" s="140">
        <v>2102</v>
      </c>
      <c r="I62" s="115">
        <v>2</v>
      </c>
      <c r="J62" s="116">
        <v>9.5147478591817311E-2</v>
      </c>
    </row>
    <row r="63" spans="1:16" s="110" customFormat="1" ht="14.45" customHeight="1" x14ac:dyDescent="0.2">
      <c r="A63" s="120"/>
      <c r="B63" s="121" t="s">
        <v>112</v>
      </c>
      <c r="C63" s="113">
        <v>1.1189338697510687</v>
      </c>
      <c r="D63" s="115">
        <v>178</v>
      </c>
      <c r="E63" s="114">
        <v>194</v>
      </c>
      <c r="F63" s="114">
        <v>199</v>
      </c>
      <c r="G63" s="114">
        <v>170</v>
      </c>
      <c r="H63" s="140">
        <v>151</v>
      </c>
      <c r="I63" s="115">
        <v>27</v>
      </c>
      <c r="J63" s="116">
        <v>17.880794701986755</v>
      </c>
    </row>
    <row r="64" spans="1:16" s="110" customFormat="1" ht="14.45" customHeight="1" x14ac:dyDescent="0.2">
      <c r="A64" s="120" t="s">
        <v>113</v>
      </c>
      <c r="B64" s="119" t="s">
        <v>116</v>
      </c>
      <c r="C64" s="113">
        <v>79.262006537591148</v>
      </c>
      <c r="D64" s="115">
        <v>12609</v>
      </c>
      <c r="E64" s="114">
        <v>12898</v>
      </c>
      <c r="F64" s="114">
        <v>12982</v>
      </c>
      <c r="G64" s="114">
        <v>13104</v>
      </c>
      <c r="H64" s="140">
        <v>12958</v>
      </c>
      <c r="I64" s="115">
        <v>-349</v>
      </c>
      <c r="J64" s="116">
        <v>-2.6933168698873282</v>
      </c>
    </row>
    <row r="65" spans="1:10" s="110" customFormat="1" ht="14.45" customHeight="1" x14ac:dyDescent="0.2">
      <c r="A65" s="123"/>
      <c r="B65" s="124" t="s">
        <v>117</v>
      </c>
      <c r="C65" s="125">
        <v>20.656273573045009</v>
      </c>
      <c r="D65" s="143">
        <v>3286</v>
      </c>
      <c r="E65" s="144">
        <v>3372</v>
      </c>
      <c r="F65" s="144">
        <v>3323</v>
      </c>
      <c r="G65" s="144">
        <v>3375</v>
      </c>
      <c r="H65" s="145">
        <v>3216</v>
      </c>
      <c r="I65" s="143">
        <v>70</v>
      </c>
      <c r="J65" s="146">
        <v>2.1766169154228856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15388</v>
      </c>
      <c r="G11" s="114">
        <v>15652</v>
      </c>
      <c r="H11" s="114">
        <v>15733</v>
      </c>
      <c r="I11" s="114">
        <v>15909</v>
      </c>
      <c r="J11" s="140">
        <v>15674</v>
      </c>
      <c r="K11" s="114">
        <v>-286</v>
      </c>
      <c r="L11" s="116">
        <v>-1.8246778103866275</v>
      </c>
    </row>
    <row r="12" spans="1:17" s="110" customFormat="1" ht="24" customHeight="1" x14ac:dyDescent="0.2">
      <c r="A12" s="604" t="s">
        <v>185</v>
      </c>
      <c r="B12" s="605"/>
      <c r="C12" s="605"/>
      <c r="D12" s="606"/>
      <c r="E12" s="113">
        <v>43.007538341564853</v>
      </c>
      <c r="F12" s="115">
        <v>6618</v>
      </c>
      <c r="G12" s="114">
        <v>6654</v>
      </c>
      <c r="H12" s="114">
        <v>6723</v>
      </c>
      <c r="I12" s="114">
        <v>6836</v>
      </c>
      <c r="J12" s="140">
        <v>6704</v>
      </c>
      <c r="K12" s="114">
        <v>-86</v>
      </c>
      <c r="L12" s="116">
        <v>-1.2828162291169452</v>
      </c>
    </row>
    <row r="13" spans="1:17" s="110" customFormat="1" ht="15" customHeight="1" x14ac:dyDescent="0.2">
      <c r="A13" s="120"/>
      <c r="B13" s="612" t="s">
        <v>107</v>
      </c>
      <c r="C13" s="612"/>
      <c r="E13" s="113">
        <v>56.992461658435147</v>
      </c>
      <c r="F13" s="115">
        <v>8770</v>
      </c>
      <c r="G13" s="114">
        <v>8998</v>
      </c>
      <c r="H13" s="114">
        <v>9010</v>
      </c>
      <c r="I13" s="114">
        <v>9073</v>
      </c>
      <c r="J13" s="140">
        <v>8970</v>
      </c>
      <c r="K13" s="114">
        <v>-200</v>
      </c>
      <c r="L13" s="116">
        <v>-2.229654403567447</v>
      </c>
    </row>
    <row r="14" spans="1:17" s="110" customFormat="1" ht="22.5" customHeight="1" x14ac:dyDescent="0.2">
      <c r="A14" s="604" t="s">
        <v>186</v>
      </c>
      <c r="B14" s="605"/>
      <c r="C14" s="605"/>
      <c r="D14" s="606"/>
      <c r="E14" s="113">
        <v>14.777748895243047</v>
      </c>
      <c r="F14" s="115">
        <v>2274</v>
      </c>
      <c r="G14" s="114">
        <v>2300</v>
      </c>
      <c r="H14" s="114">
        <v>2337</v>
      </c>
      <c r="I14" s="114">
        <v>2444</v>
      </c>
      <c r="J14" s="140">
        <v>2376</v>
      </c>
      <c r="K14" s="114">
        <v>-102</v>
      </c>
      <c r="L14" s="116">
        <v>-4.2929292929292933</v>
      </c>
    </row>
    <row r="15" spans="1:17" s="110" customFormat="1" ht="15" customHeight="1" x14ac:dyDescent="0.2">
      <c r="A15" s="120"/>
      <c r="B15" s="119"/>
      <c r="C15" s="258" t="s">
        <v>106</v>
      </c>
      <c r="E15" s="113">
        <v>49.0325417766051</v>
      </c>
      <c r="F15" s="115">
        <v>1115</v>
      </c>
      <c r="G15" s="114">
        <v>1138</v>
      </c>
      <c r="H15" s="114">
        <v>1163</v>
      </c>
      <c r="I15" s="114">
        <v>1221</v>
      </c>
      <c r="J15" s="140">
        <v>1188</v>
      </c>
      <c r="K15" s="114">
        <v>-73</v>
      </c>
      <c r="L15" s="116">
        <v>-6.1447811447811445</v>
      </c>
    </row>
    <row r="16" spans="1:17" s="110" customFormat="1" ht="15" customHeight="1" x14ac:dyDescent="0.2">
      <c r="A16" s="120"/>
      <c r="B16" s="119"/>
      <c r="C16" s="258" t="s">
        <v>107</v>
      </c>
      <c r="E16" s="113">
        <v>50.9674582233949</v>
      </c>
      <c r="F16" s="115">
        <v>1159</v>
      </c>
      <c r="G16" s="114">
        <v>1162</v>
      </c>
      <c r="H16" s="114">
        <v>1174</v>
      </c>
      <c r="I16" s="114">
        <v>1223</v>
      </c>
      <c r="J16" s="140">
        <v>1188</v>
      </c>
      <c r="K16" s="114">
        <v>-29</v>
      </c>
      <c r="L16" s="116">
        <v>-2.4410774410774412</v>
      </c>
    </row>
    <row r="17" spans="1:12" s="110" customFormat="1" ht="15" customHeight="1" x14ac:dyDescent="0.2">
      <c r="A17" s="120"/>
      <c r="B17" s="121" t="s">
        <v>109</v>
      </c>
      <c r="C17" s="258"/>
      <c r="E17" s="113">
        <v>54.256563556017674</v>
      </c>
      <c r="F17" s="115">
        <v>8349</v>
      </c>
      <c r="G17" s="114">
        <v>8552</v>
      </c>
      <c r="H17" s="114">
        <v>8596</v>
      </c>
      <c r="I17" s="114">
        <v>8657</v>
      </c>
      <c r="J17" s="140">
        <v>8582</v>
      </c>
      <c r="K17" s="114">
        <v>-233</v>
      </c>
      <c r="L17" s="116">
        <v>-2.714984852015847</v>
      </c>
    </row>
    <row r="18" spans="1:12" s="110" customFormat="1" ht="15" customHeight="1" x14ac:dyDescent="0.2">
      <c r="A18" s="120"/>
      <c r="B18" s="119"/>
      <c r="C18" s="258" t="s">
        <v>106</v>
      </c>
      <c r="E18" s="113">
        <v>41.657683554916758</v>
      </c>
      <c r="F18" s="115">
        <v>3478</v>
      </c>
      <c r="G18" s="114">
        <v>3506</v>
      </c>
      <c r="H18" s="114">
        <v>3547</v>
      </c>
      <c r="I18" s="114">
        <v>3588</v>
      </c>
      <c r="J18" s="140">
        <v>3527</v>
      </c>
      <c r="K18" s="114">
        <v>-49</v>
      </c>
      <c r="L18" s="116">
        <v>-1.3892826764956054</v>
      </c>
    </row>
    <row r="19" spans="1:12" s="110" customFormat="1" ht="15" customHeight="1" x14ac:dyDescent="0.2">
      <c r="A19" s="120"/>
      <c r="B19" s="119"/>
      <c r="C19" s="258" t="s">
        <v>107</v>
      </c>
      <c r="E19" s="113">
        <v>58.342316445083242</v>
      </c>
      <c r="F19" s="115">
        <v>4871</v>
      </c>
      <c r="G19" s="114">
        <v>5046</v>
      </c>
      <c r="H19" s="114">
        <v>5049</v>
      </c>
      <c r="I19" s="114">
        <v>5069</v>
      </c>
      <c r="J19" s="140">
        <v>5055</v>
      </c>
      <c r="K19" s="114">
        <v>-184</v>
      </c>
      <c r="L19" s="116">
        <v>-3.6399604352126609</v>
      </c>
    </row>
    <row r="20" spans="1:12" s="110" customFormat="1" ht="15" customHeight="1" x14ac:dyDescent="0.2">
      <c r="A20" s="120"/>
      <c r="B20" s="121" t="s">
        <v>110</v>
      </c>
      <c r="C20" s="258"/>
      <c r="E20" s="113">
        <v>16.590850012997141</v>
      </c>
      <c r="F20" s="115">
        <v>2553</v>
      </c>
      <c r="G20" s="114">
        <v>2580</v>
      </c>
      <c r="H20" s="114">
        <v>2602</v>
      </c>
      <c r="I20" s="114">
        <v>2625</v>
      </c>
      <c r="J20" s="140">
        <v>2563</v>
      </c>
      <c r="K20" s="114">
        <v>-10</v>
      </c>
      <c r="L20" s="116">
        <v>-0.39016777214202109</v>
      </c>
    </row>
    <row r="21" spans="1:12" s="110" customFormat="1" ht="15" customHeight="1" x14ac:dyDescent="0.2">
      <c r="A21" s="120"/>
      <c r="B21" s="119"/>
      <c r="C21" s="258" t="s">
        <v>106</v>
      </c>
      <c r="E21" s="113">
        <v>34.586760673717194</v>
      </c>
      <c r="F21" s="115">
        <v>883</v>
      </c>
      <c r="G21" s="114">
        <v>887</v>
      </c>
      <c r="H21" s="114">
        <v>888</v>
      </c>
      <c r="I21" s="114">
        <v>915</v>
      </c>
      <c r="J21" s="140">
        <v>885</v>
      </c>
      <c r="K21" s="114">
        <v>-2</v>
      </c>
      <c r="L21" s="116">
        <v>-0.22598870056497175</v>
      </c>
    </row>
    <row r="22" spans="1:12" s="110" customFormat="1" ht="15" customHeight="1" x14ac:dyDescent="0.2">
      <c r="A22" s="120"/>
      <c r="B22" s="119"/>
      <c r="C22" s="258" t="s">
        <v>107</v>
      </c>
      <c r="E22" s="113">
        <v>65.413239326282806</v>
      </c>
      <c r="F22" s="115">
        <v>1670</v>
      </c>
      <c r="G22" s="114">
        <v>1693</v>
      </c>
      <c r="H22" s="114">
        <v>1714</v>
      </c>
      <c r="I22" s="114">
        <v>1710</v>
      </c>
      <c r="J22" s="140">
        <v>1678</v>
      </c>
      <c r="K22" s="114">
        <v>-8</v>
      </c>
      <c r="L22" s="116">
        <v>-0.47675804529201432</v>
      </c>
    </row>
    <row r="23" spans="1:12" s="110" customFormat="1" ht="15" customHeight="1" x14ac:dyDescent="0.2">
      <c r="A23" s="120"/>
      <c r="B23" s="121" t="s">
        <v>111</v>
      </c>
      <c r="C23" s="258"/>
      <c r="E23" s="113">
        <v>14.374837535742136</v>
      </c>
      <c r="F23" s="115">
        <v>2212</v>
      </c>
      <c r="G23" s="114">
        <v>2220</v>
      </c>
      <c r="H23" s="114">
        <v>2198</v>
      </c>
      <c r="I23" s="114">
        <v>2183</v>
      </c>
      <c r="J23" s="140">
        <v>2153</v>
      </c>
      <c r="K23" s="114">
        <v>59</v>
      </c>
      <c r="L23" s="116">
        <v>2.740362285183465</v>
      </c>
    </row>
    <row r="24" spans="1:12" s="110" customFormat="1" ht="15" customHeight="1" x14ac:dyDescent="0.2">
      <c r="A24" s="120"/>
      <c r="B24" s="119"/>
      <c r="C24" s="258" t="s">
        <v>106</v>
      </c>
      <c r="E24" s="113">
        <v>51.627486437613022</v>
      </c>
      <c r="F24" s="115">
        <v>1142</v>
      </c>
      <c r="G24" s="114">
        <v>1123</v>
      </c>
      <c r="H24" s="114">
        <v>1125</v>
      </c>
      <c r="I24" s="114">
        <v>1112</v>
      </c>
      <c r="J24" s="140">
        <v>1104</v>
      </c>
      <c r="K24" s="114">
        <v>38</v>
      </c>
      <c r="L24" s="116">
        <v>3.4420289855072466</v>
      </c>
    </row>
    <row r="25" spans="1:12" s="110" customFormat="1" ht="15" customHeight="1" x14ac:dyDescent="0.2">
      <c r="A25" s="120"/>
      <c r="B25" s="119"/>
      <c r="C25" s="258" t="s">
        <v>107</v>
      </c>
      <c r="E25" s="113">
        <v>48.372513562386978</v>
      </c>
      <c r="F25" s="115">
        <v>1070</v>
      </c>
      <c r="G25" s="114">
        <v>1097</v>
      </c>
      <c r="H25" s="114">
        <v>1073</v>
      </c>
      <c r="I25" s="114">
        <v>1071</v>
      </c>
      <c r="J25" s="140">
        <v>1049</v>
      </c>
      <c r="K25" s="114">
        <v>21</v>
      </c>
      <c r="L25" s="116">
        <v>2.0019065776930409</v>
      </c>
    </row>
    <row r="26" spans="1:12" s="110" customFormat="1" ht="15" customHeight="1" x14ac:dyDescent="0.2">
      <c r="A26" s="120"/>
      <c r="C26" s="121" t="s">
        <v>187</v>
      </c>
      <c r="D26" s="110" t="s">
        <v>188</v>
      </c>
      <c r="E26" s="113">
        <v>1.2022355081881986</v>
      </c>
      <c r="F26" s="115">
        <v>185</v>
      </c>
      <c r="G26" s="114">
        <v>206</v>
      </c>
      <c r="H26" s="114">
        <v>200</v>
      </c>
      <c r="I26" s="114">
        <v>169</v>
      </c>
      <c r="J26" s="140">
        <v>164</v>
      </c>
      <c r="K26" s="114">
        <v>21</v>
      </c>
      <c r="L26" s="116">
        <v>12.804878048780488</v>
      </c>
    </row>
    <row r="27" spans="1:12" s="110" customFormat="1" ht="15" customHeight="1" x14ac:dyDescent="0.2">
      <c r="A27" s="120"/>
      <c r="B27" s="119"/>
      <c r="D27" s="259" t="s">
        <v>106</v>
      </c>
      <c r="E27" s="113">
        <v>50.270270270270274</v>
      </c>
      <c r="F27" s="115">
        <v>93</v>
      </c>
      <c r="G27" s="114">
        <v>99</v>
      </c>
      <c r="H27" s="114">
        <v>94</v>
      </c>
      <c r="I27" s="114">
        <v>77</v>
      </c>
      <c r="J27" s="140">
        <v>77</v>
      </c>
      <c r="K27" s="114">
        <v>16</v>
      </c>
      <c r="L27" s="116">
        <v>20.779220779220779</v>
      </c>
    </row>
    <row r="28" spans="1:12" s="110" customFormat="1" ht="15" customHeight="1" x14ac:dyDescent="0.2">
      <c r="A28" s="120"/>
      <c r="B28" s="119"/>
      <c r="D28" s="259" t="s">
        <v>107</v>
      </c>
      <c r="E28" s="113">
        <v>49.729729729729726</v>
      </c>
      <c r="F28" s="115">
        <v>92</v>
      </c>
      <c r="G28" s="114">
        <v>107</v>
      </c>
      <c r="H28" s="114">
        <v>106</v>
      </c>
      <c r="I28" s="114">
        <v>92</v>
      </c>
      <c r="J28" s="140">
        <v>87</v>
      </c>
      <c r="K28" s="114">
        <v>5</v>
      </c>
      <c r="L28" s="116">
        <v>5.7471264367816088</v>
      </c>
    </row>
    <row r="29" spans="1:12" s="110" customFormat="1" ht="24" customHeight="1" x14ac:dyDescent="0.2">
      <c r="A29" s="604" t="s">
        <v>189</v>
      </c>
      <c r="B29" s="605"/>
      <c r="C29" s="605"/>
      <c r="D29" s="606"/>
      <c r="E29" s="113">
        <v>76.813101117754087</v>
      </c>
      <c r="F29" s="115">
        <v>11820</v>
      </c>
      <c r="G29" s="114">
        <v>11991</v>
      </c>
      <c r="H29" s="114">
        <v>12141</v>
      </c>
      <c r="I29" s="114">
        <v>12302</v>
      </c>
      <c r="J29" s="140">
        <v>12184</v>
      </c>
      <c r="K29" s="114">
        <v>-364</v>
      </c>
      <c r="L29" s="116">
        <v>-2.9875246224556795</v>
      </c>
    </row>
    <row r="30" spans="1:12" s="110" customFormat="1" ht="15" customHeight="1" x14ac:dyDescent="0.2">
      <c r="A30" s="120"/>
      <c r="B30" s="119"/>
      <c r="C30" s="258" t="s">
        <v>106</v>
      </c>
      <c r="E30" s="113">
        <v>40.972927241962772</v>
      </c>
      <c r="F30" s="115">
        <v>4843</v>
      </c>
      <c r="G30" s="114">
        <v>4825</v>
      </c>
      <c r="H30" s="114">
        <v>4932</v>
      </c>
      <c r="I30" s="114">
        <v>5051</v>
      </c>
      <c r="J30" s="140">
        <v>4999</v>
      </c>
      <c r="K30" s="114">
        <v>-156</v>
      </c>
      <c r="L30" s="116">
        <v>-3.1206241248249649</v>
      </c>
    </row>
    <row r="31" spans="1:12" s="110" customFormat="1" ht="15" customHeight="1" x14ac:dyDescent="0.2">
      <c r="A31" s="120"/>
      <c r="B31" s="119"/>
      <c r="C31" s="258" t="s">
        <v>107</v>
      </c>
      <c r="E31" s="113">
        <v>59.027072758037228</v>
      </c>
      <c r="F31" s="115">
        <v>6977</v>
      </c>
      <c r="G31" s="114">
        <v>7166</v>
      </c>
      <c r="H31" s="114">
        <v>7209</v>
      </c>
      <c r="I31" s="114">
        <v>7251</v>
      </c>
      <c r="J31" s="140">
        <v>7185</v>
      </c>
      <c r="K31" s="114">
        <v>-208</v>
      </c>
      <c r="L31" s="116">
        <v>-2.8949199721642311</v>
      </c>
    </row>
    <row r="32" spans="1:12" s="110" customFormat="1" ht="15" customHeight="1" x14ac:dyDescent="0.2">
      <c r="A32" s="120"/>
      <c r="B32" s="119" t="s">
        <v>117</v>
      </c>
      <c r="C32" s="258"/>
      <c r="E32" s="113">
        <v>23.115414608786068</v>
      </c>
      <c r="F32" s="114">
        <v>3557</v>
      </c>
      <c r="G32" s="114">
        <v>3648</v>
      </c>
      <c r="H32" s="114">
        <v>3579</v>
      </c>
      <c r="I32" s="114">
        <v>3596</v>
      </c>
      <c r="J32" s="140">
        <v>3474</v>
      </c>
      <c r="K32" s="114">
        <v>83</v>
      </c>
      <c r="L32" s="116">
        <v>2.3891767415083476</v>
      </c>
    </row>
    <row r="33" spans="1:12" s="110" customFormat="1" ht="15" customHeight="1" x14ac:dyDescent="0.2">
      <c r="A33" s="120"/>
      <c r="B33" s="119"/>
      <c r="C33" s="258" t="s">
        <v>106</v>
      </c>
      <c r="E33" s="113">
        <v>49.84537531627776</v>
      </c>
      <c r="F33" s="114">
        <v>1773</v>
      </c>
      <c r="G33" s="114">
        <v>1827</v>
      </c>
      <c r="H33" s="114">
        <v>1787</v>
      </c>
      <c r="I33" s="114">
        <v>1781</v>
      </c>
      <c r="J33" s="140">
        <v>1702</v>
      </c>
      <c r="K33" s="114">
        <v>71</v>
      </c>
      <c r="L33" s="116">
        <v>4.1715628672150409</v>
      </c>
    </row>
    <row r="34" spans="1:12" s="110" customFormat="1" ht="15" customHeight="1" x14ac:dyDescent="0.2">
      <c r="A34" s="120"/>
      <c r="B34" s="119"/>
      <c r="C34" s="258" t="s">
        <v>107</v>
      </c>
      <c r="E34" s="113">
        <v>50.15462468372224</v>
      </c>
      <c r="F34" s="114">
        <v>1784</v>
      </c>
      <c r="G34" s="114">
        <v>1821</v>
      </c>
      <c r="H34" s="114">
        <v>1792</v>
      </c>
      <c r="I34" s="114">
        <v>1815</v>
      </c>
      <c r="J34" s="140">
        <v>1772</v>
      </c>
      <c r="K34" s="114">
        <v>12</v>
      </c>
      <c r="L34" s="116">
        <v>0.67720090293453727</v>
      </c>
    </row>
    <row r="35" spans="1:12" s="110" customFormat="1" ht="24" customHeight="1" x14ac:dyDescent="0.2">
      <c r="A35" s="604" t="s">
        <v>192</v>
      </c>
      <c r="B35" s="605"/>
      <c r="C35" s="605"/>
      <c r="D35" s="606"/>
      <c r="E35" s="113">
        <v>16.785807122433066</v>
      </c>
      <c r="F35" s="114">
        <v>2583</v>
      </c>
      <c r="G35" s="114">
        <v>2691</v>
      </c>
      <c r="H35" s="114">
        <v>2695</v>
      </c>
      <c r="I35" s="114">
        <v>2747</v>
      </c>
      <c r="J35" s="114">
        <v>2645</v>
      </c>
      <c r="K35" s="318">
        <v>-62</v>
      </c>
      <c r="L35" s="319">
        <v>-2.344045368620038</v>
      </c>
    </row>
    <row r="36" spans="1:12" s="110" customFormat="1" ht="15" customHeight="1" x14ac:dyDescent="0.2">
      <c r="A36" s="120"/>
      <c r="B36" s="119"/>
      <c r="C36" s="258" t="s">
        <v>106</v>
      </c>
      <c r="E36" s="113">
        <v>45.915602013162989</v>
      </c>
      <c r="F36" s="114">
        <v>1186</v>
      </c>
      <c r="G36" s="114">
        <v>1230</v>
      </c>
      <c r="H36" s="114">
        <v>1257</v>
      </c>
      <c r="I36" s="114">
        <v>1292</v>
      </c>
      <c r="J36" s="114">
        <v>1238</v>
      </c>
      <c r="K36" s="318">
        <v>-52</v>
      </c>
      <c r="L36" s="116">
        <v>-4.2003231017770597</v>
      </c>
    </row>
    <row r="37" spans="1:12" s="110" customFormat="1" ht="15" customHeight="1" x14ac:dyDescent="0.2">
      <c r="A37" s="120"/>
      <c r="B37" s="119"/>
      <c r="C37" s="258" t="s">
        <v>107</v>
      </c>
      <c r="E37" s="113">
        <v>54.084397986837011</v>
      </c>
      <c r="F37" s="114">
        <v>1397</v>
      </c>
      <c r="G37" s="114">
        <v>1461</v>
      </c>
      <c r="H37" s="114">
        <v>1438</v>
      </c>
      <c r="I37" s="114">
        <v>1455</v>
      </c>
      <c r="J37" s="140">
        <v>1407</v>
      </c>
      <c r="K37" s="114">
        <v>-10</v>
      </c>
      <c r="L37" s="116">
        <v>-0.71073205401563611</v>
      </c>
    </row>
    <row r="38" spans="1:12" s="110" customFormat="1" ht="15" customHeight="1" x14ac:dyDescent="0.2">
      <c r="A38" s="120"/>
      <c r="B38" s="119" t="s">
        <v>328</v>
      </c>
      <c r="C38" s="258"/>
      <c r="E38" s="113">
        <v>57.616324408630099</v>
      </c>
      <c r="F38" s="114">
        <v>8866</v>
      </c>
      <c r="G38" s="114">
        <v>8975</v>
      </c>
      <c r="H38" s="114">
        <v>9070</v>
      </c>
      <c r="I38" s="114">
        <v>9143</v>
      </c>
      <c r="J38" s="140">
        <v>9024</v>
      </c>
      <c r="K38" s="114">
        <v>-158</v>
      </c>
      <c r="L38" s="116">
        <v>-1.750886524822695</v>
      </c>
    </row>
    <row r="39" spans="1:12" s="110" customFormat="1" ht="15" customHeight="1" x14ac:dyDescent="0.2">
      <c r="A39" s="120"/>
      <c r="B39" s="119"/>
      <c r="C39" s="258" t="s">
        <v>106</v>
      </c>
      <c r="E39" s="113">
        <v>43.379201443717569</v>
      </c>
      <c r="F39" s="115">
        <v>3846</v>
      </c>
      <c r="G39" s="114">
        <v>3853</v>
      </c>
      <c r="H39" s="114">
        <v>3908</v>
      </c>
      <c r="I39" s="114">
        <v>3982</v>
      </c>
      <c r="J39" s="140">
        <v>3902</v>
      </c>
      <c r="K39" s="114">
        <v>-56</v>
      </c>
      <c r="L39" s="116">
        <v>-1.4351614556637622</v>
      </c>
    </row>
    <row r="40" spans="1:12" s="110" customFormat="1" ht="15" customHeight="1" x14ac:dyDescent="0.2">
      <c r="A40" s="120"/>
      <c r="B40" s="119"/>
      <c r="C40" s="258" t="s">
        <v>107</v>
      </c>
      <c r="E40" s="113">
        <v>56.620798556282431</v>
      </c>
      <c r="F40" s="115">
        <v>5020</v>
      </c>
      <c r="G40" s="114">
        <v>5122</v>
      </c>
      <c r="H40" s="114">
        <v>5162</v>
      </c>
      <c r="I40" s="114">
        <v>5161</v>
      </c>
      <c r="J40" s="140">
        <v>5122</v>
      </c>
      <c r="K40" s="114">
        <v>-102</v>
      </c>
      <c r="L40" s="116">
        <v>-1.9914096056228037</v>
      </c>
    </row>
    <row r="41" spans="1:12" s="110" customFormat="1" ht="15" customHeight="1" x14ac:dyDescent="0.2">
      <c r="A41" s="120"/>
      <c r="B41" s="320" t="s">
        <v>516</v>
      </c>
      <c r="C41" s="258"/>
      <c r="E41" s="113">
        <v>7.9802443462438264</v>
      </c>
      <c r="F41" s="115">
        <v>1228</v>
      </c>
      <c r="G41" s="114">
        <v>1256</v>
      </c>
      <c r="H41" s="114">
        <v>1231</v>
      </c>
      <c r="I41" s="114">
        <v>1220</v>
      </c>
      <c r="J41" s="140">
        <v>1198</v>
      </c>
      <c r="K41" s="114">
        <v>30</v>
      </c>
      <c r="L41" s="116">
        <v>2.5041736227045077</v>
      </c>
    </row>
    <row r="42" spans="1:12" s="110" customFormat="1" ht="15" customHeight="1" x14ac:dyDescent="0.2">
      <c r="A42" s="120"/>
      <c r="B42" s="119"/>
      <c r="C42" s="268" t="s">
        <v>106</v>
      </c>
      <c r="D42" s="182"/>
      <c r="E42" s="113">
        <v>40.716612377850161</v>
      </c>
      <c r="F42" s="115">
        <v>500</v>
      </c>
      <c r="G42" s="114">
        <v>491</v>
      </c>
      <c r="H42" s="114">
        <v>482</v>
      </c>
      <c r="I42" s="114">
        <v>474</v>
      </c>
      <c r="J42" s="140">
        <v>468</v>
      </c>
      <c r="K42" s="114">
        <v>32</v>
      </c>
      <c r="L42" s="116">
        <v>6.8376068376068373</v>
      </c>
    </row>
    <row r="43" spans="1:12" s="110" customFormat="1" ht="15" customHeight="1" x14ac:dyDescent="0.2">
      <c r="A43" s="120"/>
      <c r="B43" s="119"/>
      <c r="C43" s="268" t="s">
        <v>107</v>
      </c>
      <c r="D43" s="182"/>
      <c r="E43" s="113">
        <v>59.283387622149839</v>
      </c>
      <c r="F43" s="115">
        <v>728</v>
      </c>
      <c r="G43" s="114">
        <v>765</v>
      </c>
      <c r="H43" s="114">
        <v>749</v>
      </c>
      <c r="I43" s="114">
        <v>746</v>
      </c>
      <c r="J43" s="140">
        <v>730</v>
      </c>
      <c r="K43" s="114">
        <v>-2</v>
      </c>
      <c r="L43" s="116">
        <v>-0.27397260273972601</v>
      </c>
    </row>
    <row r="44" spans="1:12" s="110" customFormat="1" ht="15" customHeight="1" x14ac:dyDescent="0.2">
      <c r="A44" s="120"/>
      <c r="B44" s="119" t="s">
        <v>205</v>
      </c>
      <c r="C44" s="268"/>
      <c r="D44" s="182"/>
      <c r="E44" s="113">
        <v>17.617624122693009</v>
      </c>
      <c r="F44" s="115">
        <v>2711</v>
      </c>
      <c r="G44" s="114">
        <v>2730</v>
      </c>
      <c r="H44" s="114">
        <v>2737</v>
      </c>
      <c r="I44" s="114">
        <v>2799</v>
      </c>
      <c r="J44" s="140">
        <v>2807</v>
      </c>
      <c r="K44" s="114">
        <v>-96</v>
      </c>
      <c r="L44" s="116">
        <v>-3.4200213751335946</v>
      </c>
    </row>
    <row r="45" spans="1:12" s="110" customFormat="1" ht="15" customHeight="1" x14ac:dyDescent="0.2">
      <c r="A45" s="120"/>
      <c r="B45" s="119"/>
      <c r="C45" s="268" t="s">
        <v>106</v>
      </c>
      <c r="D45" s="182"/>
      <c r="E45" s="113">
        <v>40.059018812246407</v>
      </c>
      <c r="F45" s="115">
        <v>1086</v>
      </c>
      <c r="G45" s="114">
        <v>1080</v>
      </c>
      <c r="H45" s="114">
        <v>1076</v>
      </c>
      <c r="I45" s="114">
        <v>1088</v>
      </c>
      <c r="J45" s="140">
        <v>1096</v>
      </c>
      <c r="K45" s="114">
        <v>-10</v>
      </c>
      <c r="L45" s="116">
        <v>-0.91240875912408759</v>
      </c>
    </row>
    <row r="46" spans="1:12" s="110" customFormat="1" ht="15" customHeight="1" x14ac:dyDescent="0.2">
      <c r="A46" s="123"/>
      <c r="B46" s="124"/>
      <c r="C46" s="260" t="s">
        <v>107</v>
      </c>
      <c r="D46" s="261"/>
      <c r="E46" s="125">
        <v>59.940981187753593</v>
      </c>
      <c r="F46" s="143">
        <v>1625</v>
      </c>
      <c r="G46" s="144">
        <v>1650</v>
      </c>
      <c r="H46" s="144">
        <v>1661</v>
      </c>
      <c r="I46" s="144">
        <v>1711</v>
      </c>
      <c r="J46" s="145">
        <v>1711</v>
      </c>
      <c r="K46" s="144">
        <v>-86</v>
      </c>
      <c r="L46" s="146">
        <v>-5.026300409117475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15388</v>
      </c>
      <c r="E11" s="114">
        <v>15652</v>
      </c>
      <c r="F11" s="114">
        <v>15733</v>
      </c>
      <c r="G11" s="114">
        <v>15909</v>
      </c>
      <c r="H11" s="140">
        <v>15674</v>
      </c>
      <c r="I11" s="115">
        <v>-286</v>
      </c>
      <c r="J11" s="116">
        <v>-1.8246778103866275</v>
      </c>
    </row>
    <row r="12" spans="1:15" s="110" customFormat="1" ht="24.95" customHeight="1" x14ac:dyDescent="0.2">
      <c r="A12" s="193" t="s">
        <v>132</v>
      </c>
      <c r="B12" s="194" t="s">
        <v>133</v>
      </c>
      <c r="C12" s="113">
        <v>1.7416168442942552</v>
      </c>
      <c r="D12" s="115">
        <v>268</v>
      </c>
      <c r="E12" s="114">
        <v>267</v>
      </c>
      <c r="F12" s="114">
        <v>262</v>
      </c>
      <c r="G12" s="114">
        <v>249</v>
      </c>
      <c r="H12" s="140">
        <v>247</v>
      </c>
      <c r="I12" s="115">
        <v>21</v>
      </c>
      <c r="J12" s="116">
        <v>8.5020242914979764</v>
      </c>
    </row>
    <row r="13" spans="1:15" s="110" customFormat="1" ht="24.95" customHeight="1" x14ac:dyDescent="0.2">
      <c r="A13" s="193" t="s">
        <v>134</v>
      </c>
      <c r="B13" s="199" t="s">
        <v>214</v>
      </c>
      <c r="C13" s="113">
        <v>0.5003899142188718</v>
      </c>
      <c r="D13" s="115">
        <v>77</v>
      </c>
      <c r="E13" s="114">
        <v>87</v>
      </c>
      <c r="F13" s="114">
        <v>81</v>
      </c>
      <c r="G13" s="114">
        <v>76</v>
      </c>
      <c r="H13" s="140">
        <v>80</v>
      </c>
      <c r="I13" s="115">
        <v>-3</v>
      </c>
      <c r="J13" s="116">
        <v>-3.75</v>
      </c>
    </row>
    <row r="14" spans="1:15" s="287" customFormat="1" ht="24.95" customHeight="1" x14ac:dyDescent="0.2">
      <c r="A14" s="193" t="s">
        <v>215</v>
      </c>
      <c r="B14" s="199" t="s">
        <v>137</v>
      </c>
      <c r="C14" s="113">
        <v>7.6423186898882243</v>
      </c>
      <c r="D14" s="115">
        <v>1176</v>
      </c>
      <c r="E14" s="114">
        <v>1290</v>
      </c>
      <c r="F14" s="114">
        <v>1324</v>
      </c>
      <c r="G14" s="114">
        <v>1364</v>
      </c>
      <c r="H14" s="140">
        <v>1328</v>
      </c>
      <c r="I14" s="115">
        <v>-152</v>
      </c>
      <c r="J14" s="116">
        <v>-11.445783132530121</v>
      </c>
      <c r="K14" s="110"/>
      <c r="L14" s="110"/>
      <c r="M14" s="110"/>
      <c r="N14" s="110"/>
      <c r="O14" s="110"/>
    </row>
    <row r="15" spans="1:15" s="110" customFormat="1" ht="24.95" customHeight="1" x14ac:dyDescent="0.2">
      <c r="A15" s="193" t="s">
        <v>216</v>
      </c>
      <c r="B15" s="199" t="s">
        <v>217</v>
      </c>
      <c r="C15" s="113">
        <v>3.4572394073303871</v>
      </c>
      <c r="D15" s="115">
        <v>532</v>
      </c>
      <c r="E15" s="114">
        <v>554</v>
      </c>
      <c r="F15" s="114">
        <v>554</v>
      </c>
      <c r="G15" s="114">
        <v>573</v>
      </c>
      <c r="H15" s="140">
        <v>559</v>
      </c>
      <c r="I15" s="115">
        <v>-27</v>
      </c>
      <c r="J15" s="116">
        <v>-4.8300536672629697</v>
      </c>
    </row>
    <row r="16" spans="1:15" s="287" customFormat="1" ht="24.95" customHeight="1" x14ac:dyDescent="0.2">
      <c r="A16" s="193" t="s">
        <v>218</v>
      </c>
      <c r="B16" s="199" t="s">
        <v>141</v>
      </c>
      <c r="C16" s="113">
        <v>3.1063166103457238</v>
      </c>
      <c r="D16" s="115">
        <v>478</v>
      </c>
      <c r="E16" s="114">
        <v>493</v>
      </c>
      <c r="F16" s="114">
        <v>503</v>
      </c>
      <c r="G16" s="114">
        <v>527</v>
      </c>
      <c r="H16" s="140">
        <v>516</v>
      </c>
      <c r="I16" s="115">
        <v>-38</v>
      </c>
      <c r="J16" s="116">
        <v>-7.3643410852713176</v>
      </c>
      <c r="K16" s="110"/>
      <c r="L16" s="110"/>
      <c r="M16" s="110"/>
      <c r="N16" s="110"/>
      <c r="O16" s="110"/>
    </row>
    <row r="17" spans="1:15" s="110" customFormat="1" ht="24.95" customHeight="1" x14ac:dyDescent="0.2">
      <c r="A17" s="193" t="s">
        <v>142</v>
      </c>
      <c r="B17" s="199" t="s">
        <v>220</v>
      </c>
      <c r="C17" s="113">
        <v>1.0787626722121133</v>
      </c>
      <c r="D17" s="115">
        <v>166</v>
      </c>
      <c r="E17" s="114">
        <v>243</v>
      </c>
      <c r="F17" s="114">
        <v>267</v>
      </c>
      <c r="G17" s="114">
        <v>264</v>
      </c>
      <c r="H17" s="140">
        <v>253</v>
      </c>
      <c r="I17" s="115">
        <v>-87</v>
      </c>
      <c r="J17" s="116">
        <v>-34.387351778656125</v>
      </c>
    </row>
    <row r="18" spans="1:15" s="287" customFormat="1" ht="24.95" customHeight="1" x14ac:dyDescent="0.2">
      <c r="A18" s="201" t="s">
        <v>144</v>
      </c>
      <c r="B18" s="202" t="s">
        <v>145</v>
      </c>
      <c r="C18" s="113">
        <v>5.6797504548999216</v>
      </c>
      <c r="D18" s="115">
        <v>874</v>
      </c>
      <c r="E18" s="114">
        <v>880</v>
      </c>
      <c r="F18" s="114">
        <v>880</v>
      </c>
      <c r="G18" s="114">
        <v>882</v>
      </c>
      <c r="H18" s="140">
        <v>837</v>
      </c>
      <c r="I18" s="115">
        <v>37</v>
      </c>
      <c r="J18" s="116">
        <v>4.4205495818399045</v>
      </c>
      <c r="K18" s="110"/>
      <c r="L18" s="110"/>
      <c r="M18" s="110"/>
      <c r="N18" s="110"/>
      <c r="O18" s="110"/>
    </row>
    <row r="19" spans="1:15" s="110" customFormat="1" ht="24.95" customHeight="1" x14ac:dyDescent="0.2">
      <c r="A19" s="193" t="s">
        <v>146</v>
      </c>
      <c r="B19" s="199" t="s">
        <v>147</v>
      </c>
      <c r="C19" s="113">
        <v>18.079022615024694</v>
      </c>
      <c r="D19" s="115">
        <v>2782</v>
      </c>
      <c r="E19" s="114">
        <v>2803</v>
      </c>
      <c r="F19" s="114">
        <v>2864</v>
      </c>
      <c r="G19" s="114">
        <v>2934</v>
      </c>
      <c r="H19" s="140">
        <v>2854</v>
      </c>
      <c r="I19" s="115">
        <v>-72</v>
      </c>
      <c r="J19" s="116">
        <v>-2.5227750525578134</v>
      </c>
    </row>
    <row r="20" spans="1:15" s="287" customFormat="1" ht="24.95" customHeight="1" x14ac:dyDescent="0.2">
      <c r="A20" s="193" t="s">
        <v>148</v>
      </c>
      <c r="B20" s="199" t="s">
        <v>149</v>
      </c>
      <c r="C20" s="113">
        <v>6.771510267741097</v>
      </c>
      <c r="D20" s="115">
        <v>1042</v>
      </c>
      <c r="E20" s="114">
        <v>1004</v>
      </c>
      <c r="F20" s="114">
        <v>985</v>
      </c>
      <c r="G20" s="114">
        <v>951</v>
      </c>
      <c r="H20" s="140">
        <v>956</v>
      </c>
      <c r="I20" s="115">
        <v>86</v>
      </c>
      <c r="J20" s="116">
        <v>8.99581589958159</v>
      </c>
      <c r="K20" s="110"/>
      <c r="L20" s="110"/>
      <c r="M20" s="110"/>
      <c r="N20" s="110"/>
      <c r="O20" s="110"/>
    </row>
    <row r="21" spans="1:15" s="110" customFormat="1" ht="24.95" customHeight="1" x14ac:dyDescent="0.2">
      <c r="A21" s="201" t="s">
        <v>150</v>
      </c>
      <c r="B21" s="202" t="s">
        <v>151</v>
      </c>
      <c r="C21" s="113">
        <v>9.6958669092799585</v>
      </c>
      <c r="D21" s="115">
        <v>1492</v>
      </c>
      <c r="E21" s="114">
        <v>1613</v>
      </c>
      <c r="F21" s="114">
        <v>1623</v>
      </c>
      <c r="G21" s="114">
        <v>1639</v>
      </c>
      <c r="H21" s="140">
        <v>1551</v>
      </c>
      <c r="I21" s="115">
        <v>-59</v>
      </c>
      <c r="J21" s="116">
        <v>-3.8039974210186975</v>
      </c>
    </row>
    <row r="22" spans="1:15" s="110" customFormat="1" ht="24.95" customHeight="1" x14ac:dyDescent="0.2">
      <c r="A22" s="201" t="s">
        <v>152</v>
      </c>
      <c r="B22" s="199" t="s">
        <v>153</v>
      </c>
      <c r="C22" s="113">
        <v>1.3841954769950611</v>
      </c>
      <c r="D22" s="115">
        <v>213</v>
      </c>
      <c r="E22" s="114">
        <v>216</v>
      </c>
      <c r="F22" s="114">
        <v>219</v>
      </c>
      <c r="G22" s="114">
        <v>222</v>
      </c>
      <c r="H22" s="140">
        <v>232</v>
      </c>
      <c r="I22" s="115">
        <v>-19</v>
      </c>
      <c r="J22" s="116">
        <v>-8.1896551724137936</v>
      </c>
    </row>
    <row r="23" spans="1:15" s="110" customFormat="1" ht="24.95" customHeight="1" x14ac:dyDescent="0.2">
      <c r="A23" s="193" t="s">
        <v>154</v>
      </c>
      <c r="B23" s="199" t="s">
        <v>155</v>
      </c>
      <c r="C23" s="113">
        <v>0.8903041330907201</v>
      </c>
      <c r="D23" s="115">
        <v>137</v>
      </c>
      <c r="E23" s="114">
        <v>133</v>
      </c>
      <c r="F23" s="114">
        <v>132</v>
      </c>
      <c r="G23" s="114">
        <v>132</v>
      </c>
      <c r="H23" s="140">
        <v>130</v>
      </c>
      <c r="I23" s="115">
        <v>7</v>
      </c>
      <c r="J23" s="116">
        <v>5.384615384615385</v>
      </c>
    </row>
    <row r="24" spans="1:15" s="110" customFormat="1" ht="24.95" customHeight="1" x14ac:dyDescent="0.2">
      <c r="A24" s="193" t="s">
        <v>156</v>
      </c>
      <c r="B24" s="199" t="s">
        <v>221</v>
      </c>
      <c r="C24" s="113">
        <v>7.1679230569274761</v>
      </c>
      <c r="D24" s="115">
        <v>1103</v>
      </c>
      <c r="E24" s="114">
        <v>1118</v>
      </c>
      <c r="F24" s="114">
        <v>1122</v>
      </c>
      <c r="G24" s="114">
        <v>1129</v>
      </c>
      <c r="H24" s="140">
        <v>1117</v>
      </c>
      <c r="I24" s="115">
        <v>-14</v>
      </c>
      <c r="J24" s="116">
        <v>-1.2533572068039391</v>
      </c>
    </row>
    <row r="25" spans="1:15" s="110" customFormat="1" ht="24.95" customHeight="1" x14ac:dyDescent="0.2">
      <c r="A25" s="193" t="s">
        <v>222</v>
      </c>
      <c r="B25" s="204" t="s">
        <v>159</v>
      </c>
      <c r="C25" s="113">
        <v>16.811801403691188</v>
      </c>
      <c r="D25" s="115">
        <v>2587</v>
      </c>
      <c r="E25" s="114">
        <v>2682</v>
      </c>
      <c r="F25" s="114">
        <v>2759</v>
      </c>
      <c r="G25" s="114">
        <v>2833</v>
      </c>
      <c r="H25" s="140">
        <v>2834</v>
      </c>
      <c r="I25" s="115">
        <v>-247</v>
      </c>
      <c r="J25" s="116">
        <v>-8.7155963302752291</v>
      </c>
    </row>
    <row r="26" spans="1:15" s="110" customFormat="1" ht="24.95" customHeight="1" x14ac:dyDescent="0.2">
      <c r="A26" s="201">
        <v>782.78300000000002</v>
      </c>
      <c r="B26" s="203" t="s">
        <v>160</v>
      </c>
      <c r="C26" s="113">
        <v>5.8487132830777229E-2</v>
      </c>
      <c r="D26" s="115">
        <v>9</v>
      </c>
      <c r="E26" s="114">
        <v>8</v>
      </c>
      <c r="F26" s="114">
        <v>9</v>
      </c>
      <c r="G26" s="114">
        <v>12</v>
      </c>
      <c r="H26" s="140">
        <v>11</v>
      </c>
      <c r="I26" s="115">
        <v>-2</v>
      </c>
      <c r="J26" s="116">
        <v>-18.181818181818183</v>
      </c>
    </row>
    <row r="27" spans="1:15" s="110" customFormat="1" ht="24.95" customHeight="1" x14ac:dyDescent="0.2">
      <c r="A27" s="193" t="s">
        <v>161</v>
      </c>
      <c r="B27" s="199" t="s">
        <v>162</v>
      </c>
      <c r="C27" s="113">
        <v>2.1900181959968807</v>
      </c>
      <c r="D27" s="115">
        <v>337</v>
      </c>
      <c r="E27" s="114">
        <v>289</v>
      </c>
      <c r="F27" s="114">
        <v>279</v>
      </c>
      <c r="G27" s="114">
        <v>263</v>
      </c>
      <c r="H27" s="140">
        <v>247</v>
      </c>
      <c r="I27" s="115">
        <v>90</v>
      </c>
      <c r="J27" s="116">
        <v>36.43724696356275</v>
      </c>
    </row>
    <row r="28" spans="1:15" s="110" customFormat="1" ht="24.95" customHeight="1" x14ac:dyDescent="0.2">
      <c r="A28" s="193" t="s">
        <v>163</v>
      </c>
      <c r="B28" s="199" t="s">
        <v>164</v>
      </c>
      <c r="C28" s="113">
        <v>4.3735378216792302</v>
      </c>
      <c r="D28" s="115">
        <v>673</v>
      </c>
      <c r="E28" s="114">
        <v>611</v>
      </c>
      <c r="F28" s="114">
        <v>598</v>
      </c>
      <c r="G28" s="114">
        <v>612</v>
      </c>
      <c r="H28" s="140">
        <v>618</v>
      </c>
      <c r="I28" s="115">
        <v>55</v>
      </c>
      <c r="J28" s="116">
        <v>8.89967637540453</v>
      </c>
    </row>
    <row r="29" spans="1:15" s="110" customFormat="1" ht="24.95" customHeight="1" x14ac:dyDescent="0.2">
      <c r="A29" s="193">
        <v>86</v>
      </c>
      <c r="B29" s="199" t="s">
        <v>165</v>
      </c>
      <c r="C29" s="113">
        <v>4.6984663374057707</v>
      </c>
      <c r="D29" s="115">
        <v>723</v>
      </c>
      <c r="E29" s="114">
        <v>737</v>
      </c>
      <c r="F29" s="114">
        <v>732</v>
      </c>
      <c r="G29" s="114">
        <v>730</v>
      </c>
      <c r="H29" s="140">
        <v>735</v>
      </c>
      <c r="I29" s="115">
        <v>-12</v>
      </c>
      <c r="J29" s="116">
        <v>-1.6326530612244898</v>
      </c>
    </row>
    <row r="30" spans="1:15" s="110" customFormat="1" ht="24.95" customHeight="1" x14ac:dyDescent="0.2">
      <c r="A30" s="193">
        <v>87.88</v>
      </c>
      <c r="B30" s="204" t="s">
        <v>166</v>
      </c>
      <c r="C30" s="113">
        <v>3.7561736417988043</v>
      </c>
      <c r="D30" s="115">
        <v>578</v>
      </c>
      <c r="E30" s="114">
        <v>581</v>
      </c>
      <c r="F30" s="114">
        <v>553</v>
      </c>
      <c r="G30" s="114">
        <v>567</v>
      </c>
      <c r="H30" s="140">
        <v>593</v>
      </c>
      <c r="I30" s="115">
        <v>-15</v>
      </c>
      <c r="J30" s="116">
        <v>-2.5295109612141653</v>
      </c>
    </row>
    <row r="31" spans="1:15" s="110" customFormat="1" ht="24.95" customHeight="1" x14ac:dyDescent="0.2">
      <c r="A31" s="193" t="s">
        <v>167</v>
      </c>
      <c r="B31" s="199" t="s">
        <v>168</v>
      </c>
      <c r="C31" s="113">
        <v>8.5586171042370687</v>
      </c>
      <c r="D31" s="115">
        <v>1317</v>
      </c>
      <c r="E31" s="114">
        <v>1333</v>
      </c>
      <c r="F31" s="114">
        <v>1311</v>
      </c>
      <c r="G31" s="114">
        <v>1314</v>
      </c>
      <c r="H31" s="140">
        <v>1304</v>
      </c>
      <c r="I31" s="115">
        <v>13</v>
      </c>
      <c r="J31" s="116">
        <v>0.99693251533742333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1.7416168442942552</v>
      </c>
      <c r="D34" s="115">
        <v>268</v>
      </c>
      <c r="E34" s="114">
        <v>267</v>
      </c>
      <c r="F34" s="114">
        <v>262</v>
      </c>
      <c r="G34" s="114">
        <v>249</v>
      </c>
      <c r="H34" s="140">
        <v>247</v>
      </c>
      <c r="I34" s="115">
        <v>21</v>
      </c>
      <c r="J34" s="116">
        <v>8.5020242914979764</v>
      </c>
    </row>
    <row r="35" spans="1:10" s="110" customFormat="1" ht="24.95" customHeight="1" x14ac:dyDescent="0.2">
      <c r="A35" s="292" t="s">
        <v>171</v>
      </c>
      <c r="B35" s="293" t="s">
        <v>172</v>
      </c>
      <c r="C35" s="113">
        <v>13.822459059007018</v>
      </c>
      <c r="D35" s="115">
        <v>2127</v>
      </c>
      <c r="E35" s="114">
        <v>2257</v>
      </c>
      <c r="F35" s="114">
        <v>2285</v>
      </c>
      <c r="G35" s="114">
        <v>2322</v>
      </c>
      <c r="H35" s="140">
        <v>2245</v>
      </c>
      <c r="I35" s="115">
        <v>-118</v>
      </c>
      <c r="J35" s="116">
        <v>-5.2561247216035634</v>
      </c>
    </row>
    <row r="36" spans="1:10" s="110" customFormat="1" ht="24.95" customHeight="1" x14ac:dyDescent="0.2">
      <c r="A36" s="294" t="s">
        <v>173</v>
      </c>
      <c r="B36" s="295" t="s">
        <v>174</v>
      </c>
      <c r="C36" s="125">
        <v>84.435924096698727</v>
      </c>
      <c r="D36" s="143">
        <v>12993</v>
      </c>
      <c r="E36" s="144">
        <v>13128</v>
      </c>
      <c r="F36" s="144">
        <v>13186</v>
      </c>
      <c r="G36" s="144">
        <v>13338</v>
      </c>
      <c r="H36" s="145">
        <v>13182</v>
      </c>
      <c r="I36" s="143">
        <v>-189</v>
      </c>
      <c r="J36" s="146">
        <v>-1.4337733272644515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15388</v>
      </c>
      <c r="F11" s="264">
        <v>15652</v>
      </c>
      <c r="G11" s="264">
        <v>15733</v>
      </c>
      <c r="H11" s="264">
        <v>15909</v>
      </c>
      <c r="I11" s="265">
        <v>15674</v>
      </c>
      <c r="J11" s="263">
        <v>-286</v>
      </c>
      <c r="K11" s="266">
        <v>-1.8246778103866275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39.40083181700026</v>
      </c>
      <c r="E13" s="115">
        <v>6063</v>
      </c>
      <c r="F13" s="114">
        <v>6193</v>
      </c>
      <c r="G13" s="114">
        <v>6296</v>
      </c>
      <c r="H13" s="114">
        <v>6347</v>
      </c>
      <c r="I13" s="140">
        <v>6219</v>
      </c>
      <c r="J13" s="115">
        <v>-156</v>
      </c>
      <c r="K13" s="116">
        <v>-2.5084418716835506</v>
      </c>
    </row>
    <row r="14" spans="1:15" ht="15.95" customHeight="1" x14ac:dyDescent="0.2">
      <c r="A14" s="306" t="s">
        <v>230</v>
      </c>
      <c r="B14" s="307"/>
      <c r="C14" s="308"/>
      <c r="D14" s="113">
        <v>49.220171562256304</v>
      </c>
      <c r="E14" s="115">
        <v>7574</v>
      </c>
      <c r="F14" s="114">
        <v>7675</v>
      </c>
      <c r="G14" s="114">
        <v>7673</v>
      </c>
      <c r="H14" s="114">
        <v>7809</v>
      </c>
      <c r="I14" s="140">
        <v>7713</v>
      </c>
      <c r="J14" s="115">
        <v>-139</v>
      </c>
      <c r="K14" s="116">
        <v>-1.8021522105536107</v>
      </c>
    </row>
    <row r="15" spans="1:15" ht="15.95" customHeight="1" x14ac:dyDescent="0.2">
      <c r="A15" s="306" t="s">
        <v>231</v>
      </c>
      <c r="B15" s="307"/>
      <c r="C15" s="308"/>
      <c r="D15" s="113">
        <v>6.0501689628281774</v>
      </c>
      <c r="E15" s="115">
        <v>931</v>
      </c>
      <c r="F15" s="114">
        <v>930</v>
      </c>
      <c r="G15" s="114">
        <v>955</v>
      </c>
      <c r="H15" s="114">
        <v>931</v>
      </c>
      <c r="I15" s="140">
        <v>936</v>
      </c>
      <c r="J15" s="115">
        <v>-5</v>
      </c>
      <c r="K15" s="116">
        <v>-0.53418803418803418</v>
      </c>
    </row>
    <row r="16" spans="1:15" ht="15.95" customHeight="1" x14ac:dyDescent="0.2">
      <c r="A16" s="306" t="s">
        <v>232</v>
      </c>
      <c r="B16" s="307"/>
      <c r="C16" s="308"/>
      <c r="D16" s="113">
        <v>2.410969586690928</v>
      </c>
      <c r="E16" s="115">
        <v>371</v>
      </c>
      <c r="F16" s="114">
        <v>375</v>
      </c>
      <c r="G16" s="114">
        <v>353</v>
      </c>
      <c r="H16" s="114">
        <v>357</v>
      </c>
      <c r="I16" s="140">
        <v>352</v>
      </c>
      <c r="J16" s="115">
        <v>19</v>
      </c>
      <c r="K16" s="116">
        <v>5.3977272727272725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1.5466597348583311</v>
      </c>
      <c r="E18" s="115">
        <v>238</v>
      </c>
      <c r="F18" s="114">
        <v>227</v>
      </c>
      <c r="G18" s="114">
        <v>225</v>
      </c>
      <c r="H18" s="114">
        <v>214</v>
      </c>
      <c r="I18" s="140">
        <v>216</v>
      </c>
      <c r="J18" s="115">
        <v>22</v>
      </c>
      <c r="K18" s="116">
        <v>10.185185185185185</v>
      </c>
    </row>
    <row r="19" spans="1:11" ht="14.1" customHeight="1" x14ac:dyDescent="0.2">
      <c r="A19" s="306" t="s">
        <v>235</v>
      </c>
      <c r="B19" s="307" t="s">
        <v>236</v>
      </c>
      <c r="C19" s="308"/>
      <c r="D19" s="113">
        <v>1.0462698206394594</v>
      </c>
      <c r="E19" s="115">
        <v>161</v>
      </c>
      <c r="F19" s="114">
        <v>161</v>
      </c>
      <c r="G19" s="114">
        <v>160</v>
      </c>
      <c r="H19" s="114">
        <v>150</v>
      </c>
      <c r="I19" s="140">
        <v>148</v>
      </c>
      <c r="J19" s="115">
        <v>13</v>
      </c>
      <c r="K19" s="116">
        <v>8.7837837837837842</v>
      </c>
    </row>
    <row r="20" spans="1:11" ht="14.1" customHeight="1" x14ac:dyDescent="0.2">
      <c r="A20" s="306">
        <v>12</v>
      </c>
      <c r="B20" s="307" t="s">
        <v>237</v>
      </c>
      <c r="C20" s="308"/>
      <c r="D20" s="113">
        <v>0.90979984403431247</v>
      </c>
      <c r="E20" s="115">
        <v>140</v>
      </c>
      <c r="F20" s="114">
        <v>140</v>
      </c>
      <c r="G20" s="114">
        <v>160</v>
      </c>
      <c r="H20" s="114">
        <v>170</v>
      </c>
      <c r="I20" s="140">
        <v>157</v>
      </c>
      <c r="J20" s="115">
        <v>-17</v>
      </c>
      <c r="K20" s="116">
        <v>-10.828025477707007</v>
      </c>
    </row>
    <row r="21" spans="1:11" ht="14.1" customHeight="1" x14ac:dyDescent="0.2">
      <c r="A21" s="306">
        <v>21</v>
      </c>
      <c r="B21" s="307" t="s">
        <v>238</v>
      </c>
      <c r="C21" s="308"/>
      <c r="D21" s="113">
        <v>6.4985703145308035E-2</v>
      </c>
      <c r="E21" s="115">
        <v>10</v>
      </c>
      <c r="F21" s="114">
        <v>12</v>
      </c>
      <c r="G21" s="114">
        <v>13</v>
      </c>
      <c r="H21" s="114">
        <v>11</v>
      </c>
      <c r="I21" s="140">
        <v>10</v>
      </c>
      <c r="J21" s="115">
        <v>0</v>
      </c>
      <c r="K21" s="116">
        <v>0</v>
      </c>
    </row>
    <row r="22" spans="1:11" ht="14.1" customHeight="1" x14ac:dyDescent="0.2">
      <c r="A22" s="306">
        <v>22</v>
      </c>
      <c r="B22" s="307" t="s">
        <v>239</v>
      </c>
      <c r="C22" s="308"/>
      <c r="D22" s="113">
        <v>0.72783987522744997</v>
      </c>
      <c r="E22" s="115">
        <v>112</v>
      </c>
      <c r="F22" s="114">
        <v>117</v>
      </c>
      <c r="G22" s="114">
        <v>123</v>
      </c>
      <c r="H22" s="114">
        <v>136</v>
      </c>
      <c r="I22" s="140">
        <v>121</v>
      </c>
      <c r="J22" s="115">
        <v>-9</v>
      </c>
      <c r="K22" s="116">
        <v>-7.4380165289256199</v>
      </c>
    </row>
    <row r="23" spans="1:11" ht="14.1" customHeight="1" x14ac:dyDescent="0.2">
      <c r="A23" s="306">
        <v>23</v>
      </c>
      <c r="B23" s="307" t="s">
        <v>240</v>
      </c>
      <c r="C23" s="308"/>
      <c r="D23" s="113">
        <v>0.30543280478294776</v>
      </c>
      <c r="E23" s="115">
        <v>47</v>
      </c>
      <c r="F23" s="114">
        <v>48</v>
      </c>
      <c r="G23" s="114">
        <v>47</v>
      </c>
      <c r="H23" s="114">
        <v>49</v>
      </c>
      <c r="I23" s="140">
        <v>55</v>
      </c>
      <c r="J23" s="115">
        <v>-8</v>
      </c>
      <c r="K23" s="116">
        <v>-14.545454545454545</v>
      </c>
    </row>
    <row r="24" spans="1:11" ht="14.1" customHeight="1" x14ac:dyDescent="0.2">
      <c r="A24" s="306">
        <v>24</v>
      </c>
      <c r="B24" s="307" t="s">
        <v>241</v>
      </c>
      <c r="C24" s="308"/>
      <c r="D24" s="113">
        <v>0.85781128151806607</v>
      </c>
      <c r="E24" s="115">
        <v>132</v>
      </c>
      <c r="F24" s="114">
        <v>145</v>
      </c>
      <c r="G24" s="114">
        <v>145</v>
      </c>
      <c r="H24" s="114">
        <v>146</v>
      </c>
      <c r="I24" s="140">
        <v>145</v>
      </c>
      <c r="J24" s="115">
        <v>-13</v>
      </c>
      <c r="K24" s="116">
        <v>-8.9655172413793096</v>
      </c>
    </row>
    <row r="25" spans="1:11" ht="14.1" customHeight="1" x14ac:dyDescent="0.2">
      <c r="A25" s="306">
        <v>25</v>
      </c>
      <c r="B25" s="307" t="s">
        <v>242</v>
      </c>
      <c r="C25" s="308"/>
      <c r="D25" s="113">
        <v>1.358201195736938</v>
      </c>
      <c r="E25" s="115">
        <v>209</v>
      </c>
      <c r="F25" s="114">
        <v>211</v>
      </c>
      <c r="G25" s="114">
        <v>206</v>
      </c>
      <c r="H25" s="114">
        <v>216</v>
      </c>
      <c r="I25" s="140">
        <v>215</v>
      </c>
      <c r="J25" s="115">
        <v>-6</v>
      </c>
      <c r="K25" s="116">
        <v>-2.7906976744186047</v>
      </c>
    </row>
    <row r="26" spans="1:11" ht="14.1" customHeight="1" x14ac:dyDescent="0.2">
      <c r="A26" s="306">
        <v>26</v>
      </c>
      <c r="B26" s="307" t="s">
        <v>243</v>
      </c>
      <c r="C26" s="308"/>
      <c r="D26" s="113">
        <v>0.87080842214712761</v>
      </c>
      <c r="E26" s="115">
        <v>134</v>
      </c>
      <c r="F26" s="114">
        <v>126</v>
      </c>
      <c r="G26" s="114">
        <v>126</v>
      </c>
      <c r="H26" s="114">
        <v>128</v>
      </c>
      <c r="I26" s="140">
        <v>124</v>
      </c>
      <c r="J26" s="115">
        <v>10</v>
      </c>
      <c r="K26" s="116">
        <v>8.064516129032258</v>
      </c>
    </row>
    <row r="27" spans="1:11" ht="14.1" customHeight="1" x14ac:dyDescent="0.2">
      <c r="A27" s="306">
        <v>27</v>
      </c>
      <c r="B27" s="307" t="s">
        <v>244</v>
      </c>
      <c r="C27" s="308"/>
      <c r="D27" s="113">
        <v>0.45489992201715623</v>
      </c>
      <c r="E27" s="115">
        <v>70</v>
      </c>
      <c r="F27" s="114">
        <v>72</v>
      </c>
      <c r="G27" s="114">
        <v>73</v>
      </c>
      <c r="H27" s="114">
        <v>76</v>
      </c>
      <c r="I27" s="140">
        <v>71</v>
      </c>
      <c r="J27" s="115">
        <v>-1</v>
      </c>
      <c r="K27" s="116">
        <v>-1.408450704225352</v>
      </c>
    </row>
    <row r="28" spans="1:11" ht="14.1" customHeight="1" x14ac:dyDescent="0.2">
      <c r="A28" s="306">
        <v>28</v>
      </c>
      <c r="B28" s="307" t="s">
        <v>245</v>
      </c>
      <c r="C28" s="308"/>
      <c r="D28" s="113">
        <v>0.25994281258123214</v>
      </c>
      <c r="E28" s="115">
        <v>40</v>
      </c>
      <c r="F28" s="114">
        <v>38</v>
      </c>
      <c r="G28" s="114">
        <v>38</v>
      </c>
      <c r="H28" s="114">
        <v>40</v>
      </c>
      <c r="I28" s="140">
        <v>43</v>
      </c>
      <c r="J28" s="115">
        <v>-3</v>
      </c>
      <c r="K28" s="116">
        <v>-6.9767441860465116</v>
      </c>
    </row>
    <row r="29" spans="1:11" ht="14.1" customHeight="1" x14ac:dyDescent="0.2">
      <c r="A29" s="306">
        <v>29</v>
      </c>
      <c r="B29" s="307" t="s">
        <v>246</v>
      </c>
      <c r="C29" s="308"/>
      <c r="D29" s="113">
        <v>2.9568494931115157</v>
      </c>
      <c r="E29" s="115">
        <v>455</v>
      </c>
      <c r="F29" s="114">
        <v>475</v>
      </c>
      <c r="G29" s="114">
        <v>473</v>
      </c>
      <c r="H29" s="114">
        <v>465</v>
      </c>
      <c r="I29" s="140">
        <v>436</v>
      </c>
      <c r="J29" s="115">
        <v>19</v>
      </c>
      <c r="K29" s="116">
        <v>4.3577981651376145</v>
      </c>
    </row>
    <row r="30" spans="1:11" ht="14.1" customHeight="1" x14ac:dyDescent="0.2">
      <c r="A30" s="306" t="s">
        <v>247</v>
      </c>
      <c r="B30" s="307" t="s">
        <v>248</v>
      </c>
      <c r="C30" s="308"/>
      <c r="D30" s="113">
        <v>0.52638419547699511</v>
      </c>
      <c r="E30" s="115">
        <v>81</v>
      </c>
      <c r="F30" s="114">
        <v>77</v>
      </c>
      <c r="G30" s="114">
        <v>76</v>
      </c>
      <c r="H30" s="114">
        <v>78</v>
      </c>
      <c r="I30" s="140">
        <v>75</v>
      </c>
      <c r="J30" s="115">
        <v>6</v>
      </c>
      <c r="K30" s="116">
        <v>8</v>
      </c>
    </row>
    <row r="31" spans="1:11" ht="14.1" customHeight="1" x14ac:dyDescent="0.2">
      <c r="A31" s="306" t="s">
        <v>249</v>
      </c>
      <c r="B31" s="307" t="s">
        <v>250</v>
      </c>
      <c r="C31" s="308"/>
      <c r="D31" s="113">
        <v>2.4304652976345205</v>
      </c>
      <c r="E31" s="115">
        <v>374</v>
      </c>
      <c r="F31" s="114">
        <v>398</v>
      </c>
      <c r="G31" s="114">
        <v>397</v>
      </c>
      <c r="H31" s="114">
        <v>387</v>
      </c>
      <c r="I31" s="140">
        <v>361</v>
      </c>
      <c r="J31" s="115">
        <v>13</v>
      </c>
      <c r="K31" s="116">
        <v>3.601108033240997</v>
      </c>
    </row>
    <row r="32" spans="1:11" ht="14.1" customHeight="1" x14ac:dyDescent="0.2">
      <c r="A32" s="306">
        <v>31</v>
      </c>
      <c r="B32" s="307" t="s">
        <v>251</v>
      </c>
      <c r="C32" s="308"/>
      <c r="D32" s="113">
        <v>0.16896282817780089</v>
      </c>
      <c r="E32" s="115">
        <v>26</v>
      </c>
      <c r="F32" s="114">
        <v>27</v>
      </c>
      <c r="G32" s="114">
        <v>23</v>
      </c>
      <c r="H32" s="114">
        <v>25</v>
      </c>
      <c r="I32" s="140">
        <v>24</v>
      </c>
      <c r="J32" s="115">
        <v>2</v>
      </c>
      <c r="K32" s="116">
        <v>8.3333333333333339</v>
      </c>
    </row>
    <row r="33" spans="1:11" ht="14.1" customHeight="1" x14ac:dyDescent="0.2">
      <c r="A33" s="306">
        <v>32</v>
      </c>
      <c r="B33" s="307" t="s">
        <v>252</v>
      </c>
      <c r="C33" s="308"/>
      <c r="D33" s="113">
        <v>1.0007798284377436</v>
      </c>
      <c r="E33" s="115">
        <v>154</v>
      </c>
      <c r="F33" s="114">
        <v>155</v>
      </c>
      <c r="G33" s="114">
        <v>166</v>
      </c>
      <c r="H33" s="114">
        <v>163</v>
      </c>
      <c r="I33" s="140">
        <v>167</v>
      </c>
      <c r="J33" s="115">
        <v>-13</v>
      </c>
      <c r="K33" s="116">
        <v>-7.7844311377245505</v>
      </c>
    </row>
    <row r="34" spans="1:11" ht="14.1" customHeight="1" x14ac:dyDescent="0.2">
      <c r="A34" s="306">
        <v>33</v>
      </c>
      <c r="B34" s="307" t="s">
        <v>253</v>
      </c>
      <c r="C34" s="308"/>
      <c r="D34" s="113">
        <v>0.44840135170262541</v>
      </c>
      <c r="E34" s="115">
        <v>69</v>
      </c>
      <c r="F34" s="114">
        <v>72</v>
      </c>
      <c r="G34" s="114">
        <v>67</v>
      </c>
      <c r="H34" s="114">
        <v>69</v>
      </c>
      <c r="I34" s="140">
        <v>70</v>
      </c>
      <c r="J34" s="115">
        <v>-1</v>
      </c>
      <c r="K34" s="116">
        <v>-1.4285714285714286</v>
      </c>
    </row>
    <row r="35" spans="1:11" ht="14.1" customHeight="1" x14ac:dyDescent="0.2">
      <c r="A35" s="306">
        <v>34</v>
      </c>
      <c r="B35" s="307" t="s">
        <v>254</v>
      </c>
      <c r="C35" s="308"/>
      <c r="D35" s="113">
        <v>4.7309591889784244</v>
      </c>
      <c r="E35" s="115">
        <v>728</v>
      </c>
      <c r="F35" s="114">
        <v>689</v>
      </c>
      <c r="G35" s="114">
        <v>681</v>
      </c>
      <c r="H35" s="114">
        <v>685</v>
      </c>
      <c r="I35" s="140">
        <v>672</v>
      </c>
      <c r="J35" s="115">
        <v>56</v>
      </c>
      <c r="K35" s="116">
        <v>8.3333333333333339</v>
      </c>
    </row>
    <row r="36" spans="1:11" ht="14.1" customHeight="1" x14ac:dyDescent="0.2">
      <c r="A36" s="306">
        <v>41</v>
      </c>
      <c r="B36" s="307" t="s">
        <v>255</v>
      </c>
      <c r="C36" s="308"/>
      <c r="D36" s="113">
        <v>0.37041850792825576</v>
      </c>
      <c r="E36" s="115">
        <v>57</v>
      </c>
      <c r="F36" s="114">
        <v>56</v>
      </c>
      <c r="G36" s="114">
        <v>66</v>
      </c>
      <c r="H36" s="114">
        <v>67</v>
      </c>
      <c r="I36" s="140">
        <v>68</v>
      </c>
      <c r="J36" s="115">
        <v>-11</v>
      </c>
      <c r="K36" s="116">
        <v>-16.176470588235293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0.49389134390434103</v>
      </c>
      <c r="E38" s="115">
        <v>76</v>
      </c>
      <c r="F38" s="114">
        <v>80</v>
      </c>
      <c r="G38" s="114">
        <v>81</v>
      </c>
      <c r="H38" s="114">
        <v>86</v>
      </c>
      <c r="I38" s="140">
        <v>86</v>
      </c>
      <c r="J38" s="115">
        <v>-10</v>
      </c>
      <c r="K38" s="116">
        <v>-11.627906976744185</v>
      </c>
    </row>
    <row r="39" spans="1:11" ht="14.1" customHeight="1" x14ac:dyDescent="0.2">
      <c r="A39" s="306">
        <v>51</v>
      </c>
      <c r="B39" s="307" t="s">
        <v>258</v>
      </c>
      <c r="C39" s="308"/>
      <c r="D39" s="113">
        <v>5.4912919157785289</v>
      </c>
      <c r="E39" s="115">
        <v>845</v>
      </c>
      <c r="F39" s="114">
        <v>870</v>
      </c>
      <c r="G39" s="114">
        <v>884</v>
      </c>
      <c r="H39" s="114">
        <v>944</v>
      </c>
      <c r="I39" s="140">
        <v>939</v>
      </c>
      <c r="J39" s="115">
        <v>-94</v>
      </c>
      <c r="K39" s="116">
        <v>-10.010649627263046</v>
      </c>
    </row>
    <row r="40" spans="1:11" ht="14.1" customHeight="1" x14ac:dyDescent="0.2">
      <c r="A40" s="306" t="s">
        <v>259</v>
      </c>
      <c r="B40" s="307" t="s">
        <v>260</v>
      </c>
      <c r="C40" s="308"/>
      <c r="D40" s="113">
        <v>5.3613205094879124</v>
      </c>
      <c r="E40" s="115">
        <v>825</v>
      </c>
      <c r="F40" s="114">
        <v>848</v>
      </c>
      <c r="G40" s="114">
        <v>866</v>
      </c>
      <c r="H40" s="114">
        <v>924</v>
      </c>
      <c r="I40" s="140">
        <v>918</v>
      </c>
      <c r="J40" s="115">
        <v>-93</v>
      </c>
      <c r="K40" s="116">
        <v>-10.130718954248366</v>
      </c>
    </row>
    <row r="41" spans="1:11" ht="14.1" customHeight="1" x14ac:dyDescent="0.2">
      <c r="A41" s="306"/>
      <c r="B41" s="307" t="s">
        <v>261</v>
      </c>
      <c r="C41" s="308"/>
      <c r="D41" s="113">
        <v>4.8674291655835713</v>
      </c>
      <c r="E41" s="115">
        <v>749</v>
      </c>
      <c r="F41" s="114">
        <v>777</v>
      </c>
      <c r="G41" s="114">
        <v>798</v>
      </c>
      <c r="H41" s="114">
        <v>859</v>
      </c>
      <c r="I41" s="140">
        <v>849</v>
      </c>
      <c r="J41" s="115">
        <v>-100</v>
      </c>
      <c r="K41" s="116">
        <v>-11.778563015312132</v>
      </c>
    </row>
    <row r="42" spans="1:11" ht="14.1" customHeight="1" x14ac:dyDescent="0.2">
      <c r="A42" s="306">
        <v>52</v>
      </c>
      <c r="B42" s="307" t="s">
        <v>262</v>
      </c>
      <c r="C42" s="308"/>
      <c r="D42" s="113">
        <v>6.6935274239667271</v>
      </c>
      <c r="E42" s="115">
        <v>1030</v>
      </c>
      <c r="F42" s="114">
        <v>1019</v>
      </c>
      <c r="G42" s="114">
        <v>1002</v>
      </c>
      <c r="H42" s="114">
        <v>974</v>
      </c>
      <c r="I42" s="140">
        <v>952</v>
      </c>
      <c r="J42" s="115">
        <v>78</v>
      </c>
      <c r="K42" s="116">
        <v>8.1932773109243691</v>
      </c>
    </row>
    <row r="43" spans="1:11" ht="14.1" customHeight="1" x14ac:dyDescent="0.2">
      <c r="A43" s="306" t="s">
        <v>263</v>
      </c>
      <c r="B43" s="307" t="s">
        <v>264</v>
      </c>
      <c r="C43" s="308"/>
      <c r="D43" s="113">
        <v>6.141148947231609</v>
      </c>
      <c r="E43" s="115">
        <v>945</v>
      </c>
      <c r="F43" s="114">
        <v>941</v>
      </c>
      <c r="G43" s="114">
        <v>929</v>
      </c>
      <c r="H43" s="114">
        <v>898</v>
      </c>
      <c r="I43" s="140">
        <v>901</v>
      </c>
      <c r="J43" s="115">
        <v>44</v>
      </c>
      <c r="K43" s="116">
        <v>4.8834628190899005</v>
      </c>
    </row>
    <row r="44" spans="1:11" ht="14.1" customHeight="1" x14ac:dyDescent="0.2">
      <c r="A44" s="306">
        <v>53</v>
      </c>
      <c r="B44" s="307" t="s">
        <v>265</v>
      </c>
      <c r="C44" s="308"/>
      <c r="D44" s="113">
        <v>1.9040811021575252</v>
      </c>
      <c r="E44" s="115">
        <v>293</v>
      </c>
      <c r="F44" s="114">
        <v>291</v>
      </c>
      <c r="G44" s="114">
        <v>337</v>
      </c>
      <c r="H44" s="114">
        <v>341</v>
      </c>
      <c r="I44" s="140">
        <v>320</v>
      </c>
      <c r="J44" s="115">
        <v>-27</v>
      </c>
      <c r="K44" s="116">
        <v>-8.4375</v>
      </c>
    </row>
    <row r="45" spans="1:11" ht="14.1" customHeight="1" x14ac:dyDescent="0.2">
      <c r="A45" s="306" t="s">
        <v>266</v>
      </c>
      <c r="B45" s="307" t="s">
        <v>267</v>
      </c>
      <c r="C45" s="308"/>
      <c r="D45" s="113">
        <v>1.845593969326748</v>
      </c>
      <c r="E45" s="115">
        <v>284</v>
      </c>
      <c r="F45" s="114">
        <v>283</v>
      </c>
      <c r="G45" s="114">
        <v>329</v>
      </c>
      <c r="H45" s="114">
        <v>334</v>
      </c>
      <c r="I45" s="140">
        <v>314</v>
      </c>
      <c r="J45" s="115">
        <v>-30</v>
      </c>
      <c r="K45" s="116">
        <v>-9.5541401273885356</v>
      </c>
    </row>
    <row r="46" spans="1:11" ht="14.1" customHeight="1" x14ac:dyDescent="0.2">
      <c r="A46" s="306">
        <v>54</v>
      </c>
      <c r="B46" s="307" t="s">
        <v>268</v>
      </c>
      <c r="C46" s="308"/>
      <c r="D46" s="113">
        <v>19.411229529503508</v>
      </c>
      <c r="E46" s="115">
        <v>2987</v>
      </c>
      <c r="F46" s="114">
        <v>3074</v>
      </c>
      <c r="G46" s="114">
        <v>3103</v>
      </c>
      <c r="H46" s="114">
        <v>3151</v>
      </c>
      <c r="I46" s="140">
        <v>3102</v>
      </c>
      <c r="J46" s="115">
        <v>-115</v>
      </c>
      <c r="K46" s="116">
        <v>-3.7072856221792394</v>
      </c>
    </row>
    <row r="47" spans="1:11" ht="14.1" customHeight="1" x14ac:dyDescent="0.2">
      <c r="A47" s="306">
        <v>61</v>
      </c>
      <c r="B47" s="307" t="s">
        <v>269</v>
      </c>
      <c r="C47" s="308"/>
      <c r="D47" s="113">
        <v>0.63685989082401873</v>
      </c>
      <c r="E47" s="115">
        <v>98</v>
      </c>
      <c r="F47" s="114">
        <v>102</v>
      </c>
      <c r="G47" s="114">
        <v>101</v>
      </c>
      <c r="H47" s="114">
        <v>100</v>
      </c>
      <c r="I47" s="140">
        <v>128</v>
      </c>
      <c r="J47" s="115">
        <v>-30</v>
      </c>
      <c r="K47" s="116">
        <v>-23.4375</v>
      </c>
    </row>
    <row r="48" spans="1:11" ht="14.1" customHeight="1" x14ac:dyDescent="0.2">
      <c r="A48" s="306">
        <v>62</v>
      </c>
      <c r="B48" s="307" t="s">
        <v>270</v>
      </c>
      <c r="C48" s="308"/>
      <c r="D48" s="113">
        <v>10.852612425266441</v>
      </c>
      <c r="E48" s="115">
        <v>1670</v>
      </c>
      <c r="F48" s="114">
        <v>1755</v>
      </c>
      <c r="G48" s="114">
        <v>1738</v>
      </c>
      <c r="H48" s="114">
        <v>1776</v>
      </c>
      <c r="I48" s="140">
        <v>1748</v>
      </c>
      <c r="J48" s="115">
        <v>-78</v>
      </c>
      <c r="K48" s="116">
        <v>-4.4622425629290614</v>
      </c>
    </row>
    <row r="49" spans="1:11" ht="14.1" customHeight="1" x14ac:dyDescent="0.2">
      <c r="A49" s="306">
        <v>63</v>
      </c>
      <c r="B49" s="307" t="s">
        <v>271</v>
      </c>
      <c r="C49" s="308"/>
      <c r="D49" s="113">
        <v>8.051728619703665</v>
      </c>
      <c r="E49" s="115">
        <v>1239</v>
      </c>
      <c r="F49" s="114">
        <v>1277</v>
      </c>
      <c r="G49" s="114">
        <v>1316</v>
      </c>
      <c r="H49" s="114">
        <v>1340</v>
      </c>
      <c r="I49" s="140">
        <v>1282</v>
      </c>
      <c r="J49" s="115">
        <v>-43</v>
      </c>
      <c r="K49" s="116">
        <v>-3.3541341653666148</v>
      </c>
    </row>
    <row r="50" spans="1:11" ht="14.1" customHeight="1" x14ac:dyDescent="0.2">
      <c r="A50" s="306" t="s">
        <v>272</v>
      </c>
      <c r="B50" s="307" t="s">
        <v>273</v>
      </c>
      <c r="C50" s="308"/>
      <c r="D50" s="113">
        <v>0.43540421107356381</v>
      </c>
      <c r="E50" s="115">
        <v>67</v>
      </c>
      <c r="F50" s="114">
        <v>67</v>
      </c>
      <c r="G50" s="114">
        <v>69</v>
      </c>
      <c r="H50" s="114">
        <v>63</v>
      </c>
      <c r="I50" s="140">
        <v>67</v>
      </c>
      <c r="J50" s="115">
        <v>0</v>
      </c>
      <c r="K50" s="116">
        <v>0</v>
      </c>
    </row>
    <row r="51" spans="1:11" ht="14.1" customHeight="1" x14ac:dyDescent="0.2">
      <c r="A51" s="306" t="s">
        <v>274</v>
      </c>
      <c r="B51" s="307" t="s">
        <v>275</v>
      </c>
      <c r="C51" s="308"/>
      <c r="D51" s="113">
        <v>6.3815960488692491</v>
      </c>
      <c r="E51" s="115">
        <v>982</v>
      </c>
      <c r="F51" s="114">
        <v>1050</v>
      </c>
      <c r="G51" s="114">
        <v>1077</v>
      </c>
      <c r="H51" s="114">
        <v>1108</v>
      </c>
      <c r="I51" s="140">
        <v>1040</v>
      </c>
      <c r="J51" s="115">
        <v>-58</v>
      </c>
      <c r="K51" s="116">
        <v>-5.5769230769230766</v>
      </c>
    </row>
    <row r="52" spans="1:11" ht="14.1" customHeight="1" x14ac:dyDescent="0.2">
      <c r="A52" s="306">
        <v>71</v>
      </c>
      <c r="B52" s="307" t="s">
        <v>276</v>
      </c>
      <c r="C52" s="308"/>
      <c r="D52" s="113">
        <v>13.328567715102677</v>
      </c>
      <c r="E52" s="115">
        <v>2051</v>
      </c>
      <c r="F52" s="114">
        <v>2074</v>
      </c>
      <c r="G52" s="114">
        <v>2104</v>
      </c>
      <c r="H52" s="114">
        <v>2095</v>
      </c>
      <c r="I52" s="140">
        <v>2076</v>
      </c>
      <c r="J52" s="115">
        <v>-25</v>
      </c>
      <c r="K52" s="116">
        <v>-1.2042389210019269</v>
      </c>
    </row>
    <row r="53" spans="1:11" ht="14.1" customHeight="1" x14ac:dyDescent="0.2">
      <c r="A53" s="306" t="s">
        <v>277</v>
      </c>
      <c r="B53" s="307" t="s">
        <v>278</v>
      </c>
      <c r="C53" s="308"/>
      <c r="D53" s="113">
        <v>0.77982843774369637</v>
      </c>
      <c r="E53" s="115">
        <v>120</v>
      </c>
      <c r="F53" s="114">
        <v>121</v>
      </c>
      <c r="G53" s="114">
        <v>124</v>
      </c>
      <c r="H53" s="114">
        <v>120</v>
      </c>
      <c r="I53" s="140">
        <v>113</v>
      </c>
      <c r="J53" s="115">
        <v>7</v>
      </c>
      <c r="K53" s="116">
        <v>6.1946902654867255</v>
      </c>
    </row>
    <row r="54" spans="1:11" ht="14.1" customHeight="1" x14ac:dyDescent="0.2">
      <c r="A54" s="306" t="s">
        <v>279</v>
      </c>
      <c r="B54" s="307" t="s">
        <v>280</v>
      </c>
      <c r="C54" s="308"/>
      <c r="D54" s="113">
        <v>12.100337925656355</v>
      </c>
      <c r="E54" s="115">
        <v>1862</v>
      </c>
      <c r="F54" s="114">
        <v>1886</v>
      </c>
      <c r="G54" s="114">
        <v>1915</v>
      </c>
      <c r="H54" s="114">
        <v>1910</v>
      </c>
      <c r="I54" s="140">
        <v>1890</v>
      </c>
      <c r="J54" s="115">
        <v>-28</v>
      </c>
      <c r="K54" s="116">
        <v>-1.4814814814814814</v>
      </c>
    </row>
    <row r="55" spans="1:11" ht="14.1" customHeight="1" x14ac:dyDescent="0.2">
      <c r="A55" s="306">
        <v>72</v>
      </c>
      <c r="B55" s="307" t="s">
        <v>281</v>
      </c>
      <c r="C55" s="308"/>
      <c r="D55" s="113">
        <v>1.4361840395113075</v>
      </c>
      <c r="E55" s="115">
        <v>221</v>
      </c>
      <c r="F55" s="114">
        <v>217</v>
      </c>
      <c r="G55" s="114">
        <v>229</v>
      </c>
      <c r="H55" s="114">
        <v>225</v>
      </c>
      <c r="I55" s="140">
        <v>214</v>
      </c>
      <c r="J55" s="115">
        <v>7</v>
      </c>
      <c r="K55" s="116">
        <v>3.2710280373831777</v>
      </c>
    </row>
    <row r="56" spans="1:11" ht="14.1" customHeight="1" x14ac:dyDescent="0.2">
      <c r="A56" s="306" t="s">
        <v>282</v>
      </c>
      <c r="B56" s="307" t="s">
        <v>283</v>
      </c>
      <c r="C56" s="308"/>
      <c r="D56" s="113">
        <v>0.20145567975045489</v>
      </c>
      <c r="E56" s="115">
        <v>31</v>
      </c>
      <c r="F56" s="114">
        <v>27</v>
      </c>
      <c r="G56" s="114">
        <v>26</v>
      </c>
      <c r="H56" s="114">
        <v>29</v>
      </c>
      <c r="I56" s="140">
        <v>28</v>
      </c>
      <c r="J56" s="115">
        <v>3</v>
      </c>
      <c r="K56" s="116">
        <v>10.714285714285714</v>
      </c>
    </row>
    <row r="57" spans="1:11" ht="14.1" customHeight="1" x14ac:dyDescent="0.2">
      <c r="A57" s="306" t="s">
        <v>284</v>
      </c>
      <c r="B57" s="307" t="s">
        <v>285</v>
      </c>
      <c r="C57" s="308"/>
      <c r="D57" s="113">
        <v>0.99428125812321289</v>
      </c>
      <c r="E57" s="115">
        <v>153</v>
      </c>
      <c r="F57" s="114">
        <v>154</v>
      </c>
      <c r="G57" s="114">
        <v>166</v>
      </c>
      <c r="H57" s="114">
        <v>163</v>
      </c>
      <c r="I57" s="140">
        <v>154</v>
      </c>
      <c r="J57" s="115">
        <v>-1</v>
      </c>
      <c r="K57" s="116">
        <v>-0.64935064935064934</v>
      </c>
    </row>
    <row r="58" spans="1:11" ht="14.1" customHeight="1" x14ac:dyDescent="0.2">
      <c r="A58" s="306">
        <v>73</v>
      </c>
      <c r="B58" s="307" t="s">
        <v>286</v>
      </c>
      <c r="C58" s="308"/>
      <c r="D58" s="113">
        <v>0.94229269560696649</v>
      </c>
      <c r="E58" s="115">
        <v>145</v>
      </c>
      <c r="F58" s="114">
        <v>144</v>
      </c>
      <c r="G58" s="114">
        <v>148</v>
      </c>
      <c r="H58" s="114">
        <v>147</v>
      </c>
      <c r="I58" s="140">
        <v>143</v>
      </c>
      <c r="J58" s="115">
        <v>2</v>
      </c>
      <c r="K58" s="116">
        <v>1.3986013986013985</v>
      </c>
    </row>
    <row r="59" spans="1:11" ht="14.1" customHeight="1" x14ac:dyDescent="0.2">
      <c r="A59" s="306" t="s">
        <v>287</v>
      </c>
      <c r="B59" s="307" t="s">
        <v>288</v>
      </c>
      <c r="C59" s="308"/>
      <c r="D59" s="113">
        <v>0.6563556017676111</v>
      </c>
      <c r="E59" s="115">
        <v>101</v>
      </c>
      <c r="F59" s="114">
        <v>99</v>
      </c>
      <c r="G59" s="114">
        <v>101</v>
      </c>
      <c r="H59" s="114">
        <v>103</v>
      </c>
      <c r="I59" s="140">
        <v>98</v>
      </c>
      <c r="J59" s="115">
        <v>3</v>
      </c>
      <c r="K59" s="116">
        <v>3.0612244897959182</v>
      </c>
    </row>
    <row r="60" spans="1:11" ht="14.1" customHeight="1" x14ac:dyDescent="0.2">
      <c r="A60" s="306">
        <v>81</v>
      </c>
      <c r="B60" s="307" t="s">
        <v>289</v>
      </c>
      <c r="C60" s="308"/>
      <c r="D60" s="113">
        <v>3.2622822978944632</v>
      </c>
      <c r="E60" s="115">
        <v>502</v>
      </c>
      <c r="F60" s="114">
        <v>513</v>
      </c>
      <c r="G60" s="114">
        <v>495</v>
      </c>
      <c r="H60" s="114">
        <v>510</v>
      </c>
      <c r="I60" s="140">
        <v>528</v>
      </c>
      <c r="J60" s="115">
        <v>-26</v>
      </c>
      <c r="K60" s="116">
        <v>-4.9242424242424239</v>
      </c>
    </row>
    <row r="61" spans="1:11" ht="14.1" customHeight="1" x14ac:dyDescent="0.2">
      <c r="A61" s="306" t="s">
        <v>290</v>
      </c>
      <c r="B61" s="307" t="s">
        <v>291</v>
      </c>
      <c r="C61" s="308"/>
      <c r="D61" s="113">
        <v>1.1762412269300755</v>
      </c>
      <c r="E61" s="115">
        <v>181</v>
      </c>
      <c r="F61" s="114">
        <v>187</v>
      </c>
      <c r="G61" s="114">
        <v>182</v>
      </c>
      <c r="H61" s="114">
        <v>187</v>
      </c>
      <c r="I61" s="140">
        <v>190</v>
      </c>
      <c r="J61" s="115">
        <v>-9</v>
      </c>
      <c r="K61" s="116">
        <v>-4.7368421052631575</v>
      </c>
    </row>
    <row r="62" spans="1:11" ht="14.1" customHeight="1" x14ac:dyDescent="0.2">
      <c r="A62" s="306" t="s">
        <v>292</v>
      </c>
      <c r="B62" s="307" t="s">
        <v>293</v>
      </c>
      <c r="C62" s="308"/>
      <c r="D62" s="113">
        <v>1.3387054847933455</v>
      </c>
      <c r="E62" s="115">
        <v>206</v>
      </c>
      <c r="F62" s="114">
        <v>203</v>
      </c>
      <c r="G62" s="114">
        <v>195</v>
      </c>
      <c r="H62" s="114">
        <v>205</v>
      </c>
      <c r="I62" s="140">
        <v>224</v>
      </c>
      <c r="J62" s="115">
        <v>-18</v>
      </c>
      <c r="K62" s="116">
        <v>-8.0357142857142865</v>
      </c>
    </row>
    <row r="63" spans="1:11" ht="14.1" customHeight="1" x14ac:dyDescent="0.2">
      <c r="A63" s="306"/>
      <c r="B63" s="307" t="s">
        <v>294</v>
      </c>
      <c r="C63" s="308"/>
      <c r="D63" s="113">
        <v>1.156745515986483</v>
      </c>
      <c r="E63" s="115">
        <v>178</v>
      </c>
      <c r="F63" s="114">
        <v>177</v>
      </c>
      <c r="G63" s="114">
        <v>168</v>
      </c>
      <c r="H63" s="114">
        <v>175</v>
      </c>
      <c r="I63" s="140">
        <v>193</v>
      </c>
      <c r="J63" s="115">
        <v>-15</v>
      </c>
      <c r="K63" s="116">
        <v>-7.7720207253886011</v>
      </c>
    </row>
    <row r="64" spans="1:11" ht="14.1" customHeight="1" x14ac:dyDescent="0.2">
      <c r="A64" s="306" t="s">
        <v>295</v>
      </c>
      <c r="B64" s="307" t="s">
        <v>296</v>
      </c>
      <c r="C64" s="308"/>
      <c r="D64" s="113">
        <v>7.1484273459838835E-2</v>
      </c>
      <c r="E64" s="115">
        <v>11</v>
      </c>
      <c r="F64" s="114">
        <v>14</v>
      </c>
      <c r="G64" s="114">
        <v>9</v>
      </c>
      <c r="H64" s="114">
        <v>9</v>
      </c>
      <c r="I64" s="140">
        <v>9</v>
      </c>
      <c r="J64" s="115">
        <v>2</v>
      </c>
      <c r="K64" s="116">
        <v>22.222222222222221</v>
      </c>
    </row>
    <row r="65" spans="1:11" ht="14.1" customHeight="1" x14ac:dyDescent="0.2">
      <c r="A65" s="306" t="s">
        <v>297</v>
      </c>
      <c r="B65" s="307" t="s">
        <v>298</v>
      </c>
      <c r="C65" s="308"/>
      <c r="D65" s="113">
        <v>0.37041850792825576</v>
      </c>
      <c r="E65" s="115">
        <v>57</v>
      </c>
      <c r="F65" s="114">
        <v>65</v>
      </c>
      <c r="G65" s="114">
        <v>61</v>
      </c>
      <c r="H65" s="114">
        <v>62</v>
      </c>
      <c r="I65" s="140">
        <v>60</v>
      </c>
      <c r="J65" s="115">
        <v>-3</v>
      </c>
      <c r="K65" s="116">
        <v>-5</v>
      </c>
    </row>
    <row r="66" spans="1:11" ht="14.1" customHeight="1" x14ac:dyDescent="0.2">
      <c r="A66" s="306">
        <v>82</v>
      </c>
      <c r="B66" s="307" t="s">
        <v>299</v>
      </c>
      <c r="C66" s="308"/>
      <c r="D66" s="113">
        <v>1.319209773849753</v>
      </c>
      <c r="E66" s="115">
        <v>203</v>
      </c>
      <c r="F66" s="114">
        <v>204</v>
      </c>
      <c r="G66" s="114">
        <v>193</v>
      </c>
      <c r="H66" s="114">
        <v>211</v>
      </c>
      <c r="I66" s="140">
        <v>210</v>
      </c>
      <c r="J66" s="115">
        <v>-7</v>
      </c>
      <c r="K66" s="116">
        <v>-3.3333333333333335</v>
      </c>
    </row>
    <row r="67" spans="1:11" ht="14.1" customHeight="1" x14ac:dyDescent="0.2">
      <c r="A67" s="306" t="s">
        <v>300</v>
      </c>
      <c r="B67" s="307" t="s">
        <v>301</v>
      </c>
      <c r="C67" s="308"/>
      <c r="D67" s="113">
        <v>0.72134130491291915</v>
      </c>
      <c r="E67" s="115">
        <v>111</v>
      </c>
      <c r="F67" s="114">
        <v>107</v>
      </c>
      <c r="G67" s="114">
        <v>99</v>
      </c>
      <c r="H67" s="114">
        <v>101</v>
      </c>
      <c r="I67" s="140">
        <v>114</v>
      </c>
      <c r="J67" s="115">
        <v>-3</v>
      </c>
      <c r="K67" s="116">
        <v>-2.6315789473684212</v>
      </c>
    </row>
    <row r="68" spans="1:11" ht="14.1" customHeight="1" x14ac:dyDescent="0.2">
      <c r="A68" s="306" t="s">
        <v>302</v>
      </c>
      <c r="B68" s="307" t="s">
        <v>303</v>
      </c>
      <c r="C68" s="308"/>
      <c r="D68" s="113">
        <v>0.40940992981544061</v>
      </c>
      <c r="E68" s="115">
        <v>63</v>
      </c>
      <c r="F68" s="114">
        <v>66</v>
      </c>
      <c r="G68" s="114">
        <v>61</v>
      </c>
      <c r="H68" s="114">
        <v>62</v>
      </c>
      <c r="I68" s="140">
        <v>50</v>
      </c>
      <c r="J68" s="115">
        <v>13</v>
      </c>
      <c r="K68" s="116">
        <v>26</v>
      </c>
    </row>
    <row r="69" spans="1:11" ht="14.1" customHeight="1" x14ac:dyDescent="0.2">
      <c r="A69" s="306">
        <v>83</v>
      </c>
      <c r="B69" s="307" t="s">
        <v>304</v>
      </c>
      <c r="C69" s="308"/>
      <c r="D69" s="113">
        <v>2.8008838055627763</v>
      </c>
      <c r="E69" s="115">
        <v>431</v>
      </c>
      <c r="F69" s="114">
        <v>421</v>
      </c>
      <c r="G69" s="114">
        <v>400</v>
      </c>
      <c r="H69" s="114">
        <v>370</v>
      </c>
      <c r="I69" s="140">
        <v>368</v>
      </c>
      <c r="J69" s="115">
        <v>63</v>
      </c>
      <c r="K69" s="116">
        <v>17.119565217391305</v>
      </c>
    </row>
    <row r="70" spans="1:11" ht="14.1" customHeight="1" x14ac:dyDescent="0.2">
      <c r="A70" s="306" t="s">
        <v>305</v>
      </c>
      <c r="B70" s="307" t="s">
        <v>306</v>
      </c>
      <c r="C70" s="308"/>
      <c r="D70" s="113">
        <v>1.7676111255523785</v>
      </c>
      <c r="E70" s="115">
        <v>272</v>
      </c>
      <c r="F70" s="114">
        <v>259</v>
      </c>
      <c r="G70" s="114">
        <v>242</v>
      </c>
      <c r="H70" s="114">
        <v>211</v>
      </c>
      <c r="I70" s="140">
        <v>210</v>
      </c>
      <c r="J70" s="115">
        <v>62</v>
      </c>
      <c r="K70" s="116">
        <v>29.523809523809526</v>
      </c>
    </row>
    <row r="71" spans="1:11" ht="14.1" customHeight="1" x14ac:dyDescent="0.2">
      <c r="A71" s="306"/>
      <c r="B71" s="307" t="s">
        <v>307</v>
      </c>
      <c r="C71" s="308"/>
      <c r="D71" s="113">
        <v>0.98128411749415123</v>
      </c>
      <c r="E71" s="115">
        <v>151</v>
      </c>
      <c r="F71" s="114">
        <v>143</v>
      </c>
      <c r="G71" s="114">
        <v>131</v>
      </c>
      <c r="H71" s="114">
        <v>133</v>
      </c>
      <c r="I71" s="140">
        <v>137</v>
      </c>
      <c r="J71" s="115">
        <v>14</v>
      </c>
      <c r="K71" s="116">
        <v>10.218978102189782</v>
      </c>
    </row>
    <row r="72" spans="1:11" ht="14.1" customHeight="1" x14ac:dyDescent="0.2">
      <c r="A72" s="306">
        <v>84</v>
      </c>
      <c r="B72" s="307" t="s">
        <v>308</v>
      </c>
      <c r="C72" s="308"/>
      <c r="D72" s="113">
        <v>2.3979724460618663</v>
      </c>
      <c r="E72" s="115">
        <v>369</v>
      </c>
      <c r="F72" s="114">
        <v>357</v>
      </c>
      <c r="G72" s="114">
        <v>349</v>
      </c>
      <c r="H72" s="114">
        <v>349</v>
      </c>
      <c r="I72" s="140">
        <v>359</v>
      </c>
      <c r="J72" s="115">
        <v>10</v>
      </c>
      <c r="K72" s="116">
        <v>2.785515320334262</v>
      </c>
    </row>
    <row r="73" spans="1:11" ht="14.1" customHeight="1" x14ac:dyDescent="0.2">
      <c r="A73" s="306" t="s">
        <v>309</v>
      </c>
      <c r="B73" s="307" t="s">
        <v>310</v>
      </c>
      <c r="C73" s="308"/>
      <c r="D73" s="113">
        <v>0.48739277358981026</v>
      </c>
      <c r="E73" s="115">
        <v>75</v>
      </c>
      <c r="F73" s="114">
        <v>68</v>
      </c>
      <c r="G73" s="114">
        <v>55</v>
      </c>
      <c r="H73" s="114">
        <v>62</v>
      </c>
      <c r="I73" s="140">
        <v>64</v>
      </c>
      <c r="J73" s="115">
        <v>11</v>
      </c>
      <c r="K73" s="116">
        <v>17.1875</v>
      </c>
    </row>
    <row r="74" spans="1:11" ht="14.1" customHeight="1" x14ac:dyDescent="0.2">
      <c r="A74" s="306" t="s">
        <v>311</v>
      </c>
      <c r="B74" s="307" t="s">
        <v>312</v>
      </c>
      <c r="C74" s="308"/>
      <c r="D74" s="113">
        <v>0.11697426566155446</v>
      </c>
      <c r="E74" s="115">
        <v>18</v>
      </c>
      <c r="F74" s="114">
        <v>19</v>
      </c>
      <c r="G74" s="114">
        <v>16</v>
      </c>
      <c r="H74" s="114">
        <v>18</v>
      </c>
      <c r="I74" s="140">
        <v>16</v>
      </c>
      <c r="J74" s="115">
        <v>2</v>
      </c>
      <c r="K74" s="116">
        <v>12.5</v>
      </c>
    </row>
    <row r="75" spans="1:11" ht="14.1" customHeight="1" x14ac:dyDescent="0.2">
      <c r="A75" s="306" t="s">
        <v>313</v>
      </c>
      <c r="B75" s="307" t="s">
        <v>314</v>
      </c>
      <c r="C75" s="308"/>
      <c r="D75" s="113" t="s">
        <v>513</v>
      </c>
      <c r="E75" s="115" t="s">
        <v>513</v>
      </c>
      <c r="F75" s="114">
        <v>0</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v>7</v>
      </c>
      <c r="J76" s="115" t="s">
        <v>513</v>
      </c>
      <c r="K76" s="116" t="s">
        <v>513</v>
      </c>
    </row>
    <row r="77" spans="1:11" ht="14.1" customHeight="1" x14ac:dyDescent="0.2">
      <c r="A77" s="306">
        <v>92</v>
      </c>
      <c r="B77" s="307" t="s">
        <v>316</v>
      </c>
      <c r="C77" s="308"/>
      <c r="D77" s="113">
        <v>0.17546139849233169</v>
      </c>
      <c r="E77" s="115">
        <v>27</v>
      </c>
      <c r="F77" s="114">
        <v>24</v>
      </c>
      <c r="G77" s="114">
        <v>25</v>
      </c>
      <c r="H77" s="114">
        <v>27</v>
      </c>
      <c r="I77" s="140">
        <v>28</v>
      </c>
      <c r="J77" s="115">
        <v>-1</v>
      </c>
      <c r="K77" s="116">
        <v>-3.5714285714285716</v>
      </c>
    </row>
    <row r="78" spans="1:11" ht="14.1" customHeight="1" x14ac:dyDescent="0.2">
      <c r="A78" s="306">
        <v>93</v>
      </c>
      <c r="B78" s="307" t="s">
        <v>317</v>
      </c>
      <c r="C78" s="308"/>
      <c r="D78" s="113">
        <v>7.7982843774369634E-2</v>
      </c>
      <c r="E78" s="115">
        <v>12</v>
      </c>
      <c r="F78" s="114">
        <v>12</v>
      </c>
      <c r="G78" s="114">
        <v>13</v>
      </c>
      <c r="H78" s="114">
        <v>14</v>
      </c>
      <c r="I78" s="140">
        <v>15</v>
      </c>
      <c r="J78" s="115">
        <v>-3</v>
      </c>
      <c r="K78" s="116">
        <v>-20</v>
      </c>
    </row>
    <row r="79" spans="1:11" ht="14.1" customHeight="1" x14ac:dyDescent="0.2">
      <c r="A79" s="306">
        <v>94</v>
      </c>
      <c r="B79" s="307" t="s">
        <v>318</v>
      </c>
      <c r="C79" s="308"/>
      <c r="D79" s="113">
        <v>0.7343384455419808</v>
      </c>
      <c r="E79" s="115">
        <v>113</v>
      </c>
      <c r="F79" s="114">
        <v>123</v>
      </c>
      <c r="G79" s="114">
        <v>119</v>
      </c>
      <c r="H79" s="114">
        <v>113</v>
      </c>
      <c r="I79" s="140">
        <v>118</v>
      </c>
      <c r="J79" s="115">
        <v>-5</v>
      </c>
      <c r="K79" s="116">
        <v>-4.2372881355932206</v>
      </c>
    </row>
    <row r="80" spans="1:11" ht="14.1" customHeight="1" x14ac:dyDescent="0.2">
      <c r="A80" s="306" t="s">
        <v>319</v>
      </c>
      <c r="B80" s="307" t="s">
        <v>320</v>
      </c>
      <c r="C80" s="308"/>
      <c r="D80" s="113" t="s">
        <v>513</v>
      </c>
      <c r="E80" s="115" t="s">
        <v>513</v>
      </c>
      <c r="F80" s="114" t="s">
        <v>513</v>
      </c>
      <c r="G80" s="114">
        <v>0</v>
      </c>
      <c r="H80" s="114">
        <v>0</v>
      </c>
      <c r="I80" s="140" t="s">
        <v>513</v>
      </c>
      <c r="J80" s="115" t="s">
        <v>513</v>
      </c>
      <c r="K80" s="116" t="s">
        <v>513</v>
      </c>
    </row>
    <row r="81" spans="1:11" ht="14.1" customHeight="1" x14ac:dyDescent="0.2">
      <c r="A81" s="310" t="s">
        <v>321</v>
      </c>
      <c r="B81" s="311" t="s">
        <v>333</v>
      </c>
      <c r="C81" s="312"/>
      <c r="D81" s="125">
        <v>2.9178580712243307</v>
      </c>
      <c r="E81" s="143">
        <v>449</v>
      </c>
      <c r="F81" s="144">
        <v>479</v>
      </c>
      <c r="G81" s="144">
        <v>456</v>
      </c>
      <c r="H81" s="144">
        <v>465</v>
      </c>
      <c r="I81" s="145">
        <v>454</v>
      </c>
      <c r="J81" s="143">
        <v>-5</v>
      </c>
      <c r="K81" s="146">
        <v>-1.1013215859030836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3986</v>
      </c>
      <c r="G12" s="536">
        <v>2912</v>
      </c>
      <c r="H12" s="536">
        <v>4800</v>
      </c>
      <c r="I12" s="536">
        <v>3313</v>
      </c>
      <c r="J12" s="537">
        <v>3953</v>
      </c>
      <c r="K12" s="538">
        <v>33</v>
      </c>
      <c r="L12" s="349">
        <v>0.83480900581836581</v>
      </c>
    </row>
    <row r="13" spans="1:17" s="110" customFormat="1" ht="15" customHeight="1" x14ac:dyDescent="0.2">
      <c r="A13" s="350" t="s">
        <v>344</v>
      </c>
      <c r="B13" s="351" t="s">
        <v>345</v>
      </c>
      <c r="C13" s="347"/>
      <c r="D13" s="347"/>
      <c r="E13" s="348"/>
      <c r="F13" s="536">
        <v>2462</v>
      </c>
      <c r="G13" s="536">
        <v>1658</v>
      </c>
      <c r="H13" s="536">
        <v>2812</v>
      </c>
      <c r="I13" s="536">
        <v>2081</v>
      </c>
      <c r="J13" s="537">
        <v>2463</v>
      </c>
      <c r="K13" s="538">
        <v>-1</v>
      </c>
      <c r="L13" s="349">
        <v>-4.0600893219650831E-2</v>
      </c>
    </row>
    <row r="14" spans="1:17" s="110" customFormat="1" ht="22.5" customHeight="1" x14ac:dyDescent="0.2">
      <c r="A14" s="350"/>
      <c r="B14" s="351" t="s">
        <v>346</v>
      </c>
      <c r="C14" s="347"/>
      <c r="D14" s="347"/>
      <c r="E14" s="348"/>
      <c r="F14" s="536">
        <v>1524</v>
      </c>
      <c r="G14" s="536">
        <v>1254</v>
      </c>
      <c r="H14" s="536">
        <v>1988</v>
      </c>
      <c r="I14" s="536">
        <v>1232</v>
      </c>
      <c r="J14" s="537">
        <v>1490</v>
      </c>
      <c r="K14" s="538">
        <v>34</v>
      </c>
      <c r="L14" s="349">
        <v>2.2818791946308723</v>
      </c>
    </row>
    <row r="15" spans="1:17" s="110" customFormat="1" ht="15" customHeight="1" x14ac:dyDescent="0.2">
      <c r="A15" s="350" t="s">
        <v>347</v>
      </c>
      <c r="B15" s="351" t="s">
        <v>108</v>
      </c>
      <c r="C15" s="347"/>
      <c r="D15" s="347"/>
      <c r="E15" s="348"/>
      <c r="F15" s="536">
        <v>846</v>
      </c>
      <c r="G15" s="536">
        <v>652</v>
      </c>
      <c r="H15" s="536">
        <v>1650</v>
      </c>
      <c r="I15" s="536">
        <v>619</v>
      </c>
      <c r="J15" s="537">
        <v>832</v>
      </c>
      <c r="K15" s="538">
        <v>14</v>
      </c>
      <c r="L15" s="349">
        <v>1.6826923076923077</v>
      </c>
    </row>
    <row r="16" spans="1:17" s="110" customFormat="1" ht="15" customHeight="1" x14ac:dyDescent="0.2">
      <c r="A16" s="350"/>
      <c r="B16" s="351" t="s">
        <v>109</v>
      </c>
      <c r="C16" s="347"/>
      <c r="D16" s="347"/>
      <c r="E16" s="348"/>
      <c r="F16" s="536">
        <v>2731</v>
      </c>
      <c r="G16" s="536">
        <v>2004</v>
      </c>
      <c r="H16" s="536">
        <v>2761</v>
      </c>
      <c r="I16" s="536">
        <v>2384</v>
      </c>
      <c r="J16" s="537">
        <v>2764</v>
      </c>
      <c r="K16" s="538">
        <v>-33</v>
      </c>
      <c r="L16" s="349">
        <v>-1.1939218523878437</v>
      </c>
    </row>
    <row r="17" spans="1:12" s="110" customFormat="1" ht="15" customHeight="1" x14ac:dyDescent="0.2">
      <c r="A17" s="350"/>
      <c r="B17" s="351" t="s">
        <v>110</v>
      </c>
      <c r="C17" s="347"/>
      <c r="D17" s="347"/>
      <c r="E17" s="348"/>
      <c r="F17" s="536">
        <v>354</v>
      </c>
      <c r="G17" s="536">
        <v>223</v>
      </c>
      <c r="H17" s="536">
        <v>350</v>
      </c>
      <c r="I17" s="536">
        <v>272</v>
      </c>
      <c r="J17" s="537">
        <v>307</v>
      </c>
      <c r="K17" s="538">
        <v>47</v>
      </c>
      <c r="L17" s="349">
        <v>15.309446254071661</v>
      </c>
    </row>
    <row r="18" spans="1:12" s="110" customFormat="1" ht="15" customHeight="1" x14ac:dyDescent="0.2">
      <c r="A18" s="350"/>
      <c r="B18" s="351" t="s">
        <v>111</v>
      </c>
      <c r="C18" s="347"/>
      <c r="D18" s="347"/>
      <c r="E18" s="348"/>
      <c r="F18" s="536">
        <v>55</v>
      </c>
      <c r="G18" s="536">
        <v>33</v>
      </c>
      <c r="H18" s="536">
        <v>39</v>
      </c>
      <c r="I18" s="536">
        <v>38</v>
      </c>
      <c r="J18" s="537">
        <v>50</v>
      </c>
      <c r="K18" s="538">
        <v>5</v>
      </c>
      <c r="L18" s="349">
        <v>10</v>
      </c>
    </row>
    <row r="19" spans="1:12" s="110" customFormat="1" ht="15" customHeight="1" x14ac:dyDescent="0.2">
      <c r="A19" s="118" t="s">
        <v>113</v>
      </c>
      <c r="B19" s="119" t="s">
        <v>181</v>
      </c>
      <c r="C19" s="347"/>
      <c r="D19" s="347"/>
      <c r="E19" s="348"/>
      <c r="F19" s="536">
        <v>2734</v>
      </c>
      <c r="G19" s="536">
        <v>1851</v>
      </c>
      <c r="H19" s="536">
        <v>3411</v>
      </c>
      <c r="I19" s="536">
        <v>2277</v>
      </c>
      <c r="J19" s="537">
        <v>2641</v>
      </c>
      <c r="K19" s="538">
        <v>93</v>
      </c>
      <c r="L19" s="349">
        <v>3.5213934115865202</v>
      </c>
    </row>
    <row r="20" spans="1:12" s="110" customFormat="1" ht="15" customHeight="1" x14ac:dyDescent="0.2">
      <c r="A20" s="118"/>
      <c r="B20" s="119" t="s">
        <v>182</v>
      </c>
      <c r="C20" s="347"/>
      <c r="D20" s="347"/>
      <c r="E20" s="348"/>
      <c r="F20" s="536">
        <v>1252</v>
      </c>
      <c r="G20" s="536">
        <v>1061</v>
      </c>
      <c r="H20" s="536">
        <v>1389</v>
      </c>
      <c r="I20" s="536">
        <v>1036</v>
      </c>
      <c r="J20" s="537">
        <v>1312</v>
      </c>
      <c r="K20" s="538">
        <v>-60</v>
      </c>
      <c r="L20" s="349">
        <v>-4.5731707317073171</v>
      </c>
    </row>
    <row r="21" spans="1:12" s="110" customFormat="1" ht="15" customHeight="1" x14ac:dyDescent="0.2">
      <c r="A21" s="118" t="s">
        <v>113</v>
      </c>
      <c r="B21" s="119" t="s">
        <v>116</v>
      </c>
      <c r="C21" s="347"/>
      <c r="D21" s="347"/>
      <c r="E21" s="348"/>
      <c r="F21" s="536">
        <v>2196</v>
      </c>
      <c r="G21" s="536">
        <v>1666</v>
      </c>
      <c r="H21" s="536">
        <v>2944</v>
      </c>
      <c r="I21" s="536">
        <v>1765</v>
      </c>
      <c r="J21" s="537">
        <v>2287</v>
      </c>
      <c r="K21" s="538">
        <v>-91</v>
      </c>
      <c r="L21" s="349">
        <v>-3.9790118058592041</v>
      </c>
    </row>
    <row r="22" spans="1:12" s="110" customFormat="1" ht="15" customHeight="1" x14ac:dyDescent="0.2">
      <c r="A22" s="118"/>
      <c r="B22" s="119" t="s">
        <v>117</v>
      </c>
      <c r="C22" s="347"/>
      <c r="D22" s="347"/>
      <c r="E22" s="348"/>
      <c r="F22" s="536">
        <v>1787</v>
      </c>
      <c r="G22" s="536">
        <v>1246</v>
      </c>
      <c r="H22" s="536">
        <v>1856</v>
      </c>
      <c r="I22" s="536">
        <v>1545</v>
      </c>
      <c r="J22" s="537">
        <v>1661</v>
      </c>
      <c r="K22" s="538">
        <v>126</v>
      </c>
      <c r="L22" s="349">
        <v>7.5857916917519566</v>
      </c>
    </row>
    <row r="23" spans="1:12" s="110" customFormat="1" ht="15" customHeight="1" x14ac:dyDescent="0.2">
      <c r="A23" s="352" t="s">
        <v>347</v>
      </c>
      <c r="B23" s="353" t="s">
        <v>193</v>
      </c>
      <c r="C23" s="354"/>
      <c r="D23" s="354"/>
      <c r="E23" s="355"/>
      <c r="F23" s="539">
        <v>59</v>
      </c>
      <c r="G23" s="539">
        <v>102</v>
      </c>
      <c r="H23" s="539">
        <v>641</v>
      </c>
      <c r="I23" s="539">
        <v>35</v>
      </c>
      <c r="J23" s="540">
        <v>49</v>
      </c>
      <c r="K23" s="541">
        <v>10</v>
      </c>
      <c r="L23" s="356">
        <v>20.408163265306122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27.3</v>
      </c>
      <c r="G25" s="542">
        <v>28.4</v>
      </c>
      <c r="H25" s="542">
        <v>34.9</v>
      </c>
      <c r="I25" s="542">
        <v>30.2</v>
      </c>
      <c r="J25" s="542">
        <v>27.8</v>
      </c>
      <c r="K25" s="543" t="s">
        <v>349</v>
      </c>
      <c r="L25" s="364">
        <v>-0.5</v>
      </c>
    </row>
    <row r="26" spans="1:12" s="110" customFormat="1" ht="15" customHeight="1" x14ac:dyDescent="0.2">
      <c r="A26" s="365" t="s">
        <v>105</v>
      </c>
      <c r="B26" s="366" t="s">
        <v>345</v>
      </c>
      <c r="C26" s="362"/>
      <c r="D26" s="362"/>
      <c r="E26" s="363"/>
      <c r="F26" s="542">
        <v>24.7</v>
      </c>
      <c r="G26" s="542">
        <v>26.4</v>
      </c>
      <c r="H26" s="542">
        <v>32.700000000000003</v>
      </c>
      <c r="I26" s="542">
        <v>28.7</v>
      </c>
      <c r="J26" s="544">
        <v>26.3</v>
      </c>
      <c r="K26" s="543" t="s">
        <v>349</v>
      </c>
      <c r="L26" s="364">
        <v>-1.6000000000000014</v>
      </c>
    </row>
    <row r="27" spans="1:12" s="110" customFormat="1" ht="15" customHeight="1" x14ac:dyDescent="0.2">
      <c r="A27" s="365"/>
      <c r="B27" s="366" t="s">
        <v>346</v>
      </c>
      <c r="C27" s="362"/>
      <c r="D27" s="362"/>
      <c r="E27" s="363"/>
      <c r="F27" s="542">
        <v>31.5</v>
      </c>
      <c r="G27" s="542">
        <v>31.1</v>
      </c>
      <c r="H27" s="542">
        <v>38</v>
      </c>
      <c r="I27" s="542">
        <v>32.700000000000003</v>
      </c>
      <c r="J27" s="542">
        <v>30.4</v>
      </c>
      <c r="K27" s="543" t="s">
        <v>349</v>
      </c>
      <c r="L27" s="364">
        <v>1.1000000000000014</v>
      </c>
    </row>
    <row r="28" spans="1:12" s="110" customFormat="1" ht="15" customHeight="1" x14ac:dyDescent="0.2">
      <c r="A28" s="365" t="s">
        <v>113</v>
      </c>
      <c r="B28" s="366" t="s">
        <v>108</v>
      </c>
      <c r="C28" s="362"/>
      <c r="D28" s="362"/>
      <c r="E28" s="363"/>
      <c r="F28" s="542">
        <v>34.700000000000003</v>
      </c>
      <c r="G28" s="542">
        <v>35.799999999999997</v>
      </c>
      <c r="H28" s="542">
        <v>37.4</v>
      </c>
      <c r="I28" s="542">
        <v>43.5</v>
      </c>
      <c r="J28" s="542">
        <v>37.4</v>
      </c>
      <c r="K28" s="543" t="s">
        <v>349</v>
      </c>
      <c r="L28" s="364">
        <v>-2.6999999999999957</v>
      </c>
    </row>
    <row r="29" spans="1:12" s="110" customFormat="1" ht="11.25" x14ac:dyDescent="0.2">
      <c r="A29" s="365"/>
      <c r="B29" s="366" t="s">
        <v>109</v>
      </c>
      <c r="C29" s="362"/>
      <c r="D29" s="362"/>
      <c r="E29" s="363"/>
      <c r="F29" s="542">
        <v>26</v>
      </c>
      <c r="G29" s="542">
        <v>27.2</v>
      </c>
      <c r="H29" s="542">
        <v>33.6</v>
      </c>
      <c r="I29" s="542">
        <v>26.7</v>
      </c>
      <c r="J29" s="544">
        <v>25.9</v>
      </c>
      <c r="K29" s="543" t="s">
        <v>349</v>
      </c>
      <c r="L29" s="364">
        <v>0.10000000000000142</v>
      </c>
    </row>
    <row r="30" spans="1:12" s="110" customFormat="1" ht="15" customHeight="1" x14ac:dyDescent="0.2">
      <c r="A30" s="365"/>
      <c r="B30" s="366" t="s">
        <v>110</v>
      </c>
      <c r="C30" s="362"/>
      <c r="D30" s="362"/>
      <c r="E30" s="363"/>
      <c r="F30" s="542">
        <v>21.2</v>
      </c>
      <c r="G30" s="542">
        <v>21.5</v>
      </c>
      <c r="H30" s="542">
        <v>36.9</v>
      </c>
      <c r="I30" s="542">
        <v>30.5</v>
      </c>
      <c r="J30" s="542">
        <v>20.3</v>
      </c>
      <c r="K30" s="543" t="s">
        <v>349</v>
      </c>
      <c r="L30" s="364">
        <v>0.89999999999999858</v>
      </c>
    </row>
    <row r="31" spans="1:12" s="110" customFormat="1" ht="15" customHeight="1" x14ac:dyDescent="0.2">
      <c r="A31" s="365"/>
      <c r="B31" s="366" t="s">
        <v>111</v>
      </c>
      <c r="C31" s="362"/>
      <c r="D31" s="362"/>
      <c r="E31" s="363"/>
      <c r="F31" s="542">
        <v>27.3</v>
      </c>
      <c r="G31" s="542">
        <v>27.3</v>
      </c>
      <c r="H31" s="542">
        <v>43.6</v>
      </c>
      <c r="I31" s="542">
        <v>42.1</v>
      </c>
      <c r="J31" s="542">
        <v>34</v>
      </c>
      <c r="K31" s="543" t="s">
        <v>349</v>
      </c>
      <c r="L31" s="364">
        <v>-6.6999999999999993</v>
      </c>
    </row>
    <row r="32" spans="1:12" s="110" customFormat="1" ht="15" customHeight="1" x14ac:dyDescent="0.2">
      <c r="A32" s="367" t="s">
        <v>113</v>
      </c>
      <c r="B32" s="368" t="s">
        <v>181</v>
      </c>
      <c r="C32" s="362"/>
      <c r="D32" s="362"/>
      <c r="E32" s="363"/>
      <c r="F32" s="542">
        <v>25.3</v>
      </c>
      <c r="G32" s="542">
        <v>26.7</v>
      </c>
      <c r="H32" s="542">
        <v>32.299999999999997</v>
      </c>
      <c r="I32" s="542">
        <v>27.9</v>
      </c>
      <c r="J32" s="544">
        <v>26.4</v>
      </c>
      <c r="K32" s="543" t="s">
        <v>349</v>
      </c>
      <c r="L32" s="364">
        <v>-1.0999999999999979</v>
      </c>
    </row>
    <row r="33" spans="1:12" s="110" customFormat="1" ht="15" customHeight="1" x14ac:dyDescent="0.2">
      <c r="A33" s="367"/>
      <c r="B33" s="368" t="s">
        <v>182</v>
      </c>
      <c r="C33" s="362"/>
      <c r="D33" s="362"/>
      <c r="E33" s="363"/>
      <c r="F33" s="542">
        <v>31.6</v>
      </c>
      <c r="G33" s="542">
        <v>31.3</v>
      </c>
      <c r="H33" s="542">
        <v>39.9</v>
      </c>
      <c r="I33" s="542">
        <v>35.200000000000003</v>
      </c>
      <c r="J33" s="542">
        <v>30.7</v>
      </c>
      <c r="K33" s="543" t="s">
        <v>349</v>
      </c>
      <c r="L33" s="364">
        <v>0.90000000000000213</v>
      </c>
    </row>
    <row r="34" spans="1:12" s="369" customFormat="1" ht="15" customHeight="1" x14ac:dyDescent="0.2">
      <c r="A34" s="367" t="s">
        <v>113</v>
      </c>
      <c r="B34" s="368" t="s">
        <v>116</v>
      </c>
      <c r="C34" s="362"/>
      <c r="D34" s="362"/>
      <c r="E34" s="363"/>
      <c r="F34" s="542">
        <v>22.5</v>
      </c>
      <c r="G34" s="542">
        <v>25</v>
      </c>
      <c r="H34" s="542">
        <v>33</v>
      </c>
      <c r="I34" s="542">
        <v>27.6</v>
      </c>
      <c r="J34" s="542">
        <v>23.6</v>
      </c>
      <c r="K34" s="543" t="s">
        <v>349</v>
      </c>
      <c r="L34" s="364">
        <v>-1.1000000000000014</v>
      </c>
    </row>
    <row r="35" spans="1:12" s="369" customFormat="1" ht="11.25" x14ac:dyDescent="0.2">
      <c r="A35" s="370"/>
      <c r="B35" s="371" t="s">
        <v>117</v>
      </c>
      <c r="C35" s="372"/>
      <c r="D35" s="372"/>
      <c r="E35" s="373"/>
      <c r="F35" s="545">
        <v>33</v>
      </c>
      <c r="G35" s="545">
        <v>32.799999999999997</v>
      </c>
      <c r="H35" s="545">
        <v>37.4</v>
      </c>
      <c r="I35" s="545">
        <v>33.200000000000003</v>
      </c>
      <c r="J35" s="546">
        <v>33.6</v>
      </c>
      <c r="K35" s="547" t="s">
        <v>349</v>
      </c>
      <c r="L35" s="374">
        <v>-0.60000000000000142</v>
      </c>
    </row>
    <row r="36" spans="1:12" s="369" customFormat="1" ht="15.95" customHeight="1" x14ac:dyDescent="0.2">
      <c r="A36" s="375" t="s">
        <v>350</v>
      </c>
      <c r="B36" s="376"/>
      <c r="C36" s="377"/>
      <c r="D36" s="376"/>
      <c r="E36" s="378"/>
      <c r="F36" s="548">
        <v>3899</v>
      </c>
      <c r="G36" s="548">
        <v>2773</v>
      </c>
      <c r="H36" s="548">
        <v>4013</v>
      </c>
      <c r="I36" s="548">
        <v>3267</v>
      </c>
      <c r="J36" s="548">
        <v>3882</v>
      </c>
      <c r="K36" s="549">
        <v>17</v>
      </c>
      <c r="L36" s="380">
        <v>0.43791859866048427</v>
      </c>
    </row>
    <row r="37" spans="1:12" s="369" customFormat="1" ht="15.95" customHeight="1" x14ac:dyDescent="0.2">
      <c r="A37" s="381"/>
      <c r="B37" s="382" t="s">
        <v>113</v>
      </c>
      <c r="C37" s="382" t="s">
        <v>351</v>
      </c>
      <c r="D37" s="382"/>
      <c r="E37" s="383"/>
      <c r="F37" s="548">
        <v>1065</v>
      </c>
      <c r="G37" s="548">
        <v>788</v>
      </c>
      <c r="H37" s="548">
        <v>1399</v>
      </c>
      <c r="I37" s="548">
        <v>987</v>
      </c>
      <c r="J37" s="548">
        <v>1081</v>
      </c>
      <c r="K37" s="549">
        <v>-16</v>
      </c>
      <c r="L37" s="380">
        <v>-1.4801110083256244</v>
      </c>
    </row>
    <row r="38" spans="1:12" s="369" customFormat="1" ht="15.95" customHeight="1" x14ac:dyDescent="0.2">
      <c r="A38" s="381"/>
      <c r="B38" s="384" t="s">
        <v>105</v>
      </c>
      <c r="C38" s="384" t="s">
        <v>106</v>
      </c>
      <c r="D38" s="385"/>
      <c r="E38" s="383"/>
      <c r="F38" s="548">
        <v>2414</v>
      </c>
      <c r="G38" s="548">
        <v>1604</v>
      </c>
      <c r="H38" s="548">
        <v>2361</v>
      </c>
      <c r="I38" s="548">
        <v>2051</v>
      </c>
      <c r="J38" s="550">
        <v>2427</v>
      </c>
      <c r="K38" s="549">
        <v>-13</v>
      </c>
      <c r="L38" s="380">
        <v>-0.53564070869386071</v>
      </c>
    </row>
    <row r="39" spans="1:12" s="369" customFormat="1" ht="15.95" customHeight="1" x14ac:dyDescent="0.2">
      <c r="A39" s="381"/>
      <c r="B39" s="385"/>
      <c r="C39" s="382" t="s">
        <v>352</v>
      </c>
      <c r="D39" s="385"/>
      <c r="E39" s="383"/>
      <c r="F39" s="548">
        <v>597</v>
      </c>
      <c r="G39" s="548">
        <v>424</v>
      </c>
      <c r="H39" s="548">
        <v>771</v>
      </c>
      <c r="I39" s="548">
        <v>589</v>
      </c>
      <c r="J39" s="548">
        <v>638</v>
      </c>
      <c r="K39" s="549">
        <v>-41</v>
      </c>
      <c r="L39" s="380">
        <v>-6.4263322884012535</v>
      </c>
    </row>
    <row r="40" spans="1:12" s="369" customFormat="1" ht="15.95" customHeight="1" x14ac:dyDescent="0.2">
      <c r="A40" s="381"/>
      <c r="B40" s="384"/>
      <c r="C40" s="384" t="s">
        <v>107</v>
      </c>
      <c r="D40" s="385"/>
      <c r="E40" s="383"/>
      <c r="F40" s="548">
        <v>1485</v>
      </c>
      <c r="G40" s="548">
        <v>1169</v>
      </c>
      <c r="H40" s="548">
        <v>1652</v>
      </c>
      <c r="I40" s="548">
        <v>1216</v>
      </c>
      <c r="J40" s="548">
        <v>1455</v>
      </c>
      <c r="K40" s="549">
        <v>30</v>
      </c>
      <c r="L40" s="380">
        <v>2.0618556701030926</v>
      </c>
    </row>
    <row r="41" spans="1:12" s="369" customFormat="1" ht="24" customHeight="1" x14ac:dyDescent="0.2">
      <c r="A41" s="381"/>
      <c r="B41" s="385"/>
      <c r="C41" s="382" t="s">
        <v>352</v>
      </c>
      <c r="D41" s="385"/>
      <c r="E41" s="383"/>
      <c r="F41" s="548">
        <v>468</v>
      </c>
      <c r="G41" s="548">
        <v>364</v>
      </c>
      <c r="H41" s="548">
        <v>628</v>
      </c>
      <c r="I41" s="548">
        <v>398</v>
      </c>
      <c r="J41" s="550">
        <v>443</v>
      </c>
      <c r="K41" s="549">
        <v>25</v>
      </c>
      <c r="L41" s="380">
        <v>5.6433408577878108</v>
      </c>
    </row>
    <row r="42" spans="1:12" s="110" customFormat="1" ht="15" customHeight="1" x14ac:dyDescent="0.2">
      <c r="A42" s="381"/>
      <c r="B42" s="384" t="s">
        <v>113</v>
      </c>
      <c r="C42" s="384" t="s">
        <v>353</v>
      </c>
      <c r="D42" s="385"/>
      <c r="E42" s="383"/>
      <c r="F42" s="548">
        <v>770</v>
      </c>
      <c r="G42" s="548">
        <v>545</v>
      </c>
      <c r="H42" s="548">
        <v>953</v>
      </c>
      <c r="I42" s="548">
        <v>582</v>
      </c>
      <c r="J42" s="548">
        <v>773</v>
      </c>
      <c r="K42" s="549">
        <v>-3</v>
      </c>
      <c r="L42" s="380">
        <v>-0.38809831824062097</v>
      </c>
    </row>
    <row r="43" spans="1:12" s="110" customFormat="1" ht="15" customHeight="1" x14ac:dyDescent="0.2">
      <c r="A43" s="381"/>
      <c r="B43" s="385"/>
      <c r="C43" s="382" t="s">
        <v>352</v>
      </c>
      <c r="D43" s="385"/>
      <c r="E43" s="383"/>
      <c r="F43" s="548">
        <v>267</v>
      </c>
      <c r="G43" s="548">
        <v>195</v>
      </c>
      <c r="H43" s="548">
        <v>356</v>
      </c>
      <c r="I43" s="548">
        <v>253</v>
      </c>
      <c r="J43" s="548">
        <v>289</v>
      </c>
      <c r="K43" s="549">
        <v>-22</v>
      </c>
      <c r="L43" s="380">
        <v>-7.6124567474048446</v>
      </c>
    </row>
    <row r="44" spans="1:12" s="110" customFormat="1" ht="15" customHeight="1" x14ac:dyDescent="0.2">
      <c r="A44" s="381"/>
      <c r="B44" s="384"/>
      <c r="C44" s="366" t="s">
        <v>109</v>
      </c>
      <c r="D44" s="385"/>
      <c r="E44" s="383"/>
      <c r="F44" s="548">
        <v>2720</v>
      </c>
      <c r="G44" s="548">
        <v>1972</v>
      </c>
      <c r="H44" s="548">
        <v>2671</v>
      </c>
      <c r="I44" s="548">
        <v>2375</v>
      </c>
      <c r="J44" s="550">
        <v>2753</v>
      </c>
      <c r="K44" s="549">
        <v>-33</v>
      </c>
      <c r="L44" s="380">
        <v>-1.1986923356338539</v>
      </c>
    </row>
    <row r="45" spans="1:12" s="110" customFormat="1" ht="15" customHeight="1" x14ac:dyDescent="0.2">
      <c r="A45" s="381"/>
      <c r="B45" s="385"/>
      <c r="C45" s="382" t="s">
        <v>352</v>
      </c>
      <c r="D45" s="385"/>
      <c r="E45" s="383"/>
      <c r="F45" s="548">
        <v>708</v>
      </c>
      <c r="G45" s="548">
        <v>536</v>
      </c>
      <c r="H45" s="548">
        <v>897</v>
      </c>
      <c r="I45" s="548">
        <v>635</v>
      </c>
      <c r="J45" s="548">
        <v>713</v>
      </c>
      <c r="K45" s="549">
        <v>-5</v>
      </c>
      <c r="L45" s="380">
        <v>-0.70126227208976155</v>
      </c>
    </row>
    <row r="46" spans="1:12" s="110" customFormat="1" ht="15" customHeight="1" x14ac:dyDescent="0.2">
      <c r="A46" s="381"/>
      <c r="B46" s="384"/>
      <c r="C46" s="366" t="s">
        <v>110</v>
      </c>
      <c r="D46" s="385"/>
      <c r="E46" s="383"/>
      <c r="F46" s="548">
        <v>354</v>
      </c>
      <c r="G46" s="548">
        <v>223</v>
      </c>
      <c r="H46" s="548">
        <v>350</v>
      </c>
      <c r="I46" s="548">
        <v>272</v>
      </c>
      <c r="J46" s="548">
        <v>306</v>
      </c>
      <c r="K46" s="549">
        <v>48</v>
      </c>
      <c r="L46" s="380">
        <v>15.686274509803921</v>
      </c>
    </row>
    <row r="47" spans="1:12" s="110" customFormat="1" ht="15" customHeight="1" x14ac:dyDescent="0.2">
      <c r="A47" s="381"/>
      <c r="B47" s="385"/>
      <c r="C47" s="382" t="s">
        <v>352</v>
      </c>
      <c r="D47" s="385"/>
      <c r="E47" s="383"/>
      <c r="F47" s="548">
        <v>75</v>
      </c>
      <c r="G47" s="548">
        <v>48</v>
      </c>
      <c r="H47" s="548">
        <v>129</v>
      </c>
      <c r="I47" s="548">
        <v>83</v>
      </c>
      <c r="J47" s="550">
        <v>62</v>
      </c>
      <c r="K47" s="549">
        <v>13</v>
      </c>
      <c r="L47" s="380">
        <v>20.967741935483872</v>
      </c>
    </row>
    <row r="48" spans="1:12" s="110" customFormat="1" ht="15" customHeight="1" x14ac:dyDescent="0.2">
      <c r="A48" s="381"/>
      <c r="B48" s="385"/>
      <c r="C48" s="366" t="s">
        <v>111</v>
      </c>
      <c r="D48" s="386"/>
      <c r="E48" s="387"/>
      <c r="F48" s="548">
        <v>55</v>
      </c>
      <c r="G48" s="548">
        <v>33</v>
      </c>
      <c r="H48" s="548">
        <v>39</v>
      </c>
      <c r="I48" s="548">
        <v>38</v>
      </c>
      <c r="J48" s="548">
        <v>50</v>
      </c>
      <c r="K48" s="549">
        <v>5</v>
      </c>
      <c r="L48" s="380">
        <v>10</v>
      </c>
    </row>
    <row r="49" spans="1:12" s="110" customFormat="1" ht="15" customHeight="1" x14ac:dyDescent="0.2">
      <c r="A49" s="381"/>
      <c r="B49" s="385"/>
      <c r="C49" s="382" t="s">
        <v>352</v>
      </c>
      <c r="D49" s="385"/>
      <c r="E49" s="383"/>
      <c r="F49" s="548">
        <v>15</v>
      </c>
      <c r="G49" s="548">
        <v>9</v>
      </c>
      <c r="H49" s="548">
        <v>17</v>
      </c>
      <c r="I49" s="548">
        <v>16</v>
      </c>
      <c r="J49" s="548">
        <v>17</v>
      </c>
      <c r="K49" s="549">
        <v>-2</v>
      </c>
      <c r="L49" s="380">
        <v>-11.764705882352942</v>
      </c>
    </row>
    <row r="50" spans="1:12" s="110" customFormat="1" ht="15" customHeight="1" x14ac:dyDescent="0.2">
      <c r="A50" s="381"/>
      <c r="B50" s="384" t="s">
        <v>113</v>
      </c>
      <c r="C50" s="382" t="s">
        <v>181</v>
      </c>
      <c r="D50" s="385"/>
      <c r="E50" s="383"/>
      <c r="F50" s="548">
        <v>2652</v>
      </c>
      <c r="G50" s="548">
        <v>1725</v>
      </c>
      <c r="H50" s="548">
        <v>2658</v>
      </c>
      <c r="I50" s="548">
        <v>2235</v>
      </c>
      <c r="J50" s="550">
        <v>2578</v>
      </c>
      <c r="K50" s="549">
        <v>74</v>
      </c>
      <c r="L50" s="380">
        <v>2.8704422032583397</v>
      </c>
    </row>
    <row r="51" spans="1:12" s="110" customFormat="1" ht="15" customHeight="1" x14ac:dyDescent="0.2">
      <c r="A51" s="381"/>
      <c r="B51" s="385"/>
      <c r="C51" s="382" t="s">
        <v>352</v>
      </c>
      <c r="D51" s="385"/>
      <c r="E51" s="383"/>
      <c r="F51" s="548">
        <v>671</v>
      </c>
      <c r="G51" s="548">
        <v>460</v>
      </c>
      <c r="H51" s="548">
        <v>859</v>
      </c>
      <c r="I51" s="548">
        <v>624</v>
      </c>
      <c r="J51" s="548">
        <v>681</v>
      </c>
      <c r="K51" s="549">
        <v>-10</v>
      </c>
      <c r="L51" s="380">
        <v>-1.4684287812041117</v>
      </c>
    </row>
    <row r="52" spans="1:12" s="110" customFormat="1" ht="15" customHeight="1" x14ac:dyDescent="0.2">
      <c r="A52" s="381"/>
      <c r="B52" s="384"/>
      <c r="C52" s="382" t="s">
        <v>182</v>
      </c>
      <c r="D52" s="385"/>
      <c r="E52" s="383"/>
      <c r="F52" s="548">
        <v>1247</v>
      </c>
      <c r="G52" s="548">
        <v>1048</v>
      </c>
      <c r="H52" s="548">
        <v>1355</v>
      </c>
      <c r="I52" s="548">
        <v>1032</v>
      </c>
      <c r="J52" s="548">
        <v>1304</v>
      </c>
      <c r="K52" s="549">
        <v>-57</v>
      </c>
      <c r="L52" s="380">
        <v>-4.3711656441717794</v>
      </c>
    </row>
    <row r="53" spans="1:12" s="269" customFormat="1" ht="11.25" customHeight="1" x14ac:dyDescent="0.2">
      <c r="A53" s="381"/>
      <c r="B53" s="385"/>
      <c r="C53" s="382" t="s">
        <v>352</v>
      </c>
      <c r="D53" s="385"/>
      <c r="E53" s="383"/>
      <c r="F53" s="548">
        <v>394</v>
      </c>
      <c r="G53" s="548">
        <v>328</v>
      </c>
      <c r="H53" s="548">
        <v>540</v>
      </c>
      <c r="I53" s="548">
        <v>363</v>
      </c>
      <c r="J53" s="550">
        <v>400</v>
      </c>
      <c r="K53" s="549">
        <v>-6</v>
      </c>
      <c r="L53" s="380">
        <v>-1.5</v>
      </c>
    </row>
    <row r="54" spans="1:12" s="151" customFormat="1" ht="12.75" customHeight="1" x14ac:dyDescent="0.2">
      <c r="A54" s="381"/>
      <c r="B54" s="384" t="s">
        <v>113</v>
      </c>
      <c r="C54" s="384" t="s">
        <v>116</v>
      </c>
      <c r="D54" s="385"/>
      <c r="E54" s="383"/>
      <c r="F54" s="548">
        <v>2128</v>
      </c>
      <c r="G54" s="548">
        <v>1567</v>
      </c>
      <c r="H54" s="548">
        <v>2300</v>
      </c>
      <c r="I54" s="548">
        <v>1735</v>
      </c>
      <c r="J54" s="548">
        <v>2228</v>
      </c>
      <c r="K54" s="549">
        <v>-100</v>
      </c>
      <c r="L54" s="380">
        <v>-4.4883303411131061</v>
      </c>
    </row>
    <row r="55" spans="1:12" ht="11.25" x14ac:dyDescent="0.2">
      <c r="A55" s="381"/>
      <c r="B55" s="385"/>
      <c r="C55" s="382" t="s">
        <v>352</v>
      </c>
      <c r="D55" s="385"/>
      <c r="E55" s="383"/>
      <c r="F55" s="548">
        <v>479</v>
      </c>
      <c r="G55" s="548">
        <v>392</v>
      </c>
      <c r="H55" s="548">
        <v>759</v>
      </c>
      <c r="I55" s="548">
        <v>479</v>
      </c>
      <c r="J55" s="548">
        <v>526</v>
      </c>
      <c r="K55" s="549">
        <v>-47</v>
      </c>
      <c r="L55" s="380">
        <v>-8.9353612167300387</v>
      </c>
    </row>
    <row r="56" spans="1:12" ht="14.25" customHeight="1" x14ac:dyDescent="0.2">
      <c r="A56" s="381"/>
      <c r="B56" s="385"/>
      <c r="C56" s="384" t="s">
        <v>117</v>
      </c>
      <c r="D56" s="385"/>
      <c r="E56" s="383"/>
      <c r="F56" s="548">
        <v>1768</v>
      </c>
      <c r="G56" s="548">
        <v>1206</v>
      </c>
      <c r="H56" s="548">
        <v>1713</v>
      </c>
      <c r="I56" s="548">
        <v>1529</v>
      </c>
      <c r="J56" s="548">
        <v>1649</v>
      </c>
      <c r="K56" s="549">
        <v>119</v>
      </c>
      <c r="L56" s="380">
        <v>7.2164948453608249</v>
      </c>
    </row>
    <row r="57" spans="1:12" ht="18.75" customHeight="1" x14ac:dyDescent="0.2">
      <c r="A57" s="388"/>
      <c r="B57" s="389"/>
      <c r="C57" s="390" t="s">
        <v>352</v>
      </c>
      <c r="D57" s="389"/>
      <c r="E57" s="391"/>
      <c r="F57" s="551">
        <v>584</v>
      </c>
      <c r="G57" s="552">
        <v>396</v>
      </c>
      <c r="H57" s="552">
        <v>640</v>
      </c>
      <c r="I57" s="552">
        <v>508</v>
      </c>
      <c r="J57" s="552">
        <v>554</v>
      </c>
      <c r="K57" s="553">
        <f t="shared" ref="K57" si="0">IF(OR(F57=".",J57=".")=TRUE,".",IF(OR(F57="*",J57="*")=TRUE,"*",IF(AND(F57="-",J57="-")=TRUE,"-",IF(AND(ISNUMBER(J57),ISNUMBER(F57))=TRUE,IF(F57-J57=0,0,F57-J57),IF(ISNUMBER(F57)=TRUE,F57,-J57)))))</f>
        <v>30</v>
      </c>
      <c r="L57" s="392">
        <f t="shared" ref="L57" si="1">IF(K57 =".",".",IF(K57 ="*","*",IF(K57="-","-",IF(K57=0,0,IF(OR(J57="-",J57=".",F57="-",F57=".")=TRUE,"X",IF(J57=0,"0,0",IF(ABS(K57*100/J57)&gt;250,".X",(K57*100/J57))))))))</f>
        <v>5.4151624548736459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3986</v>
      </c>
      <c r="E11" s="114">
        <v>2912</v>
      </c>
      <c r="F11" s="114">
        <v>4800</v>
      </c>
      <c r="G11" s="114">
        <v>3313</v>
      </c>
      <c r="H11" s="140">
        <v>3953</v>
      </c>
      <c r="I11" s="115">
        <v>33</v>
      </c>
      <c r="J11" s="116">
        <v>0.83480900581836581</v>
      </c>
    </row>
    <row r="12" spans="1:15" s="110" customFormat="1" ht="24.95" customHeight="1" x14ac:dyDescent="0.2">
      <c r="A12" s="193" t="s">
        <v>132</v>
      </c>
      <c r="B12" s="194" t="s">
        <v>133</v>
      </c>
      <c r="C12" s="113">
        <v>3.0607124937280483</v>
      </c>
      <c r="D12" s="115">
        <v>122</v>
      </c>
      <c r="E12" s="114">
        <v>71</v>
      </c>
      <c r="F12" s="114">
        <v>134</v>
      </c>
      <c r="G12" s="114">
        <v>118</v>
      </c>
      <c r="H12" s="140">
        <v>93</v>
      </c>
      <c r="I12" s="115">
        <v>29</v>
      </c>
      <c r="J12" s="116">
        <v>31.182795698924732</v>
      </c>
    </row>
    <row r="13" spans="1:15" s="110" customFormat="1" ht="24.95" customHeight="1" x14ac:dyDescent="0.2">
      <c r="A13" s="193" t="s">
        <v>134</v>
      </c>
      <c r="B13" s="199" t="s">
        <v>214</v>
      </c>
      <c r="C13" s="113">
        <v>0.8028098344204716</v>
      </c>
      <c r="D13" s="115">
        <v>32</v>
      </c>
      <c r="E13" s="114">
        <v>11</v>
      </c>
      <c r="F13" s="114">
        <v>23</v>
      </c>
      <c r="G13" s="114">
        <v>22</v>
      </c>
      <c r="H13" s="140">
        <v>37</v>
      </c>
      <c r="I13" s="115">
        <v>-5</v>
      </c>
      <c r="J13" s="116">
        <v>-13.513513513513514</v>
      </c>
    </row>
    <row r="14" spans="1:15" s="287" customFormat="1" ht="24.95" customHeight="1" x14ac:dyDescent="0.2">
      <c r="A14" s="193" t="s">
        <v>215</v>
      </c>
      <c r="B14" s="199" t="s">
        <v>137</v>
      </c>
      <c r="C14" s="113">
        <v>9.8093326643251384</v>
      </c>
      <c r="D14" s="115">
        <v>391</v>
      </c>
      <c r="E14" s="114">
        <v>229</v>
      </c>
      <c r="F14" s="114">
        <v>470</v>
      </c>
      <c r="G14" s="114">
        <v>346</v>
      </c>
      <c r="H14" s="140">
        <v>409</v>
      </c>
      <c r="I14" s="115">
        <v>-18</v>
      </c>
      <c r="J14" s="116">
        <v>-4.4009779951100247</v>
      </c>
      <c r="K14" s="110"/>
      <c r="L14" s="110"/>
      <c r="M14" s="110"/>
      <c r="N14" s="110"/>
      <c r="O14" s="110"/>
    </row>
    <row r="15" spans="1:15" s="110" customFormat="1" ht="24.95" customHeight="1" x14ac:dyDescent="0.2">
      <c r="A15" s="193" t="s">
        <v>216</v>
      </c>
      <c r="B15" s="199" t="s">
        <v>217</v>
      </c>
      <c r="C15" s="113">
        <v>1.8815855494229805</v>
      </c>
      <c r="D15" s="115">
        <v>75</v>
      </c>
      <c r="E15" s="114">
        <v>66</v>
      </c>
      <c r="F15" s="114">
        <v>130</v>
      </c>
      <c r="G15" s="114">
        <v>84</v>
      </c>
      <c r="H15" s="140">
        <v>86</v>
      </c>
      <c r="I15" s="115">
        <v>-11</v>
      </c>
      <c r="J15" s="116">
        <v>-12.790697674418604</v>
      </c>
    </row>
    <row r="16" spans="1:15" s="287" customFormat="1" ht="24.95" customHeight="1" x14ac:dyDescent="0.2">
      <c r="A16" s="193" t="s">
        <v>218</v>
      </c>
      <c r="B16" s="199" t="s">
        <v>141</v>
      </c>
      <c r="C16" s="113">
        <v>4.7917711991971901</v>
      </c>
      <c r="D16" s="115">
        <v>191</v>
      </c>
      <c r="E16" s="114">
        <v>117</v>
      </c>
      <c r="F16" s="114">
        <v>193</v>
      </c>
      <c r="G16" s="114">
        <v>154</v>
      </c>
      <c r="H16" s="140">
        <v>218</v>
      </c>
      <c r="I16" s="115">
        <v>-27</v>
      </c>
      <c r="J16" s="116">
        <v>-12.385321100917432</v>
      </c>
      <c r="K16" s="110"/>
      <c r="L16" s="110"/>
      <c r="M16" s="110"/>
      <c r="N16" s="110"/>
      <c r="O16" s="110"/>
    </row>
    <row r="17" spans="1:15" s="110" customFormat="1" ht="24.95" customHeight="1" x14ac:dyDescent="0.2">
      <c r="A17" s="193" t="s">
        <v>142</v>
      </c>
      <c r="B17" s="199" t="s">
        <v>220</v>
      </c>
      <c r="C17" s="113">
        <v>3.1359759157049676</v>
      </c>
      <c r="D17" s="115">
        <v>125</v>
      </c>
      <c r="E17" s="114">
        <v>46</v>
      </c>
      <c r="F17" s="114">
        <v>147</v>
      </c>
      <c r="G17" s="114">
        <v>108</v>
      </c>
      <c r="H17" s="140">
        <v>105</v>
      </c>
      <c r="I17" s="115">
        <v>20</v>
      </c>
      <c r="J17" s="116">
        <v>19.047619047619047</v>
      </c>
    </row>
    <row r="18" spans="1:15" s="287" customFormat="1" ht="24.95" customHeight="1" x14ac:dyDescent="0.2">
      <c r="A18" s="201" t="s">
        <v>144</v>
      </c>
      <c r="B18" s="202" t="s">
        <v>145</v>
      </c>
      <c r="C18" s="113">
        <v>13.723030607124937</v>
      </c>
      <c r="D18" s="115">
        <v>547</v>
      </c>
      <c r="E18" s="114">
        <v>262</v>
      </c>
      <c r="F18" s="114">
        <v>480</v>
      </c>
      <c r="G18" s="114">
        <v>417</v>
      </c>
      <c r="H18" s="140">
        <v>506</v>
      </c>
      <c r="I18" s="115">
        <v>41</v>
      </c>
      <c r="J18" s="116">
        <v>8.1027667984189726</v>
      </c>
      <c r="K18" s="110"/>
      <c r="L18" s="110"/>
      <c r="M18" s="110"/>
      <c r="N18" s="110"/>
      <c r="O18" s="110"/>
    </row>
    <row r="19" spans="1:15" s="110" customFormat="1" ht="24.95" customHeight="1" x14ac:dyDescent="0.2">
      <c r="A19" s="193" t="s">
        <v>146</v>
      </c>
      <c r="B19" s="199" t="s">
        <v>147</v>
      </c>
      <c r="C19" s="113">
        <v>15.980933266432514</v>
      </c>
      <c r="D19" s="115">
        <v>637</v>
      </c>
      <c r="E19" s="114">
        <v>512</v>
      </c>
      <c r="F19" s="114">
        <v>856</v>
      </c>
      <c r="G19" s="114">
        <v>522</v>
      </c>
      <c r="H19" s="140">
        <v>610</v>
      </c>
      <c r="I19" s="115">
        <v>27</v>
      </c>
      <c r="J19" s="116">
        <v>4.4262295081967213</v>
      </c>
    </row>
    <row r="20" spans="1:15" s="287" customFormat="1" ht="24.95" customHeight="1" x14ac:dyDescent="0.2">
      <c r="A20" s="193" t="s">
        <v>148</v>
      </c>
      <c r="B20" s="199" t="s">
        <v>149</v>
      </c>
      <c r="C20" s="113">
        <v>9.959859508278976</v>
      </c>
      <c r="D20" s="115">
        <v>397</v>
      </c>
      <c r="E20" s="114">
        <v>327</v>
      </c>
      <c r="F20" s="114">
        <v>345</v>
      </c>
      <c r="G20" s="114">
        <v>315</v>
      </c>
      <c r="H20" s="140">
        <v>409</v>
      </c>
      <c r="I20" s="115">
        <v>-12</v>
      </c>
      <c r="J20" s="116">
        <v>-2.9339853300733498</v>
      </c>
      <c r="K20" s="110"/>
      <c r="L20" s="110"/>
      <c r="M20" s="110"/>
      <c r="N20" s="110"/>
      <c r="O20" s="110"/>
    </row>
    <row r="21" spans="1:15" s="110" customFormat="1" ht="24.95" customHeight="1" x14ac:dyDescent="0.2">
      <c r="A21" s="201" t="s">
        <v>150</v>
      </c>
      <c r="B21" s="202" t="s">
        <v>151</v>
      </c>
      <c r="C21" s="113">
        <v>5.1430005017561466</v>
      </c>
      <c r="D21" s="115">
        <v>205</v>
      </c>
      <c r="E21" s="114">
        <v>189</v>
      </c>
      <c r="F21" s="114">
        <v>331</v>
      </c>
      <c r="G21" s="114">
        <v>263</v>
      </c>
      <c r="H21" s="140">
        <v>282</v>
      </c>
      <c r="I21" s="115">
        <v>-77</v>
      </c>
      <c r="J21" s="116">
        <v>-27.304964539007091</v>
      </c>
    </row>
    <row r="22" spans="1:15" s="110" customFormat="1" ht="24.95" customHeight="1" x14ac:dyDescent="0.2">
      <c r="A22" s="201" t="s">
        <v>152</v>
      </c>
      <c r="B22" s="199" t="s">
        <v>153</v>
      </c>
      <c r="C22" s="113">
        <v>2.1575514300050176</v>
      </c>
      <c r="D22" s="115">
        <v>86</v>
      </c>
      <c r="E22" s="114">
        <v>67</v>
      </c>
      <c r="F22" s="114">
        <v>105</v>
      </c>
      <c r="G22" s="114">
        <v>79</v>
      </c>
      <c r="H22" s="140">
        <v>103</v>
      </c>
      <c r="I22" s="115">
        <v>-17</v>
      </c>
      <c r="J22" s="116">
        <v>-16.50485436893204</v>
      </c>
    </row>
    <row r="23" spans="1:15" s="110" customFormat="1" ht="24.95" customHeight="1" x14ac:dyDescent="0.2">
      <c r="A23" s="193" t="s">
        <v>154</v>
      </c>
      <c r="B23" s="199" t="s">
        <v>155</v>
      </c>
      <c r="C23" s="113">
        <v>1.2042147516307076</v>
      </c>
      <c r="D23" s="115">
        <v>48</v>
      </c>
      <c r="E23" s="114">
        <v>32</v>
      </c>
      <c r="F23" s="114">
        <v>57</v>
      </c>
      <c r="G23" s="114">
        <v>21</v>
      </c>
      <c r="H23" s="140">
        <v>57</v>
      </c>
      <c r="I23" s="115">
        <v>-9</v>
      </c>
      <c r="J23" s="116">
        <v>-15.789473684210526</v>
      </c>
    </row>
    <row r="24" spans="1:15" s="110" customFormat="1" ht="24.95" customHeight="1" x14ac:dyDescent="0.2">
      <c r="A24" s="193" t="s">
        <v>156</v>
      </c>
      <c r="B24" s="199" t="s">
        <v>221</v>
      </c>
      <c r="C24" s="113">
        <v>4.0391369794279983</v>
      </c>
      <c r="D24" s="115">
        <v>161</v>
      </c>
      <c r="E24" s="114">
        <v>123</v>
      </c>
      <c r="F24" s="114">
        <v>169</v>
      </c>
      <c r="G24" s="114">
        <v>131</v>
      </c>
      <c r="H24" s="140">
        <v>172</v>
      </c>
      <c r="I24" s="115">
        <v>-11</v>
      </c>
      <c r="J24" s="116">
        <v>-6.3953488372093021</v>
      </c>
    </row>
    <row r="25" spans="1:15" s="110" customFormat="1" ht="24.95" customHeight="1" x14ac:dyDescent="0.2">
      <c r="A25" s="193" t="s">
        <v>222</v>
      </c>
      <c r="B25" s="204" t="s">
        <v>159</v>
      </c>
      <c r="C25" s="113">
        <v>11.440040140491721</v>
      </c>
      <c r="D25" s="115">
        <v>456</v>
      </c>
      <c r="E25" s="114">
        <v>332</v>
      </c>
      <c r="F25" s="114">
        <v>464</v>
      </c>
      <c r="G25" s="114">
        <v>371</v>
      </c>
      <c r="H25" s="140">
        <v>422</v>
      </c>
      <c r="I25" s="115">
        <v>34</v>
      </c>
      <c r="J25" s="116">
        <v>8.0568720379146921</v>
      </c>
    </row>
    <row r="26" spans="1:15" s="110" customFormat="1" ht="24.95" customHeight="1" x14ac:dyDescent="0.2">
      <c r="A26" s="201">
        <v>782.78300000000002</v>
      </c>
      <c r="B26" s="203" t="s">
        <v>160</v>
      </c>
      <c r="C26" s="113">
        <v>3.2363271450075262</v>
      </c>
      <c r="D26" s="115">
        <v>129</v>
      </c>
      <c r="E26" s="114">
        <v>74</v>
      </c>
      <c r="F26" s="114">
        <v>101</v>
      </c>
      <c r="G26" s="114">
        <v>145</v>
      </c>
      <c r="H26" s="140">
        <v>149</v>
      </c>
      <c r="I26" s="115">
        <v>-20</v>
      </c>
      <c r="J26" s="116">
        <v>-13.422818791946309</v>
      </c>
    </row>
    <row r="27" spans="1:15" s="110" customFormat="1" ht="24.95" customHeight="1" x14ac:dyDescent="0.2">
      <c r="A27" s="193" t="s">
        <v>161</v>
      </c>
      <c r="B27" s="199" t="s">
        <v>162</v>
      </c>
      <c r="C27" s="113">
        <v>2.5589563472152532</v>
      </c>
      <c r="D27" s="115">
        <v>102</v>
      </c>
      <c r="E27" s="114">
        <v>82</v>
      </c>
      <c r="F27" s="114">
        <v>138</v>
      </c>
      <c r="G27" s="114">
        <v>71</v>
      </c>
      <c r="H27" s="140">
        <v>70</v>
      </c>
      <c r="I27" s="115">
        <v>32</v>
      </c>
      <c r="J27" s="116">
        <v>45.714285714285715</v>
      </c>
    </row>
    <row r="28" spans="1:15" s="110" customFormat="1" ht="24.95" customHeight="1" x14ac:dyDescent="0.2">
      <c r="A28" s="193" t="s">
        <v>163</v>
      </c>
      <c r="B28" s="199" t="s">
        <v>164</v>
      </c>
      <c r="C28" s="113">
        <v>2.7094831911690918</v>
      </c>
      <c r="D28" s="115">
        <v>108</v>
      </c>
      <c r="E28" s="114">
        <v>65</v>
      </c>
      <c r="F28" s="114">
        <v>330</v>
      </c>
      <c r="G28" s="114">
        <v>61</v>
      </c>
      <c r="H28" s="140">
        <v>78</v>
      </c>
      <c r="I28" s="115">
        <v>30</v>
      </c>
      <c r="J28" s="116">
        <v>38.46153846153846</v>
      </c>
    </row>
    <row r="29" spans="1:15" s="110" customFormat="1" ht="24.95" customHeight="1" x14ac:dyDescent="0.2">
      <c r="A29" s="193">
        <v>86</v>
      </c>
      <c r="B29" s="199" t="s">
        <v>165</v>
      </c>
      <c r="C29" s="113">
        <v>5.268439538384345</v>
      </c>
      <c r="D29" s="115">
        <v>210</v>
      </c>
      <c r="E29" s="114">
        <v>181</v>
      </c>
      <c r="F29" s="114">
        <v>217</v>
      </c>
      <c r="G29" s="114">
        <v>116</v>
      </c>
      <c r="H29" s="140">
        <v>169</v>
      </c>
      <c r="I29" s="115">
        <v>41</v>
      </c>
      <c r="J29" s="116">
        <v>24.260355029585799</v>
      </c>
    </row>
    <row r="30" spans="1:15" s="110" customFormat="1" ht="24.95" customHeight="1" x14ac:dyDescent="0.2">
      <c r="A30" s="193">
        <v>87.88</v>
      </c>
      <c r="B30" s="204" t="s">
        <v>166</v>
      </c>
      <c r="C30" s="113">
        <v>5.6196688409433015</v>
      </c>
      <c r="D30" s="115">
        <v>224</v>
      </c>
      <c r="E30" s="114">
        <v>255</v>
      </c>
      <c r="F30" s="114">
        <v>386</v>
      </c>
      <c r="G30" s="114">
        <v>200</v>
      </c>
      <c r="H30" s="140">
        <v>232</v>
      </c>
      <c r="I30" s="115">
        <v>-8</v>
      </c>
      <c r="J30" s="116">
        <v>-3.4482758620689653</v>
      </c>
    </row>
    <row r="31" spans="1:15" s="110" customFormat="1" ht="24.95" customHeight="1" x14ac:dyDescent="0.2">
      <c r="A31" s="193" t="s">
        <v>167</v>
      </c>
      <c r="B31" s="199" t="s">
        <v>168</v>
      </c>
      <c r="C31" s="113">
        <v>3.2865027596588057</v>
      </c>
      <c r="D31" s="115">
        <v>131</v>
      </c>
      <c r="E31" s="114">
        <v>100</v>
      </c>
      <c r="F31" s="114">
        <v>194</v>
      </c>
      <c r="G31" s="114">
        <v>115</v>
      </c>
      <c r="H31" s="140">
        <v>155</v>
      </c>
      <c r="I31" s="115">
        <v>-24</v>
      </c>
      <c r="J31" s="116">
        <v>-15.483870967741936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3.0607124937280483</v>
      </c>
      <c r="D34" s="115">
        <v>122</v>
      </c>
      <c r="E34" s="114">
        <v>71</v>
      </c>
      <c r="F34" s="114">
        <v>134</v>
      </c>
      <c r="G34" s="114">
        <v>118</v>
      </c>
      <c r="H34" s="140">
        <v>93</v>
      </c>
      <c r="I34" s="115">
        <v>29</v>
      </c>
      <c r="J34" s="116">
        <v>31.182795698924732</v>
      </c>
    </row>
    <row r="35" spans="1:10" s="110" customFormat="1" ht="24.95" customHeight="1" x14ac:dyDescent="0.2">
      <c r="A35" s="292" t="s">
        <v>171</v>
      </c>
      <c r="B35" s="293" t="s">
        <v>172</v>
      </c>
      <c r="C35" s="113">
        <v>24.335173105870545</v>
      </c>
      <c r="D35" s="115">
        <v>970</v>
      </c>
      <c r="E35" s="114">
        <v>502</v>
      </c>
      <c r="F35" s="114">
        <v>973</v>
      </c>
      <c r="G35" s="114">
        <v>785</v>
      </c>
      <c r="H35" s="140">
        <v>952</v>
      </c>
      <c r="I35" s="115">
        <v>18</v>
      </c>
      <c r="J35" s="116">
        <v>1.8907563025210083</v>
      </c>
    </row>
    <row r="36" spans="1:10" s="110" customFormat="1" ht="24.95" customHeight="1" x14ac:dyDescent="0.2">
      <c r="A36" s="294" t="s">
        <v>173</v>
      </c>
      <c r="B36" s="295" t="s">
        <v>174</v>
      </c>
      <c r="C36" s="125">
        <v>72.6041144004014</v>
      </c>
      <c r="D36" s="143">
        <v>2894</v>
      </c>
      <c r="E36" s="144">
        <v>2339</v>
      </c>
      <c r="F36" s="144">
        <v>3693</v>
      </c>
      <c r="G36" s="144">
        <v>2410</v>
      </c>
      <c r="H36" s="145">
        <v>2908</v>
      </c>
      <c r="I36" s="143">
        <v>-14</v>
      </c>
      <c r="J36" s="146">
        <v>-0.48143053645116918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3986</v>
      </c>
      <c r="F11" s="264">
        <v>2912</v>
      </c>
      <c r="G11" s="264">
        <v>4800</v>
      </c>
      <c r="H11" s="264">
        <v>3313</v>
      </c>
      <c r="I11" s="265">
        <v>3953</v>
      </c>
      <c r="J11" s="263">
        <v>33</v>
      </c>
      <c r="K11" s="266">
        <v>0.83480900581836581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23.98394380331159</v>
      </c>
      <c r="E13" s="115">
        <v>956</v>
      </c>
      <c r="F13" s="114">
        <v>694</v>
      </c>
      <c r="G13" s="114">
        <v>1074</v>
      </c>
      <c r="H13" s="114">
        <v>877</v>
      </c>
      <c r="I13" s="140">
        <v>1009</v>
      </c>
      <c r="J13" s="115">
        <v>-53</v>
      </c>
      <c r="K13" s="116">
        <v>-5.2527254707631315</v>
      </c>
    </row>
    <row r="14" spans="1:15" ht="15.95" customHeight="1" x14ac:dyDescent="0.2">
      <c r="A14" s="306" t="s">
        <v>230</v>
      </c>
      <c r="B14" s="307"/>
      <c r="C14" s="308"/>
      <c r="D14" s="113">
        <v>60.511791269443052</v>
      </c>
      <c r="E14" s="115">
        <v>2412</v>
      </c>
      <c r="F14" s="114">
        <v>1734</v>
      </c>
      <c r="G14" s="114">
        <v>3060</v>
      </c>
      <c r="H14" s="114">
        <v>1936</v>
      </c>
      <c r="I14" s="140">
        <v>2283</v>
      </c>
      <c r="J14" s="115">
        <v>129</v>
      </c>
      <c r="K14" s="116">
        <v>5.6504599211563731</v>
      </c>
    </row>
    <row r="15" spans="1:15" ht="15.95" customHeight="1" x14ac:dyDescent="0.2">
      <c r="A15" s="306" t="s">
        <v>231</v>
      </c>
      <c r="B15" s="307"/>
      <c r="C15" s="308"/>
      <c r="D15" s="113">
        <v>8.4295032614149523</v>
      </c>
      <c r="E15" s="115">
        <v>336</v>
      </c>
      <c r="F15" s="114">
        <v>260</v>
      </c>
      <c r="G15" s="114">
        <v>337</v>
      </c>
      <c r="H15" s="114">
        <v>278</v>
      </c>
      <c r="I15" s="140">
        <v>327</v>
      </c>
      <c r="J15" s="115">
        <v>9</v>
      </c>
      <c r="K15" s="116">
        <v>2.7522935779816513</v>
      </c>
    </row>
    <row r="16" spans="1:15" ht="15.95" customHeight="1" x14ac:dyDescent="0.2">
      <c r="A16" s="306" t="s">
        <v>232</v>
      </c>
      <c r="B16" s="307"/>
      <c r="C16" s="308"/>
      <c r="D16" s="113">
        <v>7.0245860511791269</v>
      </c>
      <c r="E16" s="115">
        <v>280</v>
      </c>
      <c r="F16" s="114">
        <v>224</v>
      </c>
      <c r="G16" s="114">
        <v>326</v>
      </c>
      <c r="H16" s="114">
        <v>219</v>
      </c>
      <c r="I16" s="140">
        <v>331</v>
      </c>
      <c r="J16" s="115">
        <v>-51</v>
      </c>
      <c r="K16" s="116">
        <v>-15.407854984894259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2.7596588058203713</v>
      </c>
      <c r="E18" s="115">
        <v>110</v>
      </c>
      <c r="F18" s="114">
        <v>62</v>
      </c>
      <c r="G18" s="114">
        <v>113</v>
      </c>
      <c r="H18" s="114">
        <v>78</v>
      </c>
      <c r="I18" s="140">
        <v>77</v>
      </c>
      <c r="J18" s="115">
        <v>33</v>
      </c>
      <c r="K18" s="116">
        <v>42.857142857142854</v>
      </c>
    </row>
    <row r="19" spans="1:11" ht="14.1" customHeight="1" x14ac:dyDescent="0.2">
      <c r="A19" s="306" t="s">
        <v>235</v>
      </c>
      <c r="B19" s="307" t="s">
        <v>236</v>
      </c>
      <c r="C19" s="308"/>
      <c r="D19" s="113">
        <v>2.1324636226793778</v>
      </c>
      <c r="E19" s="115">
        <v>85</v>
      </c>
      <c r="F19" s="114">
        <v>41</v>
      </c>
      <c r="G19" s="114">
        <v>91</v>
      </c>
      <c r="H19" s="114">
        <v>63</v>
      </c>
      <c r="I19" s="140">
        <v>59</v>
      </c>
      <c r="J19" s="115">
        <v>26</v>
      </c>
      <c r="K19" s="116">
        <v>44.067796610169495</v>
      </c>
    </row>
    <row r="20" spans="1:11" ht="14.1" customHeight="1" x14ac:dyDescent="0.2">
      <c r="A20" s="306">
        <v>12</v>
      </c>
      <c r="B20" s="307" t="s">
        <v>237</v>
      </c>
      <c r="C20" s="308"/>
      <c r="D20" s="113">
        <v>2.0321123933768188</v>
      </c>
      <c r="E20" s="115">
        <v>81</v>
      </c>
      <c r="F20" s="114">
        <v>30</v>
      </c>
      <c r="G20" s="114">
        <v>81</v>
      </c>
      <c r="H20" s="114">
        <v>92</v>
      </c>
      <c r="I20" s="140">
        <v>97</v>
      </c>
      <c r="J20" s="115">
        <v>-16</v>
      </c>
      <c r="K20" s="116">
        <v>-16.494845360824741</v>
      </c>
    </row>
    <row r="21" spans="1:11" ht="14.1" customHeight="1" x14ac:dyDescent="0.2">
      <c r="A21" s="306">
        <v>21</v>
      </c>
      <c r="B21" s="307" t="s">
        <v>238</v>
      </c>
      <c r="C21" s="308"/>
      <c r="D21" s="113">
        <v>0.32614149523331659</v>
      </c>
      <c r="E21" s="115">
        <v>13</v>
      </c>
      <c r="F21" s="114">
        <v>10</v>
      </c>
      <c r="G21" s="114">
        <v>12</v>
      </c>
      <c r="H21" s="114">
        <v>17</v>
      </c>
      <c r="I21" s="140">
        <v>15</v>
      </c>
      <c r="J21" s="115">
        <v>-2</v>
      </c>
      <c r="K21" s="116">
        <v>-13.333333333333334</v>
      </c>
    </row>
    <row r="22" spans="1:11" ht="14.1" customHeight="1" x14ac:dyDescent="0.2">
      <c r="A22" s="306">
        <v>22</v>
      </c>
      <c r="B22" s="307" t="s">
        <v>239</v>
      </c>
      <c r="C22" s="308"/>
      <c r="D22" s="113">
        <v>1.3798294029101856</v>
      </c>
      <c r="E22" s="115">
        <v>55</v>
      </c>
      <c r="F22" s="114">
        <v>25</v>
      </c>
      <c r="G22" s="114">
        <v>72</v>
      </c>
      <c r="H22" s="114">
        <v>51</v>
      </c>
      <c r="I22" s="140">
        <v>44</v>
      </c>
      <c r="J22" s="115">
        <v>11</v>
      </c>
      <c r="K22" s="116">
        <v>25</v>
      </c>
    </row>
    <row r="23" spans="1:11" ht="14.1" customHeight="1" x14ac:dyDescent="0.2">
      <c r="A23" s="306">
        <v>23</v>
      </c>
      <c r="B23" s="307" t="s">
        <v>240</v>
      </c>
      <c r="C23" s="308"/>
      <c r="D23" s="113">
        <v>1.0787757150025088</v>
      </c>
      <c r="E23" s="115">
        <v>43</v>
      </c>
      <c r="F23" s="114">
        <v>16</v>
      </c>
      <c r="G23" s="114">
        <v>22</v>
      </c>
      <c r="H23" s="114">
        <v>13</v>
      </c>
      <c r="I23" s="140">
        <v>25</v>
      </c>
      <c r="J23" s="115">
        <v>18</v>
      </c>
      <c r="K23" s="116">
        <v>72</v>
      </c>
    </row>
    <row r="24" spans="1:11" ht="14.1" customHeight="1" x14ac:dyDescent="0.2">
      <c r="A24" s="306">
        <v>24</v>
      </c>
      <c r="B24" s="307" t="s">
        <v>241</v>
      </c>
      <c r="C24" s="308"/>
      <c r="D24" s="113">
        <v>1.0787757150025088</v>
      </c>
      <c r="E24" s="115">
        <v>43</v>
      </c>
      <c r="F24" s="114">
        <v>27</v>
      </c>
      <c r="G24" s="114">
        <v>66</v>
      </c>
      <c r="H24" s="114">
        <v>41</v>
      </c>
      <c r="I24" s="140">
        <v>70</v>
      </c>
      <c r="J24" s="115">
        <v>-27</v>
      </c>
      <c r="K24" s="116">
        <v>-38.571428571428569</v>
      </c>
    </row>
    <row r="25" spans="1:11" ht="14.1" customHeight="1" x14ac:dyDescent="0.2">
      <c r="A25" s="306">
        <v>25</v>
      </c>
      <c r="B25" s="307" t="s">
        <v>242</v>
      </c>
      <c r="C25" s="308"/>
      <c r="D25" s="113">
        <v>4.0391369794279983</v>
      </c>
      <c r="E25" s="115">
        <v>161</v>
      </c>
      <c r="F25" s="114">
        <v>94</v>
      </c>
      <c r="G25" s="114">
        <v>241</v>
      </c>
      <c r="H25" s="114">
        <v>133</v>
      </c>
      <c r="I25" s="140">
        <v>190</v>
      </c>
      <c r="J25" s="115">
        <v>-29</v>
      </c>
      <c r="K25" s="116">
        <v>-15.263157894736842</v>
      </c>
    </row>
    <row r="26" spans="1:11" ht="14.1" customHeight="1" x14ac:dyDescent="0.2">
      <c r="A26" s="306">
        <v>26</v>
      </c>
      <c r="B26" s="307" t="s">
        <v>243</v>
      </c>
      <c r="C26" s="308"/>
      <c r="D26" s="113">
        <v>2.1575514300050176</v>
      </c>
      <c r="E26" s="115">
        <v>86</v>
      </c>
      <c r="F26" s="114">
        <v>54</v>
      </c>
      <c r="G26" s="114">
        <v>150</v>
      </c>
      <c r="H26" s="114">
        <v>64</v>
      </c>
      <c r="I26" s="140">
        <v>134</v>
      </c>
      <c r="J26" s="115">
        <v>-48</v>
      </c>
      <c r="K26" s="116">
        <v>-35.820895522388057</v>
      </c>
    </row>
    <row r="27" spans="1:11" ht="14.1" customHeight="1" x14ac:dyDescent="0.2">
      <c r="A27" s="306">
        <v>27</v>
      </c>
      <c r="B27" s="307" t="s">
        <v>244</v>
      </c>
      <c r="C27" s="308"/>
      <c r="D27" s="113">
        <v>1.4049172102358254</v>
      </c>
      <c r="E27" s="115">
        <v>56</v>
      </c>
      <c r="F27" s="114">
        <v>44</v>
      </c>
      <c r="G27" s="114">
        <v>69</v>
      </c>
      <c r="H27" s="114">
        <v>49</v>
      </c>
      <c r="I27" s="140">
        <v>98</v>
      </c>
      <c r="J27" s="115">
        <v>-42</v>
      </c>
      <c r="K27" s="116">
        <v>-42.857142857142854</v>
      </c>
    </row>
    <row r="28" spans="1:11" ht="14.1" customHeight="1" x14ac:dyDescent="0.2">
      <c r="A28" s="306">
        <v>28</v>
      </c>
      <c r="B28" s="307" t="s">
        <v>245</v>
      </c>
      <c r="C28" s="308"/>
      <c r="D28" s="113">
        <v>0.4014049172102358</v>
      </c>
      <c r="E28" s="115">
        <v>16</v>
      </c>
      <c r="F28" s="114" t="s">
        <v>513</v>
      </c>
      <c r="G28" s="114">
        <v>9</v>
      </c>
      <c r="H28" s="114">
        <v>10</v>
      </c>
      <c r="I28" s="140">
        <v>21</v>
      </c>
      <c r="J28" s="115">
        <v>-5</v>
      </c>
      <c r="K28" s="116">
        <v>-23.80952380952381</v>
      </c>
    </row>
    <row r="29" spans="1:11" ht="14.1" customHeight="1" x14ac:dyDescent="0.2">
      <c r="A29" s="306">
        <v>29</v>
      </c>
      <c r="B29" s="307" t="s">
        <v>246</v>
      </c>
      <c r="C29" s="308"/>
      <c r="D29" s="113">
        <v>3.7129954841946815</v>
      </c>
      <c r="E29" s="115">
        <v>148</v>
      </c>
      <c r="F29" s="114">
        <v>123</v>
      </c>
      <c r="G29" s="114">
        <v>211</v>
      </c>
      <c r="H29" s="114">
        <v>155</v>
      </c>
      <c r="I29" s="140">
        <v>165</v>
      </c>
      <c r="J29" s="115">
        <v>-17</v>
      </c>
      <c r="K29" s="116">
        <v>-10.303030303030303</v>
      </c>
    </row>
    <row r="30" spans="1:11" ht="14.1" customHeight="1" x14ac:dyDescent="0.2">
      <c r="A30" s="306" t="s">
        <v>247</v>
      </c>
      <c r="B30" s="307" t="s">
        <v>248</v>
      </c>
      <c r="C30" s="308"/>
      <c r="D30" s="113" t="s">
        <v>513</v>
      </c>
      <c r="E30" s="115" t="s">
        <v>513</v>
      </c>
      <c r="F30" s="114">
        <v>19</v>
      </c>
      <c r="G30" s="114">
        <v>77</v>
      </c>
      <c r="H30" s="114">
        <v>41</v>
      </c>
      <c r="I30" s="140">
        <v>39</v>
      </c>
      <c r="J30" s="115" t="s">
        <v>513</v>
      </c>
      <c r="K30" s="116" t="s">
        <v>513</v>
      </c>
    </row>
    <row r="31" spans="1:11" ht="14.1" customHeight="1" x14ac:dyDescent="0.2">
      <c r="A31" s="306" t="s">
        <v>249</v>
      </c>
      <c r="B31" s="307" t="s">
        <v>250</v>
      </c>
      <c r="C31" s="308"/>
      <c r="D31" s="113">
        <v>2.8349222277972905</v>
      </c>
      <c r="E31" s="115">
        <v>113</v>
      </c>
      <c r="F31" s="114">
        <v>104</v>
      </c>
      <c r="G31" s="114">
        <v>134</v>
      </c>
      <c r="H31" s="114">
        <v>114</v>
      </c>
      <c r="I31" s="140">
        <v>126</v>
      </c>
      <c r="J31" s="115">
        <v>-13</v>
      </c>
      <c r="K31" s="116">
        <v>-10.317460317460318</v>
      </c>
    </row>
    <row r="32" spans="1:11" ht="14.1" customHeight="1" x14ac:dyDescent="0.2">
      <c r="A32" s="306">
        <v>31</v>
      </c>
      <c r="B32" s="307" t="s">
        <v>251</v>
      </c>
      <c r="C32" s="308"/>
      <c r="D32" s="113">
        <v>0.52684395383843452</v>
      </c>
      <c r="E32" s="115">
        <v>21</v>
      </c>
      <c r="F32" s="114">
        <v>20</v>
      </c>
      <c r="G32" s="114">
        <v>23</v>
      </c>
      <c r="H32" s="114">
        <v>14</v>
      </c>
      <c r="I32" s="140">
        <v>16</v>
      </c>
      <c r="J32" s="115">
        <v>5</v>
      </c>
      <c r="K32" s="116">
        <v>31.25</v>
      </c>
    </row>
    <row r="33" spans="1:11" ht="14.1" customHeight="1" x14ac:dyDescent="0.2">
      <c r="A33" s="306">
        <v>32</v>
      </c>
      <c r="B33" s="307" t="s">
        <v>252</v>
      </c>
      <c r="C33" s="308"/>
      <c r="D33" s="113">
        <v>5.1931761164074262</v>
      </c>
      <c r="E33" s="115">
        <v>207</v>
      </c>
      <c r="F33" s="114">
        <v>63</v>
      </c>
      <c r="G33" s="114">
        <v>143</v>
      </c>
      <c r="H33" s="114">
        <v>134</v>
      </c>
      <c r="I33" s="140">
        <v>149</v>
      </c>
      <c r="J33" s="115">
        <v>58</v>
      </c>
      <c r="K33" s="116">
        <v>38.926174496644293</v>
      </c>
    </row>
    <row r="34" spans="1:11" ht="14.1" customHeight="1" x14ac:dyDescent="0.2">
      <c r="A34" s="306">
        <v>33</v>
      </c>
      <c r="B34" s="307" t="s">
        <v>253</v>
      </c>
      <c r="C34" s="308"/>
      <c r="D34" s="113">
        <v>3.1359759157049676</v>
      </c>
      <c r="E34" s="115">
        <v>125</v>
      </c>
      <c r="F34" s="114">
        <v>42</v>
      </c>
      <c r="G34" s="114">
        <v>101</v>
      </c>
      <c r="H34" s="114">
        <v>114</v>
      </c>
      <c r="I34" s="140">
        <v>112</v>
      </c>
      <c r="J34" s="115">
        <v>13</v>
      </c>
      <c r="K34" s="116">
        <v>11.607142857142858</v>
      </c>
    </row>
    <row r="35" spans="1:11" ht="14.1" customHeight="1" x14ac:dyDescent="0.2">
      <c r="A35" s="306">
        <v>34</v>
      </c>
      <c r="B35" s="307" t="s">
        <v>254</v>
      </c>
      <c r="C35" s="308"/>
      <c r="D35" s="113">
        <v>2.4335173105870549</v>
      </c>
      <c r="E35" s="115">
        <v>97</v>
      </c>
      <c r="F35" s="114">
        <v>64</v>
      </c>
      <c r="G35" s="114">
        <v>119</v>
      </c>
      <c r="H35" s="114">
        <v>83</v>
      </c>
      <c r="I35" s="140">
        <v>98</v>
      </c>
      <c r="J35" s="115">
        <v>-1</v>
      </c>
      <c r="K35" s="116">
        <v>-1.0204081632653061</v>
      </c>
    </row>
    <row r="36" spans="1:11" ht="14.1" customHeight="1" x14ac:dyDescent="0.2">
      <c r="A36" s="306">
        <v>41</v>
      </c>
      <c r="B36" s="307" t="s">
        <v>255</v>
      </c>
      <c r="C36" s="308"/>
      <c r="D36" s="113">
        <v>0.22579026593075766</v>
      </c>
      <c r="E36" s="115">
        <v>9</v>
      </c>
      <c r="F36" s="114">
        <v>11</v>
      </c>
      <c r="G36" s="114">
        <v>18</v>
      </c>
      <c r="H36" s="114">
        <v>16</v>
      </c>
      <c r="I36" s="140">
        <v>9</v>
      </c>
      <c r="J36" s="115">
        <v>0</v>
      </c>
      <c r="K36" s="116">
        <v>0</v>
      </c>
    </row>
    <row r="37" spans="1:11" ht="14.1" customHeight="1" x14ac:dyDescent="0.2">
      <c r="A37" s="306">
        <v>42</v>
      </c>
      <c r="B37" s="307" t="s">
        <v>256</v>
      </c>
      <c r="C37" s="308"/>
      <c r="D37" s="113" t="s">
        <v>513</v>
      </c>
      <c r="E37" s="115" t="s">
        <v>513</v>
      </c>
      <c r="F37" s="114" t="s">
        <v>513</v>
      </c>
      <c r="G37" s="114" t="s">
        <v>513</v>
      </c>
      <c r="H37" s="114" t="s">
        <v>513</v>
      </c>
      <c r="I37" s="140">
        <v>4</v>
      </c>
      <c r="J37" s="115" t="s">
        <v>513</v>
      </c>
      <c r="K37" s="116" t="s">
        <v>513</v>
      </c>
    </row>
    <row r="38" spans="1:11" ht="14.1" customHeight="1" x14ac:dyDescent="0.2">
      <c r="A38" s="306">
        <v>43</v>
      </c>
      <c r="B38" s="307" t="s">
        <v>257</v>
      </c>
      <c r="C38" s="308"/>
      <c r="D38" s="113">
        <v>1.0286001003512293</v>
      </c>
      <c r="E38" s="115">
        <v>41</v>
      </c>
      <c r="F38" s="114">
        <v>41</v>
      </c>
      <c r="G38" s="114">
        <v>62</v>
      </c>
      <c r="H38" s="114">
        <v>44</v>
      </c>
      <c r="I38" s="140">
        <v>44</v>
      </c>
      <c r="J38" s="115">
        <v>-3</v>
      </c>
      <c r="K38" s="116">
        <v>-6.8181818181818183</v>
      </c>
    </row>
    <row r="39" spans="1:11" ht="14.1" customHeight="1" x14ac:dyDescent="0.2">
      <c r="A39" s="306">
        <v>51</v>
      </c>
      <c r="B39" s="307" t="s">
        <v>258</v>
      </c>
      <c r="C39" s="308"/>
      <c r="D39" s="113">
        <v>6.7987957852483696</v>
      </c>
      <c r="E39" s="115">
        <v>271</v>
      </c>
      <c r="F39" s="114">
        <v>250</v>
      </c>
      <c r="G39" s="114">
        <v>266</v>
      </c>
      <c r="H39" s="114">
        <v>238</v>
      </c>
      <c r="I39" s="140">
        <v>245</v>
      </c>
      <c r="J39" s="115">
        <v>26</v>
      </c>
      <c r="K39" s="116">
        <v>10.612244897959183</v>
      </c>
    </row>
    <row r="40" spans="1:11" ht="14.1" customHeight="1" x14ac:dyDescent="0.2">
      <c r="A40" s="306" t="s">
        <v>259</v>
      </c>
      <c r="B40" s="307" t="s">
        <v>260</v>
      </c>
      <c r="C40" s="308"/>
      <c r="D40" s="113">
        <v>6.0210737581535376</v>
      </c>
      <c r="E40" s="115">
        <v>240</v>
      </c>
      <c r="F40" s="114">
        <v>208</v>
      </c>
      <c r="G40" s="114">
        <v>232</v>
      </c>
      <c r="H40" s="114">
        <v>221</v>
      </c>
      <c r="I40" s="140">
        <v>217</v>
      </c>
      <c r="J40" s="115">
        <v>23</v>
      </c>
      <c r="K40" s="116">
        <v>10.599078341013826</v>
      </c>
    </row>
    <row r="41" spans="1:11" ht="14.1" customHeight="1" x14ac:dyDescent="0.2">
      <c r="A41" s="306"/>
      <c r="B41" s="307" t="s">
        <v>261</v>
      </c>
      <c r="C41" s="308"/>
      <c r="D41" s="113">
        <v>5.0426492724535876</v>
      </c>
      <c r="E41" s="115">
        <v>201</v>
      </c>
      <c r="F41" s="114">
        <v>155</v>
      </c>
      <c r="G41" s="114">
        <v>208</v>
      </c>
      <c r="H41" s="114">
        <v>186</v>
      </c>
      <c r="I41" s="140">
        <v>188</v>
      </c>
      <c r="J41" s="115">
        <v>13</v>
      </c>
      <c r="K41" s="116">
        <v>6.9148936170212769</v>
      </c>
    </row>
    <row r="42" spans="1:11" ht="14.1" customHeight="1" x14ac:dyDescent="0.2">
      <c r="A42" s="306">
        <v>52</v>
      </c>
      <c r="B42" s="307" t="s">
        <v>262</v>
      </c>
      <c r="C42" s="308"/>
      <c r="D42" s="113">
        <v>10.963371801304566</v>
      </c>
      <c r="E42" s="115">
        <v>437</v>
      </c>
      <c r="F42" s="114">
        <v>244</v>
      </c>
      <c r="G42" s="114">
        <v>403</v>
      </c>
      <c r="H42" s="114">
        <v>371</v>
      </c>
      <c r="I42" s="140">
        <v>437</v>
      </c>
      <c r="J42" s="115">
        <v>0</v>
      </c>
      <c r="K42" s="116">
        <v>0</v>
      </c>
    </row>
    <row r="43" spans="1:11" ht="14.1" customHeight="1" x14ac:dyDescent="0.2">
      <c r="A43" s="306" t="s">
        <v>263</v>
      </c>
      <c r="B43" s="307" t="s">
        <v>264</v>
      </c>
      <c r="C43" s="308"/>
      <c r="D43" s="113">
        <v>9.7340692423482196</v>
      </c>
      <c r="E43" s="115">
        <v>388</v>
      </c>
      <c r="F43" s="114">
        <v>223</v>
      </c>
      <c r="G43" s="114">
        <v>363</v>
      </c>
      <c r="H43" s="114">
        <v>317</v>
      </c>
      <c r="I43" s="140">
        <v>395</v>
      </c>
      <c r="J43" s="115">
        <v>-7</v>
      </c>
      <c r="K43" s="116">
        <v>-1.7721518987341771</v>
      </c>
    </row>
    <row r="44" spans="1:11" ht="14.1" customHeight="1" x14ac:dyDescent="0.2">
      <c r="A44" s="306">
        <v>53</v>
      </c>
      <c r="B44" s="307" t="s">
        <v>265</v>
      </c>
      <c r="C44" s="308"/>
      <c r="D44" s="113">
        <v>2.2328148519819369</v>
      </c>
      <c r="E44" s="115">
        <v>89</v>
      </c>
      <c r="F44" s="114">
        <v>118</v>
      </c>
      <c r="G44" s="114">
        <v>120</v>
      </c>
      <c r="H44" s="114">
        <v>118</v>
      </c>
      <c r="I44" s="140">
        <v>88</v>
      </c>
      <c r="J44" s="115">
        <v>1</v>
      </c>
      <c r="K44" s="116">
        <v>1.1363636363636365</v>
      </c>
    </row>
    <row r="45" spans="1:11" ht="14.1" customHeight="1" x14ac:dyDescent="0.2">
      <c r="A45" s="306" t="s">
        <v>266</v>
      </c>
      <c r="B45" s="307" t="s">
        <v>267</v>
      </c>
      <c r="C45" s="308"/>
      <c r="D45" s="113">
        <v>2.2077270446562971</v>
      </c>
      <c r="E45" s="115">
        <v>88</v>
      </c>
      <c r="F45" s="114">
        <v>118</v>
      </c>
      <c r="G45" s="114">
        <v>116</v>
      </c>
      <c r="H45" s="114">
        <v>113</v>
      </c>
      <c r="I45" s="140">
        <v>84</v>
      </c>
      <c r="J45" s="115">
        <v>4</v>
      </c>
      <c r="K45" s="116">
        <v>4.7619047619047619</v>
      </c>
    </row>
    <row r="46" spans="1:11" ht="14.1" customHeight="1" x14ac:dyDescent="0.2">
      <c r="A46" s="306">
        <v>54</v>
      </c>
      <c r="B46" s="307" t="s">
        <v>268</v>
      </c>
      <c r="C46" s="308"/>
      <c r="D46" s="113">
        <v>5.0677370797792269</v>
      </c>
      <c r="E46" s="115">
        <v>202</v>
      </c>
      <c r="F46" s="114">
        <v>160</v>
      </c>
      <c r="G46" s="114">
        <v>256</v>
      </c>
      <c r="H46" s="114">
        <v>144</v>
      </c>
      <c r="I46" s="140">
        <v>204</v>
      </c>
      <c r="J46" s="115">
        <v>-2</v>
      </c>
      <c r="K46" s="116">
        <v>-0.98039215686274506</v>
      </c>
    </row>
    <row r="47" spans="1:11" ht="14.1" customHeight="1" x14ac:dyDescent="0.2">
      <c r="A47" s="306">
        <v>61</v>
      </c>
      <c r="B47" s="307" t="s">
        <v>269</v>
      </c>
      <c r="C47" s="308"/>
      <c r="D47" s="113">
        <v>2.7345709984947315</v>
      </c>
      <c r="E47" s="115">
        <v>109</v>
      </c>
      <c r="F47" s="114">
        <v>61</v>
      </c>
      <c r="G47" s="114">
        <v>121</v>
      </c>
      <c r="H47" s="114">
        <v>90</v>
      </c>
      <c r="I47" s="140">
        <v>102</v>
      </c>
      <c r="J47" s="115">
        <v>7</v>
      </c>
      <c r="K47" s="116">
        <v>6.8627450980392153</v>
      </c>
    </row>
    <row r="48" spans="1:11" ht="14.1" customHeight="1" x14ac:dyDescent="0.2">
      <c r="A48" s="306">
        <v>62</v>
      </c>
      <c r="B48" s="307" t="s">
        <v>270</v>
      </c>
      <c r="C48" s="308"/>
      <c r="D48" s="113">
        <v>7.1751128951329655</v>
      </c>
      <c r="E48" s="115">
        <v>286</v>
      </c>
      <c r="F48" s="114">
        <v>259</v>
      </c>
      <c r="G48" s="114">
        <v>349</v>
      </c>
      <c r="H48" s="114">
        <v>244</v>
      </c>
      <c r="I48" s="140">
        <v>279</v>
      </c>
      <c r="J48" s="115">
        <v>7</v>
      </c>
      <c r="K48" s="116">
        <v>2.5089605734767026</v>
      </c>
    </row>
    <row r="49" spans="1:11" ht="14.1" customHeight="1" x14ac:dyDescent="0.2">
      <c r="A49" s="306">
        <v>63</v>
      </c>
      <c r="B49" s="307" t="s">
        <v>271</v>
      </c>
      <c r="C49" s="308"/>
      <c r="D49" s="113">
        <v>1.9568489713998996</v>
      </c>
      <c r="E49" s="115">
        <v>78</v>
      </c>
      <c r="F49" s="114">
        <v>97</v>
      </c>
      <c r="G49" s="114">
        <v>231</v>
      </c>
      <c r="H49" s="114">
        <v>142</v>
      </c>
      <c r="I49" s="140">
        <v>131</v>
      </c>
      <c r="J49" s="115">
        <v>-53</v>
      </c>
      <c r="K49" s="116">
        <v>-40.458015267175576</v>
      </c>
    </row>
    <row r="50" spans="1:11" ht="14.1" customHeight="1" x14ac:dyDescent="0.2">
      <c r="A50" s="306" t="s">
        <v>272</v>
      </c>
      <c r="B50" s="307" t="s">
        <v>273</v>
      </c>
      <c r="C50" s="308"/>
      <c r="D50" s="113">
        <v>0.27596588058203714</v>
      </c>
      <c r="E50" s="115">
        <v>11</v>
      </c>
      <c r="F50" s="114">
        <v>11</v>
      </c>
      <c r="G50" s="114">
        <v>15</v>
      </c>
      <c r="H50" s="114">
        <v>10</v>
      </c>
      <c r="I50" s="140">
        <v>16</v>
      </c>
      <c r="J50" s="115">
        <v>-5</v>
      </c>
      <c r="K50" s="116">
        <v>-31.25</v>
      </c>
    </row>
    <row r="51" spans="1:11" ht="14.1" customHeight="1" x14ac:dyDescent="0.2">
      <c r="A51" s="306" t="s">
        <v>274</v>
      </c>
      <c r="B51" s="307" t="s">
        <v>275</v>
      </c>
      <c r="C51" s="308"/>
      <c r="D51" s="113">
        <v>1.4300050175614651</v>
      </c>
      <c r="E51" s="115">
        <v>57</v>
      </c>
      <c r="F51" s="114">
        <v>79</v>
      </c>
      <c r="G51" s="114">
        <v>204</v>
      </c>
      <c r="H51" s="114">
        <v>128</v>
      </c>
      <c r="I51" s="140">
        <v>107</v>
      </c>
      <c r="J51" s="115">
        <v>-50</v>
      </c>
      <c r="K51" s="116">
        <v>-46.728971962616825</v>
      </c>
    </row>
    <row r="52" spans="1:11" ht="14.1" customHeight="1" x14ac:dyDescent="0.2">
      <c r="A52" s="306">
        <v>71</v>
      </c>
      <c r="B52" s="307" t="s">
        <v>276</v>
      </c>
      <c r="C52" s="308"/>
      <c r="D52" s="113">
        <v>9.5082789764174613</v>
      </c>
      <c r="E52" s="115">
        <v>379</v>
      </c>
      <c r="F52" s="114">
        <v>276</v>
      </c>
      <c r="G52" s="114">
        <v>357</v>
      </c>
      <c r="H52" s="114">
        <v>295</v>
      </c>
      <c r="I52" s="140">
        <v>354</v>
      </c>
      <c r="J52" s="115">
        <v>25</v>
      </c>
      <c r="K52" s="116">
        <v>7.0621468926553677</v>
      </c>
    </row>
    <row r="53" spans="1:11" ht="14.1" customHeight="1" x14ac:dyDescent="0.2">
      <c r="A53" s="306" t="s">
        <v>277</v>
      </c>
      <c r="B53" s="307" t="s">
        <v>278</v>
      </c>
      <c r="C53" s="308"/>
      <c r="D53" s="113">
        <v>2.784746613146011</v>
      </c>
      <c r="E53" s="115">
        <v>111</v>
      </c>
      <c r="F53" s="114">
        <v>70</v>
      </c>
      <c r="G53" s="114">
        <v>127</v>
      </c>
      <c r="H53" s="114">
        <v>88</v>
      </c>
      <c r="I53" s="140">
        <v>116</v>
      </c>
      <c r="J53" s="115">
        <v>-5</v>
      </c>
      <c r="K53" s="116">
        <v>-4.3103448275862073</v>
      </c>
    </row>
    <row r="54" spans="1:11" ht="14.1" customHeight="1" x14ac:dyDescent="0.2">
      <c r="A54" s="306" t="s">
        <v>279</v>
      </c>
      <c r="B54" s="307" t="s">
        <v>280</v>
      </c>
      <c r="C54" s="308"/>
      <c r="D54" s="113">
        <v>5.9207225288509786</v>
      </c>
      <c r="E54" s="115">
        <v>236</v>
      </c>
      <c r="F54" s="114">
        <v>185</v>
      </c>
      <c r="G54" s="114">
        <v>210</v>
      </c>
      <c r="H54" s="114">
        <v>182</v>
      </c>
      <c r="I54" s="140">
        <v>206</v>
      </c>
      <c r="J54" s="115">
        <v>30</v>
      </c>
      <c r="K54" s="116">
        <v>14.563106796116505</v>
      </c>
    </row>
    <row r="55" spans="1:11" ht="14.1" customHeight="1" x14ac:dyDescent="0.2">
      <c r="A55" s="306">
        <v>72</v>
      </c>
      <c r="B55" s="307" t="s">
        <v>281</v>
      </c>
      <c r="C55" s="308"/>
      <c r="D55" s="113">
        <v>2.4335173105870549</v>
      </c>
      <c r="E55" s="115">
        <v>97</v>
      </c>
      <c r="F55" s="114">
        <v>65</v>
      </c>
      <c r="G55" s="114">
        <v>96</v>
      </c>
      <c r="H55" s="114">
        <v>46</v>
      </c>
      <c r="I55" s="140">
        <v>87</v>
      </c>
      <c r="J55" s="115">
        <v>10</v>
      </c>
      <c r="K55" s="116">
        <v>11.494252873563218</v>
      </c>
    </row>
    <row r="56" spans="1:11" ht="14.1" customHeight="1" x14ac:dyDescent="0.2">
      <c r="A56" s="306" t="s">
        <v>282</v>
      </c>
      <c r="B56" s="307" t="s">
        <v>283</v>
      </c>
      <c r="C56" s="308"/>
      <c r="D56" s="113">
        <v>0.87807325639739087</v>
      </c>
      <c r="E56" s="115">
        <v>35</v>
      </c>
      <c r="F56" s="114">
        <v>25</v>
      </c>
      <c r="G56" s="114">
        <v>49</v>
      </c>
      <c r="H56" s="114">
        <v>11</v>
      </c>
      <c r="I56" s="140">
        <v>37</v>
      </c>
      <c r="J56" s="115">
        <v>-2</v>
      </c>
      <c r="K56" s="116">
        <v>-5.4054054054054053</v>
      </c>
    </row>
    <row r="57" spans="1:11" ht="14.1" customHeight="1" x14ac:dyDescent="0.2">
      <c r="A57" s="306" t="s">
        <v>284</v>
      </c>
      <c r="B57" s="307" t="s">
        <v>285</v>
      </c>
      <c r="C57" s="308"/>
      <c r="D57" s="113">
        <v>0.57701956848971403</v>
      </c>
      <c r="E57" s="115">
        <v>23</v>
      </c>
      <c r="F57" s="114">
        <v>26</v>
      </c>
      <c r="G57" s="114">
        <v>22</v>
      </c>
      <c r="H57" s="114">
        <v>24</v>
      </c>
      <c r="I57" s="140">
        <v>33</v>
      </c>
      <c r="J57" s="115">
        <v>-10</v>
      </c>
      <c r="K57" s="116">
        <v>-30.303030303030305</v>
      </c>
    </row>
    <row r="58" spans="1:11" ht="14.1" customHeight="1" x14ac:dyDescent="0.2">
      <c r="A58" s="306">
        <v>73</v>
      </c>
      <c r="B58" s="307" t="s">
        <v>286</v>
      </c>
      <c r="C58" s="308"/>
      <c r="D58" s="113">
        <v>1.4049172102358254</v>
      </c>
      <c r="E58" s="115">
        <v>56</v>
      </c>
      <c r="F58" s="114">
        <v>51</v>
      </c>
      <c r="G58" s="114">
        <v>72</v>
      </c>
      <c r="H58" s="114">
        <v>44</v>
      </c>
      <c r="I58" s="140">
        <v>42</v>
      </c>
      <c r="J58" s="115">
        <v>14</v>
      </c>
      <c r="K58" s="116">
        <v>33.333333333333336</v>
      </c>
    </row>
    <row r="59" spans="1:11" ht="14.1" customHeight="1" x14ac:dyDescent="0.2">
      <c r="A59" s="306" t="s">
        <v>287</v>
      </c>
      <c r="B59" s="307" t="s">
        <v>288</v>
      </c>
      <c r="C59" s="308"/>
      <c r="D59" s="113">
        <v>1.2794781736076266</v>
      </c>
      <c r="E59" s="115">
        <v>51</v>
      </c>
      <c r="F59" s="114">
        <v>41</v>
      </c>
      <c r="G59" s="114">
        <v>56</v>
      </c>
      <c r="H59" s="114">
        <v>38</v>
      </c>
      <c r="I59" s="140">
        <v>39</v>
      </c>
      <c r="J59" s="115">
        <v>12</v>
      </c>
      <c r="K59" s="116">
        <v>30.76923076923077</v>
      </c>
    </row>
    <row r="60" spans="1:11" ht="14.1" customHeight="1" x14ac:dyDescent="0.2">
      <c r="A60" s="306">
        <v>81</v>
      </c>
      <c r="B60" s="307" t="s">
        <v>289</v>
      </c>
      <c r="C60" s="308"/>
      <c r="D60" s="113">
        <v>6.6231811339688909</v>
      </c>
      <c r="E60" s="115">
        <v>264</v>
      </c>
      <c r="F60" s="114">
        <v>235</v>
      </c>
      <c r="G60" s="114">
        <v>277</v>
      </c>
      <c r="H60" s="114">
        <v>170</v>
      </c>
      <c r="I60" s="140">
        <v>214</v>
      </c>
      <c r="J60" s="115">
        <v>50</v>
      </c>
      <c r="K60" s="116">
        <v>23.364485981308412</v>
      </c>
    </row>
    <row r="61" spans="1:11" ht="14.1" customHeight="1" x14ac:dyDescent="0.2">
      <c r="A61" s="306" t="s">
        <v>290</v>
      </c>
      <c r="B61" s="307" t="s">
        <v>291</v>
      </c>
      <c r="C61" s="308"/>
      <c r="D61" s="113">
        <v>2.1324636226793778</v>
      </c>
      <c r="E61" s="115">
        <v>85</v>
      </c>
      <c r="F61" s="114">
        <v>43</v>
      </c>
      <c r="G61" s="114">
        <v>107</v>
      </c>
      <c r="H61" s="114">
        <v>47</v>
      </c>
      <c r="I61" s="140">
        <v>75</v>
      </c>
      <c r="J61" s="115">
        <v>10</v>
      </c>
      <c r="K61" s="116">
        <v>13.333333333333334</v>
      </c>
    </row>
    <row r="62" spans="1:11" ht="14.1" customHeight="1" x14ac:dyDescent="0.2">
      <c r="A62" s="306" t="s">
        <v>292</v>
      </c>
      <c r="B62" s="307" t="s">
        <v>293</v>
      </c>
      <c r="C62" s="308"/>
      <c r="D62" s="113">
        <v>2.1575514300050176</v>
      </c>
      <c r="E62" s="115">
        <v>86</v>
      </c>
      <c r="F62" s="114">
        <v>111</v>
      </c>
      <c r="G62" s="114">
        <v>92</v>
      </c>
      <c r="H62" s="114">
        <v>69</v>
      </c>
      <c r="I62" s="140">
        <v>53</v>
      </c>
      <c r="J62" s="115">
        <v>33</v>
      </c>
      <c r="K62" s="116">
        <v>62.264150943396224</v>
      </c>
    </row>
    <row r="63" spans="1:11" ht="14.1" customHeight="1" x14ac:dyDescent="0.2">
      <c r="A63" s="306"/>
      <c r="B63" s="307" t="s">
        <v>294</v>
      </c>
      <c r="C63" s="308"/>
      <c r="D63" s="113">
        <v>1.6808830908178625</v>
      </c>
      <c r="E63" s="115">
        <v>67</v>
      </c>
      <c r="F63" s="114">
        <v>79</v>
      </c>
      <c r="G63" s="114">
        <v>73</v>
      </c>
      <c r="H63" s="114">
        <v>53</v>
      </c>
      <c r="I63" s="140">
        <v>47</v>
      </c>
      <c r="J63" s="115">
        <v>20</v>
      </c>
      <c r="K63" s="116">
        <v>42.553191489361701</v>
      </c>
    </row>
    <row r="64" spans="1:11" ht="14.1" customHeight="1" x14ac:dyDescent="0.2">
      <c r="A64" s="306" t="s">
        <v>295</v>
      </c>
      <c r="B64" s="307" t="s">
        <v>296</v>
      </c>
      <c r="C64" s="308"/>
      <c r="D64" s="113">
        <v>1.0286001003512293</v>
      </c>
      <c r="E64" s="115">
        <v>41</v>
      </c>
      <c r="F64" s="114">
        <v>38</v>
      </c>
      <c r="G64" s="114">
        <v>22</v>
      </c>
      <c r="H64" s="114">
        <v>23</v>
      </c>
      <c r="I64" s="140">
        <v>35</v>
      </c>
      <c r="J64" s="115">
        <v>6</v>
      </c>
      <c r="K64" s="116">
        <v>17.142857142857142</v>
      </c>
    </row>
    <row r="65" spans="1:11" ht="14.1" customHeight="1" x14ac:dyDescent="0.2">
      <c r="A65" s="306" t="s">
        <v>297</v>
      </c>
      <c r="B65" s="307" t="s">
        <v>298</v>
      </c>
      <c r="C65" s="308"/>
      <c r="D65" s="113">
        <v>0.47666833918715507</v>
      </c>
      <c r="E65" s="115">
        <v>19</v>
      </c>
      <c r="F65" s="114">
        <v>16</v>
      </c>
      <c r="G65" s="114">
        <v>12</v>
      </c>
      <c r="H65" s="114">
        <v>10</v>
      </c>
      <c r="I65" s="140">
        <v>16</v>
      </c>
      <c r="J65" s="115">
        <v>3</v>
      </c>
      <c r="K65" s="116">
        <v>18.75</v>
      </c>
    </row>
    <row r="66" spans="1:11" ht="14.1" customHeight="1" x14ac:dyDescent="0.2">
      <c r="A66" s="306">
        <v>82</v>
      </c>
      <c r="B66" s="307" t="s">
        <v>299</v>
      </c>
      <c r="C66" s="308"/>
      <c r="D66" s="113">
        <v>2.4084295032614151</v>
      </c>
      <c r="E66" s="115">
        <v>96</v>
      </c>
      <c r="F66" s="114">
        <v>94</v>
      </c>
      <c r="G66" s="114">
        <v>169</v>
      </c>
      <c r="H66" s="114">
        <v>75</v>
      </c>
      <c r="I66" s="140">
        <v>94</v>
      </c>
      <c r="J66" s="115">
        <v>2</v>
      </c>
      <c r="K66" s="116">
        <v>2.1276595744680851</v>
      </c>
    </row>
    <row r="67" spans="1:11" ht="14.1" customHeight="1" x14ac:dyDescent="0.2">
      <c r="A67" s="306" t="s">
        <v>300</v>
      </c>
      <c r="B67" s="307" t="s">
        <v>301</v>
      </c>
      <c r="C67" s="308"/>
      <c r="D67" s="113">
        <v>1.5052684395383844</v>
      </c>
      <c r="E67" s="115">
        <v>60</v>
      </c>
      <c r="F67" s="114">
        <v>64</v>
      </c>
      <c r="G67" s="114">
        <v>118</v>
      </c>
      <c r="H67" s="114">
        <v>45</v>
      </c>
      <c r="I67" s="140">
        <v>65</v>
      </c>
      <c r="J67" s="115">
        <v>-5</v>
      </c>
      <c r="K67" s="116">
        <v>-7.6923076923076925</v>
      </c>
    </row>
    <row r="68" spans="1:11" ht="14.1" customHeight="1" x14ac:dyDescent="0.2">
      <c r="A68" s="306" t="s">
        <v>302</v>
      </c>
      <c r="B68" s="307" t="s">
        <v>303</v>
      </c>
      <c r="C68" s="308"/>
      <c r="D68" s="113">
        <v>0.42649272453587556</v>
      </c>
      <c r="E68" s="115">
        <v>17</v>
      </c>
      <c r="F68" s="114">
        <v>20</v>
      </c>
      <c r="G68" s="114">
        <v>34</v>
      </c>
      <c r="H68" s="114">
        <v>22</v>
      </c>
      <c r="I68" s="140">
        <v>20</v>
      </c>
      <c r="J68" s="115">
        <v>-3</v>
      </c>
      <c r="K68" s="116">
        <v>-15</v>
      </c>
    </row>
    <row r="69" spans="1:11" ht="14.1" customHeight="1" x14ac:dyDescent="0.2">
      <c r="A69" s="306">
        <v>83</v>
      </c>
      <c r="B69" s="307" t="s">
        <v>304</v>
      </c>
      <c r="C69" s="308"/>
      <c r="D69" s="113">
        <v>4.6412443552433515</v>
      </c>
      <c r="E69" s="115">
        <v>185</v>
      </c>
      <c r="F69" s="114">
        <v>195</v>
      </c>
      <c r="G69" s="114">
        <v>408</v>
      </c>
      <c r="H69" s="114">
        <v>153</v>
      </c>
      <c r="I69" s="140">
        <v>170</v>
      </c>
      <c r="J69" s="115">
        <v>15</v>
      </c>
      <c r="K69" s="116">
        <v>8.8235294117647065</v>
      </c>
    </row>
    <row r="70" spans="1:11" ht="14.1" customHeight="1" x14ac:dyDescent="0.2">
      <c r="A70" s="306" t="s">
        <v>305</v>
      </c>
      <c r="B70" s="307" t="s">
        <v>306</v>
      </c>
      <c r="C70" s="308"/>
      <c r="D70" s="113">
        <v>4.1394882087305573</v>
      </c>
      <c r="E70" s="115">
        <v>165</v>
      </c>
      <c r="F70" s="114">
        <v>169</v>
      </c>
      <c r="G70" s="114">
        <v>376</v>
      </c>
      <c r="H70" s="114">
        <v>128</v>
      </c>
      <c r="I70" s="140">
        <v>130</v>
      </c>
      <c r="J70" s="115">
        <v>35</v>
      </c>
      <c r="K70" s="116">
        <v>26.923076923076923</v>
      </c>
    </row>
    <row r="71" spans="1:11" ht="14.1" customHeight="1" x14ac:dyDescent="0.2">
      <c r="A71" s="306"/>
      <c r="B71" s="307" t="s">
        <v>307</v>
      </c>
      <c r="C71" s="308"/>
      <c r="D71" s="113">
        <v>2.3833416959357754</v>
      </c>
      <c r="E71" s="115">
        <v>95</v>
      </c>
      <c r="F71" s="114">
        <v>83</v>
      </c>
      <c r="G71" s="114">
        <v>255</v>
      </c>
      <c r="H71" s="114">
        <v>65</v>
      </c>
      <c r="I71" s="140">
        <v>60</v>
      </c>
      <c r="J71" s="115">
        <v>35</v>
      </c>
      <c r="K71" s="116">
        <v>58.333333333333336</v>
      </c>
    </row>
    <row r="72" spans="1:11" ht="14.1" customHeight="1" x14ac:dyDescent="0.2">
      <c r="A72" s="306">
        <v>84</v>
      </c>
      <c r="B72" s="307" t="s">
        <v>308</v>
      </c>
      <c r="C72" s="308"/>
      <c r="D72" s="113">
        <v>1.0035122930255895</v>
      </c>
      <c r="E72" s="115">
        <v>40</v>
      </c>
      <c r="F72" s="114">
        <v>23</v>
      </c>
      <c r="G72" s="114">
        <v>88</v>
      </c>
      <c r="H72" s="114">
        <v>7</v>
      </c>
      <c r="I72" s="140">
        <v>39</v>
      </c>
      <c r="J72" s="115">
        <v>1</v>
      </c>
      <c r="K72" s="116">
        <v>2.5641025641025643</v>
      </c>
    </row>
    <row r="73" spans="1:11" ht="14.1" customHeight="1" x14ac:dyDescent="0.2">
      <c r="A73" s="306" t="s">
        <v>309</v>
      </c>
      <c r="B73" s="307" t="s">
        <v>310</v>
      </c>
      <c r="C73" s="308"/>
      <c r="D73" s="113">
        <v>0.55193176116407427</v>
      </c>
      <c r="E73" s="115">
        <v>22</v>
      </c>
      <c r="F73" s="114">
        <v>7</v>
      </c>
      <c r="G73" s="114">
        <v>59</v>
      </c>
      <c r="H73" s="114">
        <v>3</v>
      </c>
      <c r="I73" s="140">
        <v>19</v>
      </c>
      <c r="J73" s="115">
        <v>3</v>
      </c>
      <c r="K73" s="116">
        <v>15.789473684210526</v>
      </c>
    </row>
    <row r="74" spans="1:11" ht="14.1" customHeight="1" x14ac:dyDescent="0.2">
      <c r="A74" s="306" t="s">
        <v>311</v>
      </c>
      <c r="B74" s="307" t="s">
        <v>312</v>
      </c>
      <c r="C74" s="308"/>
      <c r="D74" s="113" t="s">
        <v>513</v>
      </c>
      <c r="E74" s="115" t="s">
        <v>513</v>
      </c>
      <c r="F74" s="114">
        <v>3</v>
      </c>
      <c r="G74" s="114">
        <v>5</v>
      </c>
      <c r="H74" s="114" t="s">
        <v>513</v>
      </c>
      <c r="I74" s="140">
        <v>4</v>
      </c>
      <c r="J74" s="115" t="s">
        <v>513</v>
      </c>
      <c r="K74" s="116" t="s">
        <v>513</v>
      </c>
    </row>
    <row r="75" spans="1:11" ht="14.1" customHeight="1" x14ac:dyDescent="0.2">
      <c r="A75" s="306" t="s">
        <v>313</v>
      </c>
      <c r="B75" s="307" t="s">
        <v>314</v>
      </c>
      <c r="C75" s="308"/>
      <c r="D75" s="113">
        <v>0.12543903662819869</v>
      </c>
      <c r="E75" s="115">
        <v>5</v>
      </c>
      <c r="F75" s="114" t="s">
        <v>513</v>
      </c>
      <c r="G75" s="114">
        <v>4</v>
      </c>
      <c r="H75" s="114" t="s">
        <v>513</v>
      </c>
      <c r="I75" s="140">
        <v>0</v>
      </c>
      <c r="J75" s="115">
        <v>5</v>
      </c>
      <c r="K75" s="116" t="s">
        <v>514</v>
      </c>
    </row>
    <row r="76" spans="1:11" ht="14.1" customHeight="1" x14ac:dyDescent="0.2">
      <c r="A76" s="306">
        <v>91</v>
      </c>
      <c r="B76" s="307" t="s">
        <v>315</v>
      </c>
      <c r="C76" s="308"/>
      <c r="D76" s="113">
        <v>0.15052684395383845</v>
      </c>
      <c r="E76" s="115">
        <v>6</v>
      </c>
      <c r="F76" s="114">
        <v>5</v>
      </c>
      <c r="G76" s="114">
        <v>8</v>
      </c>
      <c r="H76" s="114">
        <v>7</v>
      </c>
      <c r="I76" s="140">
        <v>6</v>
      </c>
      <c r="J76" s="115">
        <v>0</v>
      </c>
      <c r="K76" s="116">
        <v>0</v>
      </c>
    </row>
    <row r="77" spans="1:11" ht="14.1" customHeight="1" x14ac:dyDescent="0.2">
      <c r="A77" s="306">
        <v>92</v>
      </c>
      <c r="B77" s="307" t="s">
        <v>316</v>
      </c>
      <c r="C77" s="308"/>
      <c r="D77" s="113">
        <v>1.1038635223281485</v>
      </c>
      <c r="E77" s="115">
        <v>44</v>
      </c>
      <c r="F77" s="114">
        <v>29</v>
      </c>
      <c r="G77" s="114">
        <v>30</v>
      </c>
      <c r="H77" s="114">
        <v>39</v>
      </c>
      <c r="I77" s="140">
        <v>36</v>
      </c>
      <c r="J77" s="115">
        <v>8</v>
      </c>
      <c r="K77" s="116">
        <v>22.222222222222221</v>
      </c>
    </row>
    <row r="78" spans="1:11" ht="14.1" customHeight="1" x14ac:dyDescent="0.2">
      <c r="A78" s="306">
        <v>93</v>
      </c>
      <c r="B78" s="307" t="s">
        <v>317</v>
      </c>
      <c r="C78" s="308"/>
      <c r="D78" s="113">
        <v>0.27596588058203714</v>
      </c>
      <c r="E78" s="115">
        <v>11</v>
      </c>
      <c r="F78" s="114">
        <v>3</v>
      </c>
      <c r="G78" s="114" t="s">
        <v>513</v>
      </c>
      <c r="H78" s="114" t="s">
        <v>513</v>
      </c>
      <c r="I78" s="140">
        <v>5</v>
      </c>
      <c r="J78" s="115">
        <v>6</v>
      </c>
      <c r="K78" s="116">
        <v>120</v>
      </c>
    </row>
    <row r="79" spans="1:11" ht="14.1" customHeight="1" x14ac:dyDescent="0.2">
      <c r="A79" s="306">
        <v>94</v>
      </c>
      <c r="B79" s="307" t="s">
        <v>318</v>
      </c>
      <c r="C79" s="308"/>
      <c r="D79" s="113">
        <v>0.47666833918715507</v>
      </c>
      <c r="E79" s="115">
        <v>19</v>
      </c>
      <c r="F79" s="114">
        <v>16</v>
      </c>
      <c r="G79" s="114">
        <v>30</v>
      </c>
      <c r="H79" s="114">
        <v>15</v>
      </c>
      <c r="I79" s="140">
        <v>47</v>
      </c>
      <c r="J79" s="115">
        <v>-28</v>
      </c>
      <c r="K79" s="116">
        <v>-59.574468085106382</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t="s">
        <v>513</v>
      </c>
      <c r="E81" s="143" t="s">
        <v>513</v>
      </c>
      <c r="F81" s="144">
        <v>0</v>
      </c>
      <c r="G81" s="144">
        <v>3</v>
      </c>
      <c r="H81" s="144">
        <v>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3855</v>
      </c>
      <c r="E11" s="114">
        <v>3508</v>
      </c>
      <c r="F11" s="114">
        <v>4257</v>
      </c>
      <c r="G11" s="114">
        <v>3013</v>
      </c>
      <c r="H11" s="140">
        <v>3850</v>
      </c>
      <c r="I11" s="115">
        <v>5</v>
      </c>
      <c r="J11" s="116">
        <v>0.12987012987012986</v>
      </c>
    </row>
    <row r="12" spans="1:15" s="110" customFormat="1" ht="24.95" customHeight="1" x14ac:dyDescent="0.2">
      <c r="A12" s="193" t="s">
        <v>132</v>
      </c>
      <c r="B12" s="194" t="s">
        <v>133</v>
      </c>
      <c r="C12" s="113">
        <v>2.2827496757457846</v>
      </c>
      <c r="D12" s="115">
        <v>88</v>
      </c>
      <c r="E12" s="114">
        <v>129</v>
      </c>
      <c r="F12" s="114">
        <v>133</v>
      </c>
      <c r="G12" s="114">
        <v>82</v>
      </c>
      <c r="H12" s="140">
        <v>83</v>
      </c>
      <c r="I12" s="115">
        <v>5</v>
      </c>
      <c r="J12" s="116">
        <v>6.024096385542169</v>
      </c>
    </row>
    <row r="13" spans="1:15" s="110" customFormat="1" ht="24.95" customHeight="1" x14ac:dyDescent="0.2">
      <c r="A13" s="193" t="s">
        <v>134</v>
      </c>
      <c r="B13" s="199" t="s">
        <v>214</v>
      </c>
      <c r="C13" s="113">
        <v>1.2191958495460442</v>
      </c>
      <c r="D13" s="115">
        <v>47</v>
      </c>
      <c r="E13" s="114">
        <v>15</v>
      </c>
      <c r="F13" s="114">
        <v>16</v>
      </c>
      <c r="G13" s="114">
        <v>25</v>
      </c>
      <c r="H13" s="140">
        <v>25</v>
      </c>
      <c r="I13" s="115">
        <v>22</v>
      </c>
      <c r="J13" s="116">
        <v>88</v>
      </c>
    </row>
    <row r="14" spans="1:15" s="287" customFormat="1" ht="24.95" customHeight="1" x14ac:dyDescent="0.2">
      <c r="A14" s="193" t="s">
        <v>215</v>
      </c>
      <c r="B14" s="199" t="s">
        <v>137</v>
      </c>
      <c r="C14" s="113">
        <v>11.491569390402075</v>
      </c>
      <c r="D14" s="115">
        <v>443</v>
      </c>
      <c r="E14" s="114">
        <v>338</v>
      </c>
      <c r="F14" s="114">
        <v>493</v>
      </c>
      <c r="G14" s="114">
        <v>321</v>
      </c>
      <c r="H14" s="140">
        <v>559</v>
      </c>
      <c r="I14" s="115">
        <v>-116</v>
      </c>
      <c r="J14" s="116">
        <v>-20.751341681574239</v>
      </c>
      <c r="K14" s="110"/>
      <c r="L14" s="110"/>
      <c r="M14" s="110"/>
      <c r="N14" s="110"/>
      <c r="O14" s="110"/>
    </row>
    <row r="15" spans="1:15" s="110" customFormat="1" ht="24.95" customHeight="1" x14ac:dyDescent="0.2">
      <c r="A15" s="193" t="s">
        <v>216</v>
      </c>
      <c r="B15" s="199" t="s">
        <v>217</v>
      </c>
      <c r="C15" s="113">
        <v>2.3346303501945527</v>
      </c>
      <c r="D15" s="115">
        <v>90</v>
      </c>
      <c r="E15" s="114">
        <v>69</v>
      </c>
      <c r="F15" s="114">
        <v>106</v>
      </c>
      <c r="G15" s="114">
        <v>77</v>
      </c>
      <c r="H15" s="140">
        <v>88</v>
      </c>
      <c r="I15" s="115">
        <v>2</v>
      </c>
      <c r="J15" s="116">
        <v>2.2727272727272729</v>
      </c>
    </row>
    <row r="16" spans="1:15" s="287" customFormat="1" ht="24.95" customHeight="1" x14ac:dyDescent="0.2">
      <c r="A16" s="193" t="s">
        <v>218</v>
      </c>
      <c r="B16" s="199" t="s">
        <v>141</v>
      </c>
      <c r="C16" s="113">
        <v>5.9403372243839172</v>
      </c>
      <c r="D16" s="115">
        <v>229</v>
      </c>
      <c r="E16" s="114">
        <v>186</v>
      </c>
      <c r="F16" s="114">
        <v>277</v>
      </c>
      <c r="G16" s="114">
        <v>158</v>
      </c>
      <c r="H16" s="140">
        <v>386</v>
      </c>
      <c r="I16" s="115">
        <v>-157</v>
      </c>
      <c r="J16" s="116">
        <v>-40.673575129533681</v>
      </c>
      <c r="K16" s="110"/>
      <c r="L16" s="110"/>
      <c r="M16" s="110"/>
      <c r="N16" s="110"/>
      <c r="O16" s="110"/>
    </row>
    <row r="17" spans="1:15" s="110" customFormat="1" ht="24.95" customHeight="1" x14ac:dyDescent="0.2">
      <c r="A17" s="193" t="s">
        <v>142</v>
      </c>
      <c r="B17" s="199" t="s">
        <v>220</v>
      </c>
      <c r="C17" s="113">
        <v>3.2166018158236058</v>
      </c>
      <c r="D17" s="115">
        <v>124</v>
      </c>
      <c r="E17" s="114">
        <v>83</v>
      </c>
      <c r="F17" s="114">
        <v>110</v>
      </c>
      <c r="G17" s="114">
        <v>86</v>
      </c>
      <c r="H17" s="140">
        <v>85</v>
      </c>
      <c r="I17" s="115">
        <v>39</v>
      </c>
      <c r="J17" s="116">
        <v>45.882352941176471</v>
      </c>
    </row>
    <row r="18" spans="1:15" s="287" customFormat="1" ht="24.95" customHeight="1" x14ac:dyDescent="0.2">
      <c r="A18" s="201" t="s">
        <v>144</v>
      </c>
      <c r="B18" s="202" t="s">
        <v>145</v>
      </c>
      <c r="C18" s="113">
        <v>10.038910505836576</v>
      </c>
      <c r="D18" s="115">
        <v>387</v>
      </c>
      <c r="E18" s="114">
        <v>457</v>
      </c>
      <c r="F18" s="114">
        <v>363</v>
      </c>
      <c r="G18" s="114">
        <v>299</v>
      </c>
      <c r="H18" s="140">
        <v>350</v>
      </c>
      <c r="I18" s="115">
        <v>37</v>
      </c>
      <c r="J18" s="116">
        <v>10.571428571428571</v>
      </c>
      <c r="K18" s="110"/>
      <c r="L18" s="110"/>
      <c r="M18" s="110"/>
      <c r="N18" s="110"/>
      <c r="O18" s="110"/>
    </row>
    <row r="19" spans="1:15" s="110" customFormat="1" ht="24.95" customHeight="1" x14ac:dyDescent="0.2">
      <c r="A19" s="193" t="s">
        <v>146</v>
      </c>
      <c r="B19" s="199" t="s">
        <v>147</v>
      </c>
      <c r="C19" s="113">
        <v>18.495460440985731</v>
      </c>
      <c r="D19" s="115">
        <v>713</v>
      </c>
      <c r="E19" s="114">
        <v>486</v>
      </c>
      <c r="F19" s="114">
        <v>730</v>
      </c>
      <c r="G19" s="114">
        <v>477</v>
      </c>
      <c r="H19" s="140">
        <v>614</v>
      </c>
      <c r="I19" s="115">
        <v>99</v>
      </c>
      <c r="J19" s="116">
        <v>16.123778501628664</v>
      </c>
    </row>
    <row r="20" spans="1:15" s="287" customFormat="1" ht="24.95" customHeight="1" x14ac:dyDescent="0.2">
      <c r="A20" s="193" t="s">
        <v>148</v>
      </c>
      <c r="B20" s="199" t="s">
        <v>149</v>
      </c>
      <c r="C20" s="113">
        <v>9.3385214007782107</v>
      </c>
      <c r="D20" s="115">
        <v>360</v>
      </c>
      <c r="E20" s="114">
        <v>327</v>
      </c>
      <c r="F20" s="114">
        <v>343</v>
      </c>
      <c r="G20" s="114">
        <v>327</v>
      </c>
      <c r="H20" s="140">
        <v>430</v>
      </c>
      <c r="I20" s="115">
        <v>-70</v>
      </c>
      <c r="J20" s="116">
        <v>-16.279069767441861</v>
      </c>
      <c r="K20" s="110"/>
      <c r="L20" s="110"/>
      <c r="M20" s="110"/>
      <c r="N20" s="110"/>
      <c r="O20" s="110"/>
    </row>
    <row r="21" spans="1:15" s="110" customFormat="1" ht="24.95" customHeight="1" x14ac:dyDescent="0.2">
      <c r="A21" s="201" t="s">
        <v>150</v>
      </c>
      <c r="B21" s="202" t="s">
        <v>151</v>
      </c>
      <c r="C21" s="113">
        <v>5.8106355382619972</v>
      </c>
      <c r="D21" s="115">
        <v>224</v>
      </c>
      <c r="E21" s="114">
        <v>224</v>
      </c>
      <c r="F21" s="114">
        <v>380</v>
      </c>
      <c r="G21" s="114">
        <v>241</v>
      </c>
      <c r="H21" s="140">
        <v>222</v>
      </c>
      <c r="I21" s="115">
        <v>2</v>
      </c>
      <c r="J21" s="116">
        <v>0.90090090090090091</v>
      </c>
    </row>
    <row r="22" spans="1:15" s="110" customFormat="1" ht="24.95" customHeight="1" x14ac:dyDescent="0.2">
      <c r="A22" s="201" t="s">
        <v>152</v>
      </c>
      <c r="B22" s="199" t="s">
        <v>153</v>
      </c>
      <c r="C22" s="113">
        <v>2.568093385214008</v>
      </c>
      <c r="D22" s="115">
        <v>99</v>
      </c>
      <c r="E22" s="114">
        <v>67</v>
      </c>
      <c r="F22" s="114">
        <v>76</v>
      </c>
      <c r="G22" s="114">
        <v>67</v>
      </c>
      <c r="H22" s="140">
        <v>76</v>
      </c>
      <c r="I22" s="115">
        <v>23</v>
      </c>
      <c r="J22" s="116">
        <v>30.263157894736842</v>
      </c>
    </row>
    <row r="23" spans="1:15" s="110" customFormat="1" ht="24.95" customHeight="1" x14ac:dyDescent="0.2">
      <c r="A23" s="193" t="s">
        <v>154</v>
      </c>
      <c r="B23" s="199" t="s">
        <v>155</v>
      </c>
      <c r="C23" s="113">
        <v>1.4267185473411155</v>
      </c>
      <c r="D23" s="115">
        <v>55</v>
      </c>
      <c r="E23" s="114">
        <v>33</v>
      </c>
      <c r="F23" s="114">
        <v>39</v>
      </c>
      <c r="G23" s="114">
        <v>13</v>
      </c>
      <c r="H23" s="140">
        <v>68</v>
      </c>
      <c r="I23" s="115">
        <v>-13</v>
      </c>
      <c r="J23" s="116">
        <v>-19.117647058823529</v>
      </c>
    </row>
    <row r="24" spans="1:15" s="110" customFormat="1" ht="24.95" customHeight="1" x14ac:dyDescent="0.2">
      <c r="A24" s="193" t="s">
        <v>156</v>
      </c>
      <c r="B24" s="199" t="s">
        <v>221</v>
      </c>
      <c r="C24" s="113">
        <v>4.7989623865110245</v>
      </c>
      <c r="D24" s="115">
        <v>185</v>
      </c>
      <c r="E24" s="114">
        <v>130</v>
      </c>
      <c r="F24" s="114">
        <v>146</v>
      </c>
      <c r="G24" s="114">
        <v>129</v>
      </c>
      <c r="H24" s="140">
        <v>153</v>
      </c>
      <c r="I24" s="115">
        <v>32</v>
      </c>
      <c r="J24" s="116">
        <v>20.915032679738562</v>
      </c>
    </row>
    <row r="25" spans="1:15" s="110" customFormat="1" ht="24.95" customHeight="1" x14ac:dyDescent="0.2">
      <c r="A25" s="193" t="s">
        <v>222</v>
      </c>
      <c r="B25" s="204" t="s">
        <v>159</v>
      </c>
      <c r="C25" s="113">
        <v>11.024643320363165</v>
      </c>
      <c r="D25" s="115">
        <v>425</v>
      </c>
      <c r="E25" s="114">
        <v>480</v>
      </c>
      <c r="F25" s="114">
        <v>439</v>
      </c>
      <c r="G25" s="114">
        <v>331</v>
      </c>
      <c r="H25" s="140">
        <v>367</v>
      </c>
      <c r="I25" s="115">
        <v>58</v>
      </c>
      <c r="J25" s="116">
        <v>15.803814713896458</v>
      </c>
    </row>
    <row r="26" spans="1:15" s="110" customFormat="1" ht="24.95" customHeight="1" x14ac:dyDescent="0.2">
      <c r="A26" s="201">
        <v>782.78300000000002</v>
      </c>
      <c r="B26" s="203" t="s">
        <v>160</v>
      </c>
      <c r="C26" s="113">
        <v>2.8274967574578471</v>
      </c>
      <c r="D26" s="115">
        <v>109</v>
      </c>
      <c r="E26" s="114">
        <v>169</v>
      </c>
      <c r="F26" s="114">
        <v>103</v>
      </c>
      <c r="G26" s="114">
        <v>97</v>
      </c>
      <c r="H26" s="140">
        <v>156</v>
      </c>
      <c r="I26" s="115">
        <v>-47</v>
      </c>
      <c r="J26" s="116">
        <v>-30.128205128205128</v>
      </c>
    </row>
    <row r="27" spans="1:15" s="110" customFormat="1" ht="24.95" customHeight="1" x14ac:dyDescent="0.2">
      <c r="A27" s="193" t="s">
        <v>161</v>
      </c>
      <c r="B27" s="199" t="s">
        <v>162</v>
      </c>
      <c r="C27" s="113">
        <v>1.5823605706874189</v>
      </c>
      <c r="D27" s="115">
        <v>61</v>
      </c>
      <c r="E27" s="114">
        <v>61</v>
      </c>
      <c r="F27" s="114">
        <v>88</v>
      </c>
      <c r="G27" s="114">
        <v>54</v>
      </c>
      <c r="H27" s="140">
        <v>81</v>
      </c>
      <c r="I27" s="115">
        <v>-20</v>
      </c>
      <c r="J27" s="116">
        <v>-24.691358024691358</v>
      </c>
    </row>
    <row r="28" spans="1:15" s="110" customFormat="1" ht="24.95" customHeight="1" x14ac:dyDescent="0.2">
      <c r="A28" s="193" t="s">
        <v>163</v>
      </c>
      <c r="B28" s="199" t="s">
        <v>164</v>
      </c>
      <c r="C28" s="113">
        <v>2.8015564202334629</v>
      </c>
      <c r="D28" s="115">
        <v>108</v>
      </c>
      <c r="E28" s="114">
        <v>52</v>
      </c>
      <c r="F28" s="114">
        <v>232</v>
      </c>
      <c r="G28" s="114">
        <v>67</v>
      </c>
      <c r="H28" s="140">
        <v>91</v>
      </c>
      <c r="I28" s="115">
        <v>17</v>
      </c>
      <c r="J28" s="116">
        <v>18.681318681318682</v>
      </c>
    </row>
    <row r="29" spans="1:15" s="110" customFormat="1" ht="24.95" customHeight="1" x14ac:dyDescent="0.2">
      <c r="A29" s="193">
        <v>86</v>
      </c>
      <c r="B29" s="199" t="s">
        <v>165</v>
      </c>
      <c r="C29" s="113">
        <v>5.0324254215304798</v>
      </c>
      <c r="D29" s="115">
        <v>194</v>
      </c>
      <c r="E29" s="114">
        <v>170</v>
      </c>
      <c r="F29" s="114">
        <v>196</v>
      </c>
      <c r="G29" s="114">
        <v>145</v>
      </c>
      <c r="H29" s="140">
        <v>199</v>
      </c>
      <c r="I29" s="115">
        <v>-5</v>
      </c>
      <c r="J29" s="116">
        <v>-2.512562814070352</v>
      </c>
    </row>
    <row r="30" spans="1:15" s="110" customFormat="1" ht="24.95" customHeight="1" x14ac:dyDescent="0.2">
      <c r="A30" s="193">
        <v>87.88</v>
      </c>
      <c r="B30" s="204" t="s">
        <v>166</v>
      </c>
      <c r="C30" s="113">
        <v>5.8884565499351496</v>
      </c>
      <c r="D30" s="115">
        <v>227</v>
      </c>
      <c r="E30" s="114">
        <v>223</v>
      </c>
      <c r="F30" s="114">
        <v>326</v>
      </c>
      <c r="G30" s="114">
        <v>212</v>
      </c>
      <c r="H30" s="140">
        <v>275</v>
      </c>
      <c r="I30" s="115">
        <v>-48</v>
      </c>
      <c r="J30" s="116">
        <v>-17.454545454545453</v>
      </c>
    </row>
    <row r="31" spans="1:15" s="110" customFormat="1" ht="24.95" customHeight="1" x14ac:dyDescent="0.2">
      <c r="A31" s="193" t="s">
        <v>167</v>
      </c>
      <c r="B31" s="199" t="s">
        <v>168</v>
      </c>
      <c r="C31" s="113">
        <v>3.3722438391699092</v>
      </c>
      <c r="D31" s="115">
        <v>130</v>
      </c>
      <c r="E31" s="114">
        <v>147</v>
      </c>
      <c r="F31" s="114">
        <v>154</v>
      </c>
      <c r="G31" s="114">
        <v>126</v>
      </c>
      <c r="H31" s="140">
        <v>101</v>
      </c>
      <c r="I31" s="115">
        <v>29</v>
      </c>
      <c r="J31" s="116">
        <v>28.712871287128714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2.2827496757457846</v>
      </c>
      <c r="D34" s="115">
        <v>88</v>
      </c>
      <c r="E34" s="114">
        <v>129</v>
      </c>
      <c r="F34" s="114">
        <v>133</v>
      </c>
      <c r="G34" s="114">
        <v>82</v>
      </c>
      <c r="H34" s="140">
        <v>83</v>
      </c>
      <c r="I34" s="115">
        <v>5</v>
      </c>
      <c r="J34" s="116">
        <v>6.024096385542169</v>
      </c>
    </row>
    <row r="35" spans="1:10" s="110" customFormat="1" ht="24.95" customHeight="1" x14ac:dyDescent="0.2">
      <c r="A35" s="292" t="s">
        <v>171</v>
      </c>
      <c r="B35" s="293" t="s">
        <v>172</v>
      </c>
      <c r="C35" s="113">
        <v>22.749675745784696</v>
      </c>
      <c r="D35" s="115">
        <v>877</v>
      </c>
      <c r="E35" s="114">
        <v>810</v>
      </c>
      <c r="F35" s="114">
        <v>872</v>
      </c>
      <c r="G35" s="114">
        <v>645</v>
      </c>
      <c r="H35" s="140">
        <v>934</v>
      </c>
      <c r="I35" s="115">
        <v>-57</v>
      </c>
      <c r="J35" s="116">
        <v>-6.1027837259100641</v>
      </c>
    </row>
    <row r="36" spans="1:10" s="110" customFormat="1" ht="24.95" customHeight="1" x14ac:dyDescent="0.2">
      <c r="A36" s="294" t="s">
        <v>173</v>
      </c>
      <c r="B36" s="295" t="s">
        <v>174</v>
      </c>
      <c r="C36" s="125">
        <v>74.967574578469524</v>
      </c>
      <c r="D36" s="143">
        <v>2890</v>
      </c>
      <c r="E36" s="144">
        <v>2569</v>
      </c>
      <c r="F36" s="144">
        <v>3252</v>
      </c>
      <c r="G36" s="144">
        <v>2286</v>
      </c>
      <c r="H36" s="145">
        <v>2833</v>
      </c>
      <c r="I36" s="143">
        <v>57</v>
      </c>
      <c r="J36" s="146">
        <v>2.0120014119308154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3855</v>
      </c>
      <c r="F11" s="264">
        <v>3508</v>
      </c>
      <c r="G11" s="264">
        <v>4257</v>
      </c>
      <c r="H11" s="264">
        <v>3013</v>
      </c>
      <c r="I11" s="265">
        <v>3850</v>
      </c>
      <c r="J11" s="263">
        <v>5</v>
      </c>
      <c r="K11" s="266">
        <v>0.12987012987012986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22.697795071335928</v>
      </c>
      <c r="E13" s="115">
        <v>875</v>
      </c>
      <c r="F13" s="114">
        <v>983</v>
      </c>
      <c r="G13" s="114">
        <v>1073</v>
      </c>
      <c r="H13" s="114">
        <v>781</v>
      </c>
      <c r="I13" s="140">
        <v>925</v>
      </c>
      <c r="J13" s="115">
        <v>-50</v>
      </c>
      <c r="K13" s="116">
        <v>-5.4054054054054053</v>
      </c>
    </row>
    <row r="14" spans="1:17" ht="15.95" customHeight="1" x14ac:dyDescent="0.2">
      <c r="A14" s="306" t="s">
        <v>230</v>
      </c>
      <c r="B14" s="307"/>
      <c r="C14" s="308"/>
      <c r="D14" s="113">
        <v>61.115434500648512</v>
      </c>
      <c r="E14" s="115">
        <v>2356</v>
      </c>
      <c r="F14" s="114">
        <v>2076</v>
      </c>
      <c r="G14" s="114">
        <v>2540</v>
      </c>
      <c r="H14" s="114">
        <v>1775</v>
      </c>
      <c r="I14" s="140">
        <v>2219</v>
      </c>
      <c r="J14" s="115">
        <v>137</v>
      </c>
      <c r="K14" s="116">
        <v>6.1739522307345656</v>
      </c>
    </row>
    <row r="15" spans="1:17" ht="15.95" customHeight="1" x14ac:dyDescent="0.2">
      <c r="A15" s="306" t="s">
        <v>231</v>
      </c>
      <c r="B15" s="307"/>
      <c r="C15" s="308"/>
      <c r="D15" s="113">
        <v>7.9377431906614788</v>
      </c>
      <c r="E15" s="115">
        <v>306</v>
      </c>
      <c r="F15" s="114">
        <v>262</v>
      </c>
      <c r="G15" s="114">
        <v>336</v>
      </c>
      <c r="H15" s="114">
        <v>227</v>
      </c>
      <c r="I15" s="140">
        <v>380</v>
      </c>
      <c r="J15" s="115">
        <v>-74</v>
      </c>
      <c r="K15" s="116">
        <v>-19.473684210526315</v>
      </c>
    </row>
    <row r="16" spans="1:17" ht="15.95" customHeight="1" x14ac:dyDescent="0.2">
      <c r="A16" s="306" t="s">
        <v>232</v>
      </c>
      <c r="B16" s="307"/>
      <c r="C16" s="308"/>
      <c r="D16" s="113">
        <v>8.1971465629053171</v>
      </c>
      <c r="E16" s="115">
        <v>316</v>
      </c>
      <c r="F16" s="114">
        <v>184</v>
      </c>
      <c r="G16" s="114">
        <v>306</v>
      </c>
      <c r="H16" s="114">
        <v>230</v>
      </c>
      <c r="I16" s="140">
        <v>325</v>
      </c>
      <c r="J16" s="115">
        <v>-9</v>
      </c>
      <c r="K16" s="116">
        <v>-2.7692307692307692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1.7898832684824904</v>
      </c>
      <c r="E18" s="115">
        <v>69</v>
      </c>
      <c r="F18" s="114">
        <v>89</v>
      </c>
      <c r="G18" s="114">
        <v>105</v>
      </c>
      <c r="H18" s="114">
        <v>75</v>
      </c>
      <c r="I18" s="140">
        <v>51</v>
      </c>
      <c r="J18" s="115">
        <v>18</v>
      </c>
      <c r="K18" s="116">
        <v>35.294117647058826</v>
      </c>
    </row>
    <row r="19" spans="1:11" ht="14.1" customHeight="1" x14ac:dyDescent="0.2">
      <c r="A19" s="306" t="s">
        <v>235</v>
      </c>
      <c r="B19" s="307" t="s">
        <v>236</v>
      </c>
      <c r="C19" s="308"/>
      <c r="D19" s="113">
        <v>1.1932555123216602</v>
      </c>
      <c r="E19" s="115">
        <v>46</v>
      </c>
      <c r="F19" s="114">
        <v>71</v>
      </c>
      <c r="G19" s="114">
        <v>88</v>
      </c>
      <c r="H19" s="114">
        <v>54</v>
      </c>
      <c r="I19" s="140">
        <v>35</v>
      </c>
      <c r="J19" s="115">
        <v>11</v>
      </c>
      <c r="K19" s="116">
        <v>31.428571428571427</v>
      </c>
    </row>
    <row r="20" spans="1:11" ht="14.1" customHeight="1" x14ac:dyDescent="0.2">
      <c r="A20" s="306">
        <v>12</v>
      </c>
      <c r="B20" s="307" t="s">
        <v>237</v>
      </c>
      <c r="C20" s="308"/>
      <c r="D20" s="113">
        <v>1.2191958495460442</v>
      </c>
      <c r="E20" s="115">
        <v>47</v>
      </c>
      <c r="F20" s="114">
        <v>122</v>
      </c>
      <c r="G20" s="114">
        <v>85</v>
      </c>
      <c r="H20" s="114">
        <v>44</v>
      </c>
      <c r="I20" s="140">
        <v>41</v>
      </c>
      <c r="J20" s="115">
        <v>6</v>
      </c>
      <c r="K20" s="116">
        <v>14.634146341463415</v>
      </c>
    </row>
    <row r="21" spans="1:11" ht="14.1" customHeight="1" x14ac:dyDescent="0.2">
      <c r="A21" s="306">
        <v>21</v>
      </c>
      <c r="B21" s="307" t="s">
        <v>238</v>
      </c>
      <c r="C21" s="308"/>
      <c r="D21" s="113">
        <v>0.33722438391699094</v>
      </c>
      <c r="E21" s="115">
        <v>13</v>
      </c>
      <c r="F21" s="114">
        <v>9</v>
      </c>
      <c r="G21" s="114">
        <v>12</v>
      </c>
      <c r="H21" s="114">
        <v>7</v>
      </c>
      <c r="I21" s="140">
        <v>16</v>
      </c>
      <c r="J21" s="115">
        <v>-3</v>
      </c>
      <c r="K21" s="116">
        <v>-18.75</v>
      </c>
    </row>
    <row r="22" spans="1:11" ht="14.1" customHeight="1" x14ac:dyDescent="0.2">
      <c r="A22" s="306">
        <v>22</v>
      </c>
      <c r="B22" s="307" t="s">
        <v>239</v>
      </c>
      <c r="C22" s="308"/>
      <c r="D22" s="113">
        <v>1.245136186770428</v>
      </c>
      <c r="E22" s="115">
        <v>48</v>
      </c>
      <c r="F22" s="114">
        <v>42</v>
      </c>
      <c r="G22" s="114">
        <v>70</v>
      </c>
      <c r="H22" s="114">
        <v>44</v>
      </c>
      <c r="I22" s="140">
        <v>53</v>
      </c>
      <c r="J22" s="115">
        <v>-5</v>
      </c>
      <c r="K22" s="116">
        <v>-9.433962264150944</v>
      </c>
    </row>
    <row r="23" spans="1:11" ht="14.1" customHeight="1" x14ac:dyDescent="0.2">
      <c r="A23" s="306">
        <v>23</v>
      </c>
      <c r="B23" s="307" t="s">
        <v>240</v>
      </c>
      <c r="C23" s="308"/>
      <c r="D23" s="113">
        <v>0.72632944228274965</v>
      </c>
      <c r="E23" s="115">
        <v>28</v>
      </c>
      <c r="F23" s="114">
        <v>16</v>
      </c>
      <c r="G23" s="114">
        <v>14</v>
      </c>
      <c r="H23" s="114">
        <v>16</v>
      </c>
      <c r="I23" s="140">
        <v>24</v>
      </c>
      <c r="J23" s="115">
        <v>4</v>
      </c>
      <c r="K23" s="116">
        <v>16.666666666666668</v>
      </c>
    </row>
    <row r="24" spans="1:11" ht="14.1" customHeight="1" x14ac:dyDescent="0.2">
      <c r="A24" s="306">
        <v>24</v>
      </c>
      <c r="B24" s="307" t="s">
        <v>241</v>
      </c>
      <c r="C24" s="308"/>
      <c r="D24" s="113">
        <v>1.5823605706874189</v>
      </c>
      <c r="E24" s="115">
        <v>61</v>
      </c>
      <c r="F24" s="114">
        <v>54</v>
      </c>
      <c r="G24" s="114">
        <v>60</v>
      </c>
      <c r="H24" s="114">
        <v>39</v>
      </c>
      <c r="I24" s="140">
        <v>88</v>
      </c>
      <c r="J24" s="115">
        <v>-27</v>
      </c>
      <c r="K24" s="116">
        <v>-30.681818181818183</v>
      </c>
    </row>
    <row r="25" spans="1:11" ht="14.1" customHeight="1" x14ac:dyDescent="0.2">
      <c r="A25" s="306">
        <v>25</v>
      </c>
      <c r="B25" s="307" t="s">
        <v>242</v>
      </c>
      <c r="C25" s="308"/>
      <c r="D25" s="113">
        <v>4.3320363164721138</v>
      </c>
      <c r="E25" s="115">
        <v>167</v>
      </c>
      <c r="F25" s="114">
        <v>158</v>
      </c>
      <c r="G25" s="114">
        <v>204</v>
      </c>
      <c r="H25" s="114">
        <v>113</v>
      </c>
      <c r="I25" s="140">
        <v>166</v>
      </c>
      <c r="J25" s="115">
        <v>1</v>
      </c>
      <c r="K25" s="116">
        <v>0.60240963855421692</v>
      </c>
    </row>
    <row r="26" spans="1:11" ht="14.1" customHeight="1" x14ac:dyDescent="0.2">
      <c r="A26" s="306">
        <v>26</v>
      </c>
      <c r="B26" s="307" t="s">
        <v>243</v>
      </c>
      <c r="C26" s="308"/>
      <c r="D26" s="113">
        <v>2.2308690012970169</v>
      </c>
      <c r="E26" s="115">
        <v>86</v>
      </c>
      <c r="F26" s="114">
        <v>97</v>
      </c>
      <c r="G26" s="114">
        <v>97</v>
      </c>
      <c r="H26" s="114">
        <v>60</v>
      </c>
      <c r="I26" s="140">
        <v>111</v>
      </c>
      <c r="J26" s="115">
        <v>-25</v>
      </c>
      <c r="K26" s="116">
        <v>-22.522522522522522</v>
      </c>
    </row>
    <row r="27" spans="1:11" ht="14.1" customHeight="1" x14ac:dyDescent="0.2">
      <c r="A27" s="306">
        <v>27</v>
      </c>
      <c r="B27" s="307" t="s">
        <v>244</v>
      </c>
      <c r="C27" s="308"/>
      <c r="D27" s="113">
        <v>1.867704280155642</v>
      </c>
      <c r="E27" s="115">
        <v>72</v>
      </c>
      <c r="F27" s="114">
        <v>44</v>
      </c>
      <c r="G27" s="114">
        <v>71</v>
      </c>
      <c r="H27" s="114">
        <v>53</v>
      </c>
      <c r="I27" s="140">
        <v>95</v>
      </c>
      <c r="J27" s="115">
        <v>-23</v>
      </c>
      <c r="K27" s="116">
        <v>-24.210526315789473</v>
      </c>
    </row>
    <row r="28" spans="1:11" ht="14.1" customHeight="1" x14ac:dyDescent="0.2">
      <c r="A28" s="306">
        <v>28</v>
      </c>
      <c r="B28" s="307" t="s">
        <v>245</v>
      </c>
      <c r="C28" s="308"/>
      <c r="D28" s="113">
        <v>0.10376134889753567</v>
      </c>
      <c r="E28" s="115">
        <v>4</v>
      </c>
      <c r="F28" s="114">
        <v>12</v>
      </c>
      <c r="G28" s="114">
        <v>8</v>
      </c>
      <c r="H28" s="114" t="s">
        <v>513</v>
      </c>
      <c r="I28" s="140">
        <v>12</v>
      </c>
      <c r="J28" s="115">
        <v>-8</v>
      </c>
      <c r="K28" s="116">
        <v>-66.666666666666671</v>
      </c>
    </row>
    <row r="29" spans="1:11" ht="14.1" customHeight="1" x14ac:dyDescent="0.2">
      <c r="A29" s="306">
        <v>29</v>
      </c>
      <c r="B29" s="307" t="s">
        <v>246</v>
      </c>
      <c r="C29" s="308"/>
      <c r="D29" s="113">
        <v>3.8651102464332037</v>
      </c>
      <c r="E29" s="115">
        <v>149</v>
      </c>
      <c r="F29" s="114">
        <v>145</v>
      </c>
      <c r="G29" s="114">
        <v>207</v>
      </c>
      <c r="H29" s="114">
        <v>167</v>
      </c>
      <c r="I29" s="140">
        <v>183</v>
      </c>
      <c r="J29" s="115">
        <v>-34</v>
      </c>
      <c r="K29" s="116">
        <v>-18.579234972677597</v>
      </c>
    </row>
    <row r="30" spans="1:11" ht="14.1" customHeight="1" x14ac:dyDescent="0.2">
      <c r="A30" s="306" t="s">
        <v>247</v>
      </c>
      <c r="B30" s="307" t="s">
        <v>248</v>
      </c>
      <c r="C30" s="308"/>
      <c r="D30" s="113" t="s">
        <v>513</v>
      </c>
      <c r="E30" s="115" t="s">
        <v>513</v>
      </c>
      <c r="F30" s="114">
        <v>42</v>
      </c>
      <c r="G30" s="114">
        <v>55</v>
      </c>
      <c r="H30" s="114">
        <v>39</v>
      </c>
      <c r="I30" s="140">
        <v>43</v>
      </c>
      <c r="J30" s="115" t="s">
        <v>513</v>
      </c>
      <c r="K30" s="116" t="s">
        <v>513</v>
      </c>
    </row>
    <row r="31" spans="1:11" ht="14.1" customHeight="1" x14ac:dyDescent="0.2">
      <c r="A31" s="306" t="s">
        <v>249</v>
      </c>
      <c r="B31" s="307" t="s">
        <v>250</v>
      </c>
      <c r="C31" s="308"/>
      <c r="D31" s="113">
        <v>2.8793774319066148</v>
      </c>
      <c r="E31" s="115">
        <v>111</v>
      </c>
      <c r="F31" s="114">
        <v>103</v>
      </c>
      <c r="G31" s="114">
        <v>152</v>
      </c>
      <c r="H31" s="114">
        <v>128</v>
      </c>
      <c r="I31" s="140">
        <v>140</v>
      </c>
      <c r="J31" s="115">
        <v>-29</v>
      </c>
      <c r="K31" s="116">
        <v>-20.714285714285715</v>
      </c>
    </row>
    <row r="32" spans="1:11" ht="14.1" customHeight="1" x14ac:dyDescent="0.2">
      <c r="A32" s="306">
        <v>31</v>
      </c>
      <c r="B32" s="307" t="s">
        <v>251</v>
      </c>
      <c r="C32" s="308"/>
      <c r="D32" s="113">
        <v>0.57068741893644614</v>
      </c>
      <c r="E32" s="115">
        <v>22</v>
      </c>
      <c r="F32" s="114">
        <v>14</v>
      </c>
      <c r="G32" s="114">
        <v>18</v>
      </c>
      <c r="H32" s="114">
        <v>19</v>
      </c>
      <c r="I32" s="140">
        <v>20</v>
      </c>
      <c r="J32" s="115">
        <v>2</v>
      </c>
      <c r="K32" s="116">
        <v>10</v>
      </c>
    </row>
    <row r="33" spans="1:11" ht="14.1" customHeight="1" x14ac:dyDescent="0.2">
      <c r="A33" s="306">
        <v>32</v>
      </c>
      <c r="B33" s="307" t="s">
        <v>252</v>
      </c>
      <c r="C33" s="308"/>
      <c r="D33" s="113">
        <v>3.1647211413748377</v>
      </c>
      <c r="E33" s="115">
        <v>122</v>
      </c>
      <c r="F33" s="114">
        <v>178</v>
      </c>
      <c r="G33" s="114">
        <v>116</v>
      </c>
      <c r="H33" s="114">
        <v>123</v>
      </c>
      <c r="I33" s="140">
        <v>101</v>
      </c>
      <c r="J33" s="115">
        <v>21</v>
      </c>
      <c r="K33" s="116">
        <v>20.792079207920793</v>
      </c>
    </row>
    <row r="34" spans="1:11" ht="14.1" customHeight="1" x14ac:dyDescent="0.2">
      <c r="A34" s="306">
        <v>33</v>
      </c>
      <c r="B34" s="307" t="s">
        <v>253</v>
      </c>
      <c r="C34" s="308"/>
      <c r="D34" s="113">
        <v>2.2568093385214008</v>
      </c>
      <c r="E34" s="115">
        <v>87</v>
      </c>
      <c r="F34" s="114">
        <v>90</v>
      </c>
      <c r="G34" s="114">
        <v>80</v>
      </c>
      <c r="H34" s="114">
        <v>85</v>
      </c>
      <c r="I34" s="140">
        <v>100</v>
      </c>
      <c r="J34" s="115">
        <v>-13</v>
      </c>
      <c r="K34" s="116">
        <v>-13</v>
      </c>
    </row>
    <row r="35" spans="1:11" ht="14.1" customHeight="1" x14ac:dyDescent="0.2">
      <c r="A35" s="306">
        <v>34</v>
      </c>
      <c r="B35" s="307" t="s">
        <v>254</v>
      </c>
      <c r="C35" s="308"/>
      <c r="D35" s="113">
        <v>3.0350194552529182</v>
      </c>
      <c r="E35" s="115">
        <v>117</v>
      </c>
      <c r="F35" s="114">
        <v>82</v>
      </c>
      <c r="G35" s="114">
        <v>64</v>
      </c>
      <c r="H35" s="114">
        <v>72</v>
      </c>
      <c r="I35" s="140">
        <v>97</v>
      </c>
      <c r="J35" s="115">
        <v>20</v>
      </c>
      <c r="K35" s="116">
        <v>20.618556701030929</v>
      </c>
    </row>
    <row r="36" spans="1:11" ht="14.1" customHeight="1" x14ac:dyDescent="0.2">
      <c r="A36" s="306">
        <v>41</v>
      </c>
      <c r="B36" s="307" t="s">
        <v>255</v>
      </c>
      <c r="C36" s="308"/>
      <c r="D36" s="113">
        <v>0.28534370946822307</v>
      </c>
      <c r="E36" s="115">
        <v>11</v>
      </c>
      <c r="F36" s="114">
        <v>13</v>
      </c>
      <c r="G36" s="114">
        <v>15</v>
      </c>
      <c r="H36" s="114">
        <v>9</v>
      </c>
      <c r="I36" s="140">
        <v>18</v>
      </c>
      <c r="J36" s="115">
        <v>-7</v>
      </c>
      <c r="K36" s="116">
        <v>-38.888888888888886</v>
      </c>
    </row>
    <row r="37" spans="1:11" ht="14.1" customHeight="1" x14ac:dyDescent="0.2">
      <c r="A37" s="306">
        <v>42</v>
      </c>
      <c r="B37" s="307" t="s">
        <v>256</v>
      </c>
      <c r="C37" s="308"/>
      <c r="D37" s="113" t="s">
        <v>513</v>
      </c>
      <c r="E37" s="115" t="s">
        <v>513</v>
      </c>
      <c r="F37" s="114" t="s">
        <v>513</v>
      </c>
      <c r="G37" s="114">
        <v>3</v>
      </c>
      <c r="H37" s="114" t="s">
        <v>513</v>
      </c>
      <c r="I37" s="140" t="s">
        <v>513</v>
      </c>
      <c r="J37" s="115" t="s">
        <v>513</v>
      </c>
      <c r="K37" s="116" t="s">
        <v>513</v>
      </c>
    </row>
    <row r="38" spans="1:11" ht="14.1" customHeight="1" x14ac:dyDescent="0.2">
      <c r="A38" s="306">
        <v>43</v>
      </c>
      <c r="B38" s="307" t="s">
        <v>257</v>
      </c>
      <c r="C38" s="308"/>
      <c r="D38" s="113">
        <v>0.95979247730220496</v>
      </c>
      <c r="E38" s="115">
        <v>37</v>
      </c>
      <c r="F38" s="114">
        <v>29</v>
      </c>
      <c r="G38" s="114">
        <v>46</v>
      </c>
      <c r="H38" s="114">
        <v>38</v>
      </c>
      <c r="I38" s="140">
        <v>73</v>
      </c>
      <c r="J38" s="115">
        <v>-36</v>
      </c>
      <c r="K38" s="116">
        <v>-49.315068493150683</v>
      </c>
    </row>
    <row r="39" spans="1:11" ht="14.1" customHeight="1" x14ac:dyDescent="0.2">
      <c r="A39" s="306">
        <v>51</v>
      </c>
      <c r="B39" s="307" t="s">
        <v>258</v>
      </c>
      <c r="C39" s="308"/>
      <c r="D39" s="113">
        <v>6.9779507133592737</v>
      </c>
      <c r="E39" s="115">
        <v>269</v>
      </c>
      <c r="F39" s="114">
        <v>223</v>
      </c>
      <c r="G39" s="114">
        <v>302</v>
      </c>
      <c r="H39" s="114">
        <v>206</v>
      </c>
      <c r="I39" s="140">
        <v>321</v>
      </c>
      <c r="J39" s="115">
        <v>-52</v>
      </c>
      <c r="K39" s="116">
        <v>-16.199376947040498</v>
      </c>
    </row>
    <row r="40" spans="1:11" ht="14.1" customHeight="1" x14ac:dyDescent="0.2">
      <c r="A40" s="306" t="s">
        <v>259</v>
      </c>
      <c r="B40" s="307" t="s">
        <v>260</v>
      </c>
      <c r="C40" s="308"/>
      <c r="D40" s="113">
        <v>6.3553826199740593</v>
      </c>
      <c r="E40" s="115">
        <v>245</v>
      </c>
      <c r="F40" s="114">
        <v>200</v>
      </c>
      <c r="G40" s="114">
        <v>267</v>
      </c>
      <c r="H40" s="114">
        <v>187</v>
      </c>
      <c r="I40" s="140">
        <v>287</v>
      </c>
      <c r="J40" s="115">
        <v>-42</v>
      </c>
      <c r="K40" s="116">
        <v>-14.634146341463415</v>
      </c>
    </row>
    <row r="41" spans="1:11" ht="14.1" customHeight="1" x14ac:dyDescent="0.2">
      <c r="A41" s="306"/>
      <c r="B41" s="307" t="s">
        <v>261</v>
      </c>
      <c r="C41" s="308"/>
      <c r="D41" s="113">
        <v>5.4993514915693904</v>
      </c>
      <c r="E41" s="115">
        <v>212</v>
      </c>
      <c r="F41" s="114">
        <v>162</v>
      </c>
      <c r="G41" s="114">
        <v>235</v>
      </c>
      <c r="H41" s="114">
        <v>162</v>
      </c>
      <c r="I41" s="140">
        <v>248</v>
      </c>
      <c r="J41" s="115">
        <v>-36</v>
      </c>
      <c r="K41" s="116">
        <v>-14.516129032258064</v>
      </c>
    </row>
    <row r="42" spans="1:11" ht="14.1" customHeight="1" x14ac:dyDescent="0.2">
      <c r="A42" s="306">
        <v>52</v>
      </c>
      <c r="B42" s="307" t="s">
        <v>262</v>
      </c>
      <c r="C42" s="308"/>
      <c r="D42" s="113">
        <v>9.3644617380025945</v>
      </c>
      <c r="E42" s="115">
        <v>361</v>
      </c>
      <c r="F42" s="114">
        <v>365</v>
      </c>
      <c r="G42" s="114">
        <v>337</v>
      </c>
      <c r="H42" s="114">
        <v>319</v>
      </c>
      <c r="I42" s="140">
        <v>362</v>
      </c>
      <c r="J42" s="115">
        <v>-1</v>
      </c>
      <c r="K42" s="116">
        <v>-0.27624309392265195</v>
      </c>
    </row>
    <row r="43" spans="1:11" ht="14.1" customHeight="1" x14ac:dyDescent="0.2">
      <c r="A43" s="306" t="s">
        <v>263</v>
      </c>
      <c r="B43" s="307" t="s">
        <v>264</v>
      </c>
      <c r="C43" s="308"/>
      <c r="D43" s="113">
        <v>8.5862516212710762</v>
      </c>
      <c r="E43" s="115">
        <v>331</v>
      </c>
      <c r="F43" s="114">
        <v>297</v>
      </c>
      <c r="G43" s="114">
        <v>309</v>
      </c>
      <c r="H43" s="114">
        <v>294</v>
      </c>
      <c r="I43" s="140">
        <v>329</v>
      </c>
      <c r="J43" s="115">
        <v>2</v>
      </c>
      <c r="K43" s="116">
        <v>0.60790273556231</v>
      </c>
    </row>
    <row r="44" spans="1:11" ht="14.1" customHeight="1" x14ac:dyDescent="0.2">
      <c r="A44" s="306">
        <v>53</v>
      </c>
      <c r="B44" s="307" t="s">
        <v>265</v>
      </c>
      <c r="C44" s="308"/>
      <c r="D44" s="113">
        <v>2.5940337224383918</v>
      </c>
      <c r="E44" s="115">
        <v>100</v>
      </c>
      <c r="F44" s="114">
        <v>157</v>
      </c>
      <c r="G44" s="114">
        <v>96</v>
      </c>
      <c r="H44" s="114">
        <v>71</v>
      </c>
      <c r="I44" s="140">
        <v>52</v>
      </c>
      <c r="J44" s="115">
        <v>48</v>
      </c>
      <c r="K44" s="116">
        <v>92.307692307692307</v>
      </c>
    </row>
    <row r="45" spans="1:11" ht="14.1" customHeight="1" x14ac:dyDescent="0.2">
      <c r="A45" s="306" t="s">
        <v>266</v>
      </c>
      <c r="B45" s="307" t="s">
        <v>267</v>
      </c>
      <c r="C45" s="308"/>
      <c r="D45" s="113">
        <v>2.4383916990920884</v>
      </c>
      <c r="E45" s="115">
        <v>94</v>
      </c>
      <c r="F45" s="114">
        <v>157</v>
      </c>
      <c r="G45" s="114">
        <v>93</v>
      </c>
      <c r="H45" s="114">
        <v>69</v>
      </c>
      <c r="I45" s="140">
        <v>52</v>
      </c>
      <c r="J45" s="115">
        <v>42</v>
      </c>
      <c r="K45" s="116">
        <v>80.769230769230774</v>
      </c>
    </row>
    <row r="46" spans="1:11" ht="14.1" customHeight="1" x14ac:dyDescent="0.2">
      <c r="A46" s="306">
        <v>54</v>
      </c>
      <c r="B46" s="307" t="s">
        <v>268</v>
      </c>
      <c r="C46" s="308"/>
      <c r="D46" s="113">
        <v>6.0959792477302202</v>
      </c>
      <c r="E46" s="115">
        <v>235</v>
      </c>
      <c r="F46" s="114">
        <v>190</v>
      </c>
      <c r="G46" s="114">
        <v>199</v>
      </c>
      <c r="H46" s="114">
        <v>191</v>
      </c>
      <c r="I46" s="140">
        <v>216</v>
      </c>
      <c r="J46" s="115">
        <v>19</v>
      </c>
      <c r="K46" s="116">
        <v>8.7962962962962958</v>
      </c>
    </row>
    <row r="47" spans="1:11" ht="14.1" customHeight="1" x14ac:dyDescent="0.2">
      <c r="A47" s="306">
        <v>61</v>
      </c>
      <c r="B47" s="307" t="s">
        <v>269</v>
      </c>
      <c r="C47" s="308"/>
      <c r="D47" s="113">
        <v>3.0350194552529182</v>
      </c>
      <c r="E47" s="115">
        <v>117</v>
      </c>
      <c r="F47" s="114">
        <v>90</v>
      </c>
      <c r="G47" s="114">
        <v>107</v>
      </c>
      <c r="H47" s="114">
        <v>75</v>
      </c>
      <c r="I47" s="140">
        <v>115</v>
      </c>
      <c r="J47" s="115">
        <v>2</v>
      </c>
      <c r="K47" s="116">
        <v>1.7391304347826086</v>
      </c>
    </row>
    <row r="48" spans="1:11" ht="14.1" customHeight="1" x14ac:dyDescent="0.2">
      <c r="A48" s="306">
        <v>62</v>
      </c>
      <c r="B48" s="307" t="s">
        <v>270</v>
      </c>
      <c r="C48" s="308"/>
      <c r="D48" s="113">
        <v>8.5862516212710762</v>
      </c>
      <c r="E48" s="115">
        <v>331</v>
      </c>
      <c r="F48" s="114">
        <v>271</v>
      </c>
      <c r="G48" s="114">
        <v>346</v>
      </c>
      <c r="H48" s="114">
        <v>242</v>
      </c>
      <c r="I48" s="140">
        <v>276</v>
      </c>
      <c r="J48" s="115">
        <v>55</v>
      </c>
      <c r="K48" s="116">
        <v>19.927536231884059</v>
      </c>
    </row>
    <row r="49" spans="1:11" ht="14.1" customHeight="1" x14ac:dyDescent="0.2">
      <c r="A49" s="306">
        <v>63</v>
      </c>
      <c r="B49" s="307" t="s">
        <v>271</v>
      </c>
      <c r="C49" s="308"/>
      <c r="D49" s="113">
        <v>2.9053177691309986</v>
      </c>
      <c r="E49" s="115">
        <v>112</v>
      </c>
      <c r="F49" s="114">
        <v>141</v>
      </c>
      <c r="G49" s="114">
        <v>240</v>
      </c>
      <c r="H49" s="114">
        <v>96</v>
      </c>
      <c r="I49" s="140">
        <v>111</v>
      </c>
      <c r="J49" s="115">
        <v>1</v>
      </c>
      <c r="K49" s="116">
        <v>0.90090090090090091</v>
      </c>
    </row>
    <row r="50" spans="1:11" ht="14.1" customHeight="1" x14ac:dyDescent="0.2">
      <c r="A50" s="306" t="s">
        <v>272</v>
      </c>
      <c r="B50" s="307" t="s">
        <v>273</v>
      </c>
      <c r="C50" s="308"/>
      <c r="D50" s="113">
        <v>0.31128404669260701</v>
      </c>
      <c r="E50" s="115">
        <v>12</v>
      </c>
      <c r="F50" s="114">
        <v>13</v>
      </c>
      <c r="G50" s="114">
        <v>24</v>
      </c>
      <c r="H50" s="114">
        <v>12</v>
      </c>
      <c r="I50" s="140">
        <v>13</v>
      </c>
      <c r="J50" s="115">
        <v>-1</v>
      </c>
      <c r="K50" s="116">
        <v>-7.6923076923076925</v>
      </c>
    </row>
    <row r="51" spans="1:11" ht="14.1" customHeight="1" x14ac:dyDescent="0.2">
      <c r="A51" s="306" t="s">
        <v>274</v>
      </c>
      <c r="B51" s="307" t="s">
        <v>275</v>
      </c>
      <c r="C51" s="308"/>
      <c r="D51" s="113">
        <v>2.2568093385214008</v>
      </c>
      <c r="E51" s="115">
        <v>87</v>
      </c>
      <c r="F51" s="114">
        <v>115</v>
      </c>
      <c r="G51" s="114">
        <v>205</v>
      </c>
      <c r="H51" s="114">
        <v>79</v>
      </c>
      <c r="I51" s="140">
        <v>90</v>
      </c>
      <c r="J51" s="115">
        <v>-3</v>
      </c>
      <c r="K51" s="116">
        <v>-3.3333333333333335</v>
      </c>
    </row>
    <row r="52" spans="1:11" ht="14.1" customHeight="1" x14ac:dyDescent="0.2">
      <c r="A52" s="306">
        <v>71</v>
      </c>
      <c r="B52" s="307" t="s">
        <v>276</v>
      </c>
      <c r="C52" s="308"/>
      <c r="D52" s="113">
        <v>9.9870298313878081</v>
      </c>
      <c r="E52" s="115">
        <v>385</v>
      </c>
      <c r="F52" s="114">
        <v>253</v>
      </c>
      <c r="G52" s="114">
        <v>308</v>
      </c>
      <c r="H52" s="114">
        <v>241</v>
      </c>
      <c r="I52" s="140">
        <v>351</v>
      </c>
      <c r="J52" s="115">
        <v>34</v>
      </c>
      <c r="K52" s="116">
        <v>9.6866096866096871</v>
      </c>
    </row>
    <row r="53" spans="1:11" ht="14.1" customHeight="1" x14ac:dyDescent="0.2">
      <c r="A53" s="306" t="s">
        <v>277</v>
      </c>
      <c r="B53" s="307" t="s">
        <v>278</v>
      </c>
      <c r="C53" s="308"/>
      <c r="D53" s="113">
        <v>3.1647211413748377</v>
      </c>
      <c r="E53" s="115">
        <v>122</v>
      </c>
      <c r="F53" s="114">
        <v>60</v>
      </c>
      <c r="G53" s="114">
        <v>99</v>
      </c>
      <c r="H53" s="114">
        <v>89</v>
      </c>
      <c r="I53" s="140">
        <v>131</v>
      </c>
      <c r="J53" s="115">
        <v>-9</v>
      </c>
      <c r="K53" s="116">
        <v>-6.8702290076335881</v>
      </c>
    </row>
    <row r="54" spans="1:11" ht="14.1" customHeight="1" x14ac:dyDescent="0.2">
      <c r="A54" s="306" t="s">
        <v>279</v>
      </c>
      <c r="B54" s="307" t="s">
        <v>280</v>
      </c>
      <c r="C54" s="308"/>
      <c r="D54" s="113">
        <v>6.0959792477302202</v>
      </c>
      <c r="E54" s="115">
        <v>235</v>
      </c>
      <c r="F54" s="114">
        <v>172</v>
      </c>
      <c r="G54" s="114">
        <v>182</v>
      </c>
      <c r="H54" s="114">
        <v>136</v>
      </c>
      <c r="I54" s="140">
        <v>192</v>
      </c>
      <c r="J54" s="115">
        <v>43</v>
      </c>
      <c r="K54" s="116">
        <v>22.395833333333332</v>
      </c>
    </row>
    <row r="55" spans="1:11" ht="14.1" customHeight="1" x14ac:dyDescent="0.2">
      <c r="A55" s="306">
        <v>72</v>
      </c>
      <c r="B55" s="307" t="s">
        <v>281</v>
      </c>
      <c r="C55" s="308"/>
      <c r="D55" s="113">
        <v>2.7237354085603114</v>
      </c>
      <c r="E55" s="115">
        <v>105</v>
      </c>
      <c r="F55" s="114">
        <v>54</v>
      </c>
      <c r="G55" s="114">
        <v>77</v>
      </c>
      <c r="H55" s="114">
        <v>36</v>
      </c>
      <c r="I55" s="140">
        <v>97</v>
      </c>
      <c r="J55" s="115">
        <v>8</v>
      </c>
      <c r="K55" s="116">
        <v>8.2474226804123703</v>
      </c>
    </row>
    <row r="56" spans="1:11" ht="14.1" customHeight="1" x14ac:dyDescent="0.2">
      <c r="A56" s="306" t="s">
        <v>282</v>
      </c>
      <c r="B56" s="307" t="s">
        <v>283</v>
      </c>
      <c r="C56" s="308"/>
      <c r="D56" s="113">
        <v>1.0894941634241244</v>
      </c>
      <c r="E56" s="115">
        <v>42</v>
      </c>
      <c r="F56" s="114">
        <v>24</v>
      </c>
      <c r="G56" s="114">
        <v>38</v>
      </c>
      <c r="H56" s="114">
        <v>11</v>
      </c>
      <c r="I56" s="140">
        <v>52</v>
      </c>
      <c r="J56" s="115">
        <v>-10</v>
      </c>
      <c r="K56" s="116">
        <v>-19.23076923076923</v>
      </c>
    </row>
    <row r="57" spans="1:11" ht="14.1" customHeight="1" x14ac:dyDescent="0.2">
      <c r="A57" s="306" t="s">
        <v>284</v>
      </c>
      <c r="B57" s="307" t="s">
        <v>285</v>
      </c>
      <c r="C57" s="308"/>
      <c r="D57" s="113">
        <v>0.72632944228274965</v>
      </c>
      <c r="E57" s="115">
        <v>28</v>
      </c>
      <c r="F57" s="114">
        <v>20</v>
      </c>
      <c r="G57" s="114">
        <v>23</v>
      </c>
      <c r="H57" s="114">
        <v>11</v>
      </c>
      <c r="I57" s="140">
        <v>24</v>
      </c>
      <c r="J57" s="115">
        <v>4</v>
      </c>
      <c r="K57" s="116">
        <v>16.666666666666668</v>
      </c>
    </row>
    <row r="58" spans="1:11" ht="14.1" customHeight="1" x14ac:dyDescent="0.2">
      <c r="A58" s="306">
        <v>73</v>
      </c>
      <c r="B58" s="307" t="s">
        <v>286</v>
      </c>
      <c r="C58" s="308"/>
      <c r="D58" s="113">
        <v>0.93385214007782102</v>
      </c>
      <c r="E58" s="115">
        <v>36</v>
      </c>
      <c r="F58" s="114">
        <v>37</v>
      </c>
      <c r="G58" s="114">
        <v>53</v>
      </c>
      <c r="H58" s="114">
        <v>34</v>
      </c>
      <c r="I58" s="140">
        <v>53</v>
      </c>
      <c r="J58" s="115">
        <v>-17</v>
      </c>
      <c r="K58" s="116">
        <v>-32.075471698113205</v>
      </c>
    </row>
    <row r="59" spans="1:11" ht="14.1" customHeight="1" x14ac:dyDescent="0.2">
      <c r="A59" s="306" t="s">
        <v>287</v>
      </c>
      <c r="B59" s="307" t="s">
        <v>288</v>
      </c>
      <c r="C59" s="308"/>
      <c r="D59" s="113">
        <v>0.72632944228274965</v>
      </c>
      <c r="E59" s="115">
        <v>28</v>
      </c>
      <c r="F59" s="114">
        <v>30</v>
      </c>
      <c r="G59" s="114">
        <v>40</v>
      </c>
      <c r="H59" s="114">
        <v>26</v>
      </c>
      <c r="I59" s="140">
        <v>44</v>
      </c>
      <c r="J59" s="115">
        <v>-16</v>
      </c>
      <c r="K59" s="116">
        <v>-36.363636363636367</v>
      </c>
    </row>
    <row r="60" spans="1:11" ht="14.1" customHeight="1" x14ac:dyDescent="0.2">
      <c r="A60" s="306">
        <v>81</v>
      </c>
      <c r="B60" s="307" t="s">
        <v>289</v>
      </c>
      <c r="C60" s="308"/>
      <c r="D60" s="113">
        <v>6.0700389105058363</v>
      </c>
      <c r="E60" s="115">
        <v>234</v>
      </c>
      <c r="F60" s="114">
        <v>217</v>
      </c>
      <c r="G60" s="114">
        <v>259</v>
      </c>
      <c r="H60" s="114">
        <v>185</v>
      </c>
      <c r="I60" s="140">
        <v>221</v>
      </c>
      <c r="J60" s="115">
        <v>13</v>
      </c>
      <c r="K60" s="116">
        <v>5.882352941176471</v>
      </c>
    </row>
    <row r="61" spans="1:11" ht="14.1" customHeight="1" x14ac:dyDescent="0.2">
      <c r="A61" s="306" t="s">
        <v>290</v>
      </c>
      <c r="B61" s="307" t="s">
        <v>291</v>
      </c>
      <c r="C61" s="308"/>
      <c r="D61" s="113">
        <v>1.9455252918287937</v>
      </c>
      <c r="E61" s="115">
        <v>75</v>
      </c>
      <c r="F61" s="114">
        <v>51</v>
      </c>
      <c r="G61" s="114">
        <v>76</v>
      </c>
      <c r="H61" s="114">
        <v>54</v>
      </c>
      <c r="I61" s="140">
        <v>81</v>
      </c>
      <c r="J61" s="115">
        <v>-6</v>
      </c>
      <c r="K61" s="116">
        <v>-7.4074074074074074</v>
      </c>
    </row>
    <row r="62" spans="1:11" ht="14.1" customHeight="1" x14ac:dyDescent="0.2">
      <c r="A62" s="306" t="s">
        <v>292</v>
      </c>
      <c r="B62" s="307" t="s">
        <v>293</v>
      </c>
      <c r="C62" s="308"/>
      <c r="D62" s="113">
        <v>1.7639429312581063</v>
      </c>
      <c r="E62" s="115">
        <v>68</v>
      </c>
      <c r="F62" s="114">
        <v>97</v>
      </c>
      <c r="G62" s="114">
        <v>103</v>
      </c>
      <c r="H62" s="114">
        <v>63</v>
      </c>
      <c r="I62" s="140">
        <v>62</v>
      </c>
      <c r="J62" s="115">
        <v>6</v>
      </c>
      <c r="K62" s="116">
        <v>9.67741935483871</v>
      </c>
    </row>
    <row r="63" spans="1:11" ht="14.1" customHeight="1" x14ac:dyDescent="0.2">
      <c r="A63" s="306"/>
      <c r="B63" s="307" t="s">
        <v>294</v>
      </c>
      <c r="C63" s="308"/>
      <c r="D63" s="113">
        <v>1.3748378728923476</v>
      </c>
      <c r="E63" s="115">
        <v>53</v>
      </c>
      <c r="F63" s="114">
        <v>75</v>
      </c>
      <c r="G63" s="114">
        <v>76</v>
      </c>
      <c r="H63" s="114">
        <v>53</v>
      </c>
      <c r="I63" s="140">
        <v>47</v>
      </c>
      <c r="J63" s="115">
        <v>6</v>
      </c>
      <c r="K63" s="116">
        <v>12.76595744680851</v>
      </c>
    </row>
    <row r="64" spans="1:11" ht="14.1" customHeight="1" x14ac:dyDescent="0.2">
      <c r="A64" s="306" t="s">
        <v>295</v>
      </c>
      <c r="B64" s="307" t="s">
        <v>296</v>
      </c>
      <c r="C64" s="308"/>
      <c r="D64" s="113">
        <v>1.0376134889753568</v>
      </c>
      <c r="E64" s="115">
        <v>40</v>
      </c>
      <c r="F64" s="114">
        <v>34</v>
      </c>
      <c r="G64" s="114">
        <v>27</v>
      </c>
      <c r="H64" s="114">
        <v>32</v>
      </c>
      <c r="I64" s="140">
        <v>35</v>
      </c>
      <c r="J64" s="115">
        <v>5</v>
      </c>
      <c r="K64" s="116">
        <v>14.285714285714286</v>
      </c>
    </row>
    <row r="65" spans="1:11" ht="14.1" customHeight="1" x14ac:dyDescent="0.2">
      <c r="A65" s="306" t="s">
        <v>297</v>
      </c>
      <c r="B65" s="307" t="s">
        <v>298</v>
      </c>
      <c r="C65" s="308"/>
      <c r="D65" s="113">
        <v>0.38910505836575876</v>
      </c>
      <c r="E65" s="115">
        <v>15</v>
      </c>
      <c r="F65" s="114">
        <v>17</v>
      </c>
      <c r="G65" s="114">
        <v>13</v>
      </c>
      <c r="H65" s="114">
        <v>12</v>
      </c>
      <c r="I65" s="140">
        <v>17</v>
      </c>
      <c r="J65" s="115">
        <v>-2</v>
      </c>
      <c r="K65" s="116">
        <v>-11.764705882352942</v>
      </c>
    </row>
    <row r="66" spans="1:11" ht="14.1" customHeight="1" x14ac:dyDescent="0.2">
      <c r="A66" s="306">
        <v>82</v>
      </c>
      <c r="B66" s="307" t="s">
        <v>299</v>
      </c>
      <c r="C66" s="308"/>
      <c r="D66" s="113">
        <v>2.8534370946822309</v>
      </c>
      <c r="E66" s="115">
        <v>110</v>
      </c>
      <c r="F66" s="114">
        <v>85</v>
      </c>
      <c r="G66" s="114">
        <v>146</v>
      </c>
      <c r="H66" s="114">
        <v>93</v>
      </c>
      <c r="I66" s="140">
        <v>114</v>
      </c>
      <c r="J66" s="115">
        <v>-4</v>
      </c>
      <c r="K66" s="116">
        <v>-3.5087719298245612</v>
      </c>
    </row>
    <row r="67" spans="1:11" ht="14.1" customHeight="1" x14ac:dyDescent="0.2">
      <c r="A67" s="306" t="s">
        <v>300</v>
      </c>
      <c r="B67" s="307" t="s">
        <v>301</v>
      </c>
      <c r="C67" s="308"/>
      <c r="D67" s="113">
        <v>1.867704280155642</v>
      </c>
      <c r="E67" s="115">
        <v>72</v>
      </c>
      <c r="F67" s="114">
        <v>55</v>
      </c>
      <c r="G67" s="114">
        <v>97</v>
      </c>
      <c r="H67" s="114">
        <v>63</v>
      </c>
      <c r="I67" s="140">
        <v>87</v>
      </c>
      <c r="J67" s="115">
        <v>-15</v>
      </c>
      <c r="K67" s="116">
        <v>-17.241379310344829</v>
      </c>
    </row>
    <row r="68" spans="1:11" ht="14.1" customHeight="1" x14ac:dyDescent="0.2">
      <c r="A68" s="306" t="s">
        <v>302</v>
      </c>
      <c r="B68" s="307" t="s">
        <v>303</v>
      </c>
      <c r="C68" s="308"/>
      <c r="D68" s="113">
        <v>0.46692607003891051</v>
      </c>
      <c r="E68" s="115">
        <v>18</v>
      </c>
      <c r="F68" s="114">
        <v>19</v>
      </c>
      <c r="G68" s="114">
        <v>29</v>
      </c>
      <c r="H68" s="114">
        <v>18</v>
      </c>
      <c r="I68" s="140">
        <v>15</v>
      </c>
      <c r="J68" s="115">
        <v>3</v>
      </c>
      <c r="K68" s="116">
        <v>20</v>
      </c>
    </row>
    <row r="69" spans="1:11" ht="14.1" customHeight="1" x14ac:dyDescent="0.2">
      <c r="A69" s="306">
        <v>83</v>
      </c>
      <c r="B69" s="307" t="s">
        <v>304</v>
      </c>
      <c r="C69" s="308"/>
      <c r="D69" s="113">
        <v>4.8767833981841768</v>
      </c>
      <c r="E69" s="115">
        <v>188</v>
      </c>
      <c r="F69" s="114">
        <v>160</v>
      </c>
      <c r="G69" s="114">
        <v>364</v>
      </c>
      <c r="H69" s="114">
        <v>164</v>
      </c>
      <c r="I69" s="140">
        <v>194</v>
      </c>
      <c r="J69" s="115">
        <v>-6</v>
      </c>
      <c r="K69" s="116">
        <v>-3.0927835051546393</v>
      </c>
    </row>
    <row r="70" spans="1:11" ht="14.1" customHeight="1" x14ac:dyDescent="0.2">
      <c r="A70" s="306" t="s">
        <v>305</v>
      </c>
      <c r="B70" s="307" t="s">
        <v>306</v>
      </c>
      <c r="C70" s="308"/>
      <c r="D70" s="113">
        <v>4.3579766536964977</v>
      </c>
      <c r="E70" s="115">
        <v>168</v>
      </c>
      <c r="F70" s="114">
        <v>128</v>
      </c>
      <c r="G70" s="114">
        <v>336</v>
      </c>
      <c r="H70" s="114">
        <v>133</v>
      </c>
      <c r="I70" s="140">
        <v>161</v>
      </c>
      <c r="J70" s="115">
        <v>7</v>
      </c>
      <c r="K70" s="116">
        <v>4.3478260869565215</v>
      </c>
    </row>
    <row r="71" spans="1:11" ht="14.1" customHeight="1" x14ac:dyDescent="0.2">
      <c r="A71" s="306"/>
      <c r="B71" s="307" t="s">
        <v>307</v>
      </c>
      <c r="C71" s="308"/>
      <c r="D71" s="113">
        <v>2.9312581063553824</v>
      </c>
      <c r="E71" s="115">
        <v>113</v>
      </c>
      <c r="F71" s="114">
        <v>53</v>
      </c>
      <c r="G71" s="114">
        <v>233</v>
      </c>
      <c r="H71" s="114">
        <v>72</v>
      </c>
      <c r="I71" s="140">
        <v>89</v>
      </c>
      <c r="J71" s="115">
        <v>24</v>
      </c>
      <c r="K71" s="116">
        <v>26.966292134831459</v>
      </c>
    </row>
    <row r="72" spans="1:11" ht="14.1" customHeight="1" x14ac:dyDescent="0.2">
      <c r="A72" s="306">
        <v>84</v>
      </c>
      <c r="B72" s="307" t="s">
        <v>308</v>
      </c>
      <c r="C72" s="308"/>
      <c r="D72" s="113">
        <v>0.93385214007782102</v>
      </c>
      <c r="E72" s="115">
        <v>36</v>
      </c>
      <c r="F72" s="114">
        <v>13</v>
      </c>
      <c r="G72" s="114">
        <v>83</v>
      </c>
      <c r="H72" s="114">
        <v>16</v>
      </c>
      <c r="I72" s="140">
        <v>32</v>
      </c>
      <c r="J72" s="115">
        <v>4</v>
      </c>
      <c r="K72" s="116">
        <v>12.5</v>
      </c>
    </row>
    <row r="73" spans="1:11" ht="14.1" customHeight="1" x14ac:dyDescent="0.2">
      <c r="A73" s="306" t="s">
        <v>309</v>
      </c>
      <c r="B73" s="307" t="s">
        <v>310</v>
      </c>
      <c r="C73" s="308"/>
      <c r="D73" s="113">
        <v>0.46692607003891051</v>
      </c>
      <c r="E73" s="115">
        <v>18</v>
      </c>
      <c r="F73" s="114">
        <v>5</v>
      </c>
      <c r="G73" s="114">
        <v>58</v>
      </c>
      <c r="H73" s="114">
        <v>9</v>
      </c>
      <c r="I73" s="140">
        <v>14</v>
      </c>
      <c r="J73" s="115">
        <v>4</v>
      </c>
      <c r="K73" s="116">
        <v>28.571428571428573</v>
      </c>
    </row>
    <row r="74" spans="1:11" ht="14.1" customHeight="1" x14ac:dyDescent="0.2">
      <c r="A74" s="306" t="s">
        <v>311</v>
      </c>
      <c r="B74" s="307" t="s">
        <v>312</v>
      </c>
      <c r="C74" s="308"/>
      <c r="D74" s="113" t="s">
        <v>513</v>
      </c>
      <c r="E74" s="115" t="s">
        <v>513</v>
      </c>
      <c r="F74" s="114">
        <v>0</v>
      </c>
      <c r="G74" s="114">
        <v>5</v>
      </c>
      <c r="H74" s="114">
        <v>3</v>
      </c>
      <c r="I74" s="140">
        <v>3</v>
      </c>
      <c r="J74" s="115" t="s">
        <v>513</v>
      </c>
      <c r="K74" s="116" t="s">
        <v>513</v>
      </c>
    </row>
    <row r="75" spans="1:11" ht="14.1" customHeight="1" x14ac:dyDescent="0.2">
      <c r="A75" s="306" t="s">
        <v>313</v>
      </c>
      <c r="B75" s="307" t="s">
        <v>314</v>
      </c>
      <c r="C75" s="308"/>
      <c r="D75" s="113">
        <v>7.7821011673151752E-2</v>
      </c>
      <c r="E75" s="115">
        <v>3</v>
      </c>
      <c r="F75" s="114">
        <v>0</v>
      </c>
      <c r="G75" s="114">
        <v>0</v>
      </c>
      <c r="H75" s="114" t="s">
        <v>513</v>
      </c>
      <c r="I75" s="140" t="s">
        <v>513</v>
      </c>
      <c r="J75" s="115" t="s">
        <v>513</v>
      </c>
      <c r="K75" s="116" t="s">
        <v>513</v>
      </c>
    </row>
    <row r="76" spans="1:11" ht="14.1" customHeight="1" x14ac:dyDescent="0.2">
      <c r="A76" s="306">
        <v>91</v>
      </c>
      <c r="B76" s="307" t="s">
        <v>315</v>
      </c>
      <c r="C76" s="308"/>
      <c r="D76" s="113">
        <v>0.1297016861219196</v>
      </c>
      <c r="E76" s="115">
        <v>5</v>
      </c>
      <c r="F76" s="114">
        <v>6</v>
      </c>
      <c r="G76" s="114">
        <v>5</v>
      </c>
      <c r="H76" s="114">
        <v>4</v>
      </c>
      <c r="I76" s="140">
        <v>3</v>
      </c>
      <c r="J76" s="115">
        <v>2</v>
      </c>
      <c r="K76" s="116">
        <v>66.666666666666671</v>
      </c>
    </row>
    <row r="77" spans="1:11" ht="14.1" customHeight="1" x14ac:dyDescent="0.2">
      <c r="A77" s="306">
        <v>92</v>
      </c>
      <c r="B77" s="307" t="s">
        <v>316</v>
      </c>
      <c r="C77" s="308"/>
      <c r="D77" s="113">
        <v>1.0894941634241244</v>
      </c>
      <c r="E77" s="115">
        <v>42</v>
      </c>
      <c r="F77" s="114">
        <v>36</v>
      </c>
      <c r="G77" s="114">
        <v>30</v>
      </c>
      <c r="H77" s="114">
        <v>40</v>
      </c>
      <c r="I77" s="140">
        <v>41</v>
      </c>
      <c r="J77" s="115">
        <v>1</v>
      </c>
      <c r="K77" s="116">
        <v>2.4390243902439024</v>
      </c>
    </row>
    <row r="78" spans="1:11" ht="14.1" customHeight="1" x14ac:dyDescent="0.2">
      <c r="A78" s="306">
        <v>93</v>
      </c>
      <c r="B78" s="307" t="s">
        <v>317</v>
      </c>
      <c r="C78" s="308"/>
      <c r="D78" s="113">
        <v>0.1297016861219196</v>
      </c>
      <c r="E78" s="115">
        <v>5</v>
      </c>
      <c r="F78" s="114">
        <v>0</v>
      </c>
      <c r="G78" s="114">
        <v>5</v>
      </c>
      <c r="H78" s="114" t="s">
        <v>513</v>
      </c>
      <c r="I78" s="140">
        <v>7</v>
      </c>
      <c r="J78" s="115">
        <v>-2</v>
      </c>
      <c r="K78" s="116">
        <v>-28.571428571428573</v>
      </c>
    </row>
    <row r="79" spans="1:11" ht="14.1" customHeight="1" x14ac:dyDescent="0.2">
      <c r="A79" s="306">
        <v>94</v>
      </c>
      <c r="B79" s="307" t="s">
        <v>318</v>
      </c>
      <c r="C79" s="308"/>
      <c r="D79" s="113">
        <v>1.0376134889753568</v>
      </c>
      <c r="E79" s="115">
        <v>40</v>
      </c>
      <c r="F79" s="114">
        <v>11</v>
      </c>
      <c r="G79" s="114">
        <v>23</v>
      </c>
      <c r="H79" s="114">
        <v>32</v>
      </c>
      <c r="I79" s="140">
        <v>32</v>
      </c>
      <c r="J79" s="115">
        <v>8</v>
      </c>
      <c r="K79" s="116">
        <v>25</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t="s">
        <v>513</v>
      </c>
      <c r="E81" s="143" t="s">
        <v>513</v>
      </c>
      <c r="F81" s="144" t="s">
        <v>513</v>
      </c>
      <c r="G81" s="144" t="s">
        <v>513</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30656</v>
      </c>
      <c r="C10" s="114">
        <v>15719</v>
      </c>
      <c r="D10" s="114">
        <v>14937</v>
      </c>
      <c r="E10" s="114">
        <v>23566</v>
      </c>
      <c r="F10" s="114">
        <v>6603</v>
      </c>
      <c r="G10" s="114">
        <v>3953</v>
      </c>
      <c r="H10" s="114">
        <v>7203</v>
      </c>
      <c r="I10" s="115">
        <v>13567</v>
      </c>
      <c r="J10" s="114">
        <v>8075</v>
      </c>
      <c r="K10" s="114">
        <v>5492</v>
      </c>
      <c r="L10" s="423">
        <v>2477</v>
      </c>
      <c r="M10" s="424">
        <v>2417</v>
      </c>
    </row>
    <row r="11" spans="1:13" ht="11.1" customHeight="1" x14ac:dyDescent="0.2">
      <c r="A11" s="422" t="s">
        <v>387</v>
      </c>
      <c r="B11" s="115">
        <v>31252</v>
      </c>
      <c r="C11" s="114">
        <v>16117</v>
      </c>
      <c r="D11" s="114">
        <v>15135</v>
      </c>
      <c r="E11" s="114">
        <v>24042</v>
      </c>
      <c r="F11" s="114">
        <v>6719</v>
      </c>
      <c r="G11" s="114">
        <v>3962</v>
      </c>
      <c r="H11" s="114">
        <v>7397</v>
      </c>
      <c r="I11" s="115">
        <v>13834</v>
      </c>
      <c r="J11" s="114">
        <v>8116</v>
      </c>
      <c r="K11" s="114">
        <v>5718</v>
      </c>
      <c r="L11" s="423">
        <v>2276</v>
      </c>
      <c r="M11" s="424">
        <v>1785</v>
      </c>
    </row>
    <row r="12" spans="1:13" ht="11.1" customHeight="1" x14ac:dyDescent="0.2">
      <c r="A12" s="422" t="s">
        <v>388</v>
      </c>
      <c r="B12" s="115">
        <v>32081</v>
      </c>
      <c r="C12" s="114">
        <v>16619</v>
      </c>
      <c r="D12" s="114">
        <v>15462</v>
      </c>
      <c r="E12" s="114">
        <v>24753</v>
      </c>
      <c r="F12" s="114">
        <v>6825</v>
      </c>
      <c r="G12" s="114">
        <v>4380</v>
      </c>
      <c r="H12" s="114">
        <v>7553</v>
      </c>
      <c r="I12" s="115">
        <v>14011</v>
      </c>
      <c r="J12" s="114">
        <v>8124</v>
      </c>
      <c r="K12" s="114">
        <v>5887</v>
      </c>
      <c r="L12" s="423">
        <v>3376</v>
      </c>
      <c r="M12" s="424">
        <v>2726</v>
      </c>
    </row>
    <row r="13" spans="1:13" s="110" customFormat="1" ht="11.1" customHeight="1" x14ac:dyDescent="0.2">
      <c r="A13" s="422" t="s">
        <v>389</v>
      </c>
      <c r="B13" s="115">
        <v>32038</v>
      </c>
      <c r="C13" s="114">
        <v>16476</v>
      </c>
      <c r="D13" s="114">
        <v>15562</v>
      </c>
      <c r="E13" s="114">
        <v>24607</v>
      </c>
      <c r="F13" s="114">
        <v>6934</v>
      </c>
      <c r="G13" s="114">
        <v>4248</v>
      </c>
      <c r="H13" s="114">
        <v>7561</v>
      </c>
      <c r="I13" s="115">
        <v>14048</v>
      </c>
      <c r="J13" s="114">
        <v>8220</v>
      </c>
      <c r="K13" s="114">
        <v>5828</v>
      </c>
      <c r="L13" s="423">
        <v>2176</v>
      </c>
      <c r="M13" s="424">
        <v>2396</v>
      </c>
    </row>
    <row r="14" spans="1:13" ht="15" customHeight="1" x14ac:dyDescent="0.2">
      <c r="A14" s="422" t="s">
        <v>390</v>
      </c>
      <c r="B14" s="115">
        <v>32437</v>
      </c>
      <c r="C14" s="114">
        <v>16769</v>
      </c>
      <c r="D14" s="114">
        <v>15668</v>
      </c>
      <c r="E14" s="114">
        <v>23880</v>
      </c>
      <c r="F14" s="114">
        <v>8105</v>
      </c>
      <c r="G14" s="114">
        <v>4125</v>
      </c>
      <c r="H14" s="114">
        <v>7774</v>
      </c>
      <c r="I14" s="115">
        <v>14006</v>
      </c>
      <c r="J14" s="114">
        <v>8043</v>
      </c>
      <c r="K14" s="114">
        <v>5963</v>
      </c>
      <c r="L14" s="423">
        <v>2958</v>
      </c>
      <c r="M14" s="424">
        <v>2745</v>
      </c>
    </row>
    <row r="15" spans="1:13" ht="11.1" customHeight="1" x14ac:dyDescent="0.2">
      <c r="A15" s="422" t="s">
        <v>387</v>
      </c>
      <c r="B15" s="115">
        <v>33006</v>
      </c>
      <c r="C15" s="114">
        <v>17170</v>
      </c>
      <c r="D15" s="114">
        <v>15836</v>
      </c>
      <c r="E15" s="114">
        <v>24230</v>
      </c>
      <c r="F15" s="114">
        <v>8327</v>
      </c>
      <c r="G15" s="114">
        <v>4114</v>
      </c>
      <c r="H15" s="114">
        <v>7987</v>
      </c>
      <c r="I15" s="115">
        <v>14259</v>
      </c>
      <c r="J15" s="114">
        <v>8222</v>
      </c>
      <c r="K15" s="114">
        <v>6037</v>
      </c>
      <c r="L15" s="423">
        <v>2414</v>
      </c>
      <c r="M15" s="424">
        <v>2013</v>
      </c>
    </row>
    <row r="16" spans="1:13" ht="11.1" customHeight="1" x14ac:dyDescent="0.2">
      <c r="A16" s="422" t="s">
        <v>388</v>
      </c>
      <c r="B16" s="115">
        <v>33830</v>
      </c>
      <c r="C16" s="114">
        <v>17623</v>
      </c>
      <c r="D16" s="114">
        <v>16207</v>
      </c>
      <c r="E16" s="114">
        <v>25298</v>
      </c>
      <c r="F16" s="114">
        <v>8505</v>
      </c>
      <c r="G16" s="114">
        <v>4530</v>
      </c>
      <c r="H16" s="114">
        <v>8136</v>
      </c>
      <c r="I16" s="115">
        <v>14316</v>
      </c>
      <c r="J16" s="114">
        <v>8111</v>
      </c>
      <c r="K16" s="114">
        <v>6205</v>
      </c>
      <c r="L16" s="423">
        <v>3728</v>
      </c>
      <c r="M16" s="424">
        <v>3078</v>
      </c>
    </row>
    <row r="17" spans="1:13" s="110" customFormat="1" ht="11.1" customHeight="1" x14ac:dyDescent="0.2">
      <c r="A17" s="422" t="s">
        <v>389</v>
      </c>
      <c r="B17" s="115">
        <v>33850</v>
      </c>
      <c r="C17" s="114">
        <v>17484</v>
      </c>
      <c r="D17" s="114">
        <v>16366</v>
      </c>
      <c r="E17" s="114">
        <v>25178</v>
      </c>
      <c r="F17" s="114">
        <v>8642</v>
      </c>
      <c r="G17" s="114">
        <v>4419</v>
      </c>
      <c r="H17" s="114">
        <v>8180</v>
      </c>
      <c r="I17" s="115">
        <v>14320</v>
      </c>
      <c r="J17" s="114">
        <v>8134</v>
      </c>
      <c r="K17" s="114">
        <v>6186</v>
      </c>
      <c r="L17" s="423">
        <v>2416</v>
      </c>
      <c r="M17" s="424">
        <v>2491</v>
      </c>
    </row>
    <row r="18" spans="1:13" ht="15" customHeight="1" x14ac:dyDescent="0.2">
      <c r="A18" s="422" t="s">
        <v>391</v>
      </c>
      <c r="B18" s="115">
        <v>34282</v>
      </c>
      <c r="C18" s="114">
        <v>17780</v>
      </c>
      <c r="D18" s="114">
        <v>16502</v>
      </c>
      <c r="E18" s="114">
        <v>25219</v>
      </c>
      <c r="F18" s="114">
        <v>9014</v>
      </c>
      <c r="G18" s="114">
        <v>4305</v>
      </c>
      <c r="H18" s="114">
        <v>8434</v>
      </c>
      <c r="I18" s="115">
        <v>14175</v>
      </c>
      <c r="J18" s="114">
        <v>8050</v>
      </c>
      <c r="K18" s="114">
        <v>6125</v>
      </c>
      <c r="L18" s="423">
        <v>3311</v>
      </c>
      <c r="M18" s="424">
        <v>2972</v>
      </c>
    </row>
    <row r="19" spans="1:13" ht="11.1" customHeight="1" x14ac:dyDescent="0.2">
      <c r="A19" s="422" t="s">
        <v>387</v>
      </c>
      <c r="B19" s="115">
        <v>34793</v>
      </c>
      <c r="C19" s="114">
        <v>18104</v>
      </c>
      <c r="D19" s="114">
        <v>16689</v>
      </c>
      <c r="E19" s="114">
        <v>25460</v>
      </c>
      <c r="F19" s="114">
        <v>9275</v>
      </c>
      <c r="G19" s="114">
        <v>4251</v>
      </c>
      <c r="H19" s="114">
        <v>8654</v>
      </c>
      <c r="I19" s="115">
        <v>14353</v>
      </c>
      <c r="J19" s="114">
        <v>8148</v>
      </c>
      <c r="K19" s="114">
        <v>6205</v>
      </c>
      <c r="L19" s="423">
        <v>2508</v>
      </c>
      <c r="M19" s="424">
        <v>2163</v>
      </c>
    </row>
    <row r="20" spans="1:13" ht="11.1" customHeight="1" x14ac:dyDescent="0.2">
      <c r="A20" s="422" t="s">
        <v>388</v>
      </c>
      <c r="B20" s="115">
        <v>35515</v>
      </c>
      <c r="C20" s="114">
        <v>18539</v>
      </c>
      <c r="D20" s="114">
        <v>16976</v>
      </c>
      <c r="E20" s="114">
        <v>26109</v>
      </c>
      <c r="F20" s="114">
        <v>9383</v>
      </c>
      <c r="G20" s="114">
        <v>4592</v>
      </c>
      <c r="H20" s="114">
        <v>8842</v>
      </c>
      <c r="I20" s="115">
        <v>14389</v>
      </c>
      <c r="J20" s="114">
        <v>8028</v>
      </c>
      <c r="K20" s="114">
        <v>6361</v>
      </c>
      <c r="L20" s="423">
        <v>3790</v>
      </c>
      <c r="M20" s="424">
        <v>3161</v>
      </c>
    </row>
    <row r="21" spans="1:13" s="110" customFormat="1" ht="11.1" customHeight="1" x14ac:dyDescent="0.2">
      <c r="A21" s="422" t="s">
        <v>389</v>
      </c>
      <c r="B21" s="115">
        <v>35072</v>
      </c>
      <c r="C21" s="114">
        <v>18095</v>
      </c>
      <c r="D21" s="114">
        <v>16977</v>
      </c>
      <c r="E21" s="114">
        <v>25587</v>
      </c>
      <c r="F21" s="114">
        <v>9475</v>
      </c>
      <c r="G21" s="114">
        <v>4420</v>
      </c>
      <c r="H21" s="114">
        <v>8861</v>
      </c>
      <c r="I21" s="115">
        <v>14596</v>
      </c>
      <c r="J21" s="114">
        <v>8257</v>
      </c>
      <c r="K21" s="114">
        <v>6339</v>
      </c>
      <c r="L21" s="423">
        <v>2214</v>
      </c>
      <c r="M21" s="424">
        <v>2737</v>
      </c>
    </row>
    <row r="22" spans="1:13" ht="15" customHeight="1" x14ac:dyDescent="0.2">
      <c r="A22" s="422" t="s">
        <v>392</v>
      </c>
      <c r="B22" s="115">
        <v>35344</v>
      </c>
      <c r="C22" s="114">
        <v>18319</v>
      </c>
      <c r="D22" s="114">
        <v>17025</v>
      </c>
      <c r="E22" s="114">
        <v>25784</v>
      </c>
      <c r="F22" s="114">
        <v>9519</v>
      </c>
      <c r="G22" s="114">
        <v>4292</v>
      </c>
      <c r="H22" s="114">
        <v>9060</v>
      </c>
      <c r="I22" s="115">
        <v>14593</v>
      </c>
      <c r="J22" s="114">
        <v>8125</v>
      </c>
      <c r="K22" s="114">
        <v>6468</v>
      </c>
      <c r="L22" s="423">
        <v>2814</v>
      </c>
      <c r="M22" s="424">
        <v>2664</v>
      </c>
    </row>
    <row r="23" spans="1:13" ht="11.1" customHeight="1" x14ac:dyDescent="0.2">
      <c r="A23" s="422" t="s">
        <v>387</v>
      </c>
      <c r="B23" s="115">
        <v>35793</v>
      </c>
      <c r="C23" s="114">
        <v>18736</v>
      </c>
      <c r="D23" s="114">
        <v>17057</v>
      </c>
      <c r="E23" s="114">
        <v>26052</v>
      </c>
      <c r="F23" s="114">
        <v>9686</v>
      </c>
      <c r="G23" s="114">
        <v>4216</v>
      </c>
      <c r="H23" s="114">
        <v>9375</v>
      </c>
      <c r="I23" s="115">
        <v>14853</v>
      </c>
      <c r="J23" s="114">
        <v>8229</v>
      </c>
      <c r="K23" s="114">
        <v>6624</v>
      </c>
      <c r="L23" s="423">
        <v>2634</v>
      </c>
      <c r="M23" s="424">
        <v>2355</v>
      </c>
    </row>
    <row r="24" spans="1:13" ht="11.1" customHeight="1" x14ac:dyDescent="0.2">
      <c r="A24" s="422" t="s">
        <v>388</v>
      </c>
      <c r="B24" s="115">
        <v>36688</v>
      </c>
      <c r="C24" s="114">
        <v>19189</v>
      </c>
      <c r="D24" s="114">
        <v>17499</v>
      </c>
      <c r="E24" s="114">
        <v>26310</v>
      </c>
      <c r="F24" s="114">
        <v>9898</v>
      </c>
      <c r="G24" s="114">
        <v>4636</v>
      </c>
      <c r="H24" s="114">
        <v>9602</v>
      </c>
      <c r="I24" s="115">
        <v>15074</v>
      </c>
      <c r="J24" s="114">
        <v>8193</v>
      </c>
      <c r="K24" s="114">
        <v>6881</v>
      </c>
      <c r="L24" s="423">
        <v>3878</v>
      </c>
      <c r="M24" s="424">
        <v>3129</v>
      </c>
    </row>
    <row r="25" spans="1:13" s="110" customFormat="1" ht="11.1" customHeight="1" x14ac:dyDescent="0.2">
      <c r="A25" s="422" t="s">
        <v>389</v>
      </c>
      <c r="B25" s="115">
        <v>36211</v>
      </c>
      <c r="C25" s="114">
        <v>18700</v>
      </c>
      <c r="D25" s="114">
        <v>17511</v>
      </c>
      <c r="E25" s="114">
        <v>25776</v>
      </c>
      <c r="F25" s="114">
        <v>9952</v>
      </c>
      <c r="G25" s="114">
        <v>4448</v>
      </c>
      <c r="H25" s="114">
        <v>9647</v>
      </c>
      <c r="I25" s="115">
        <v>15034</v>
      </c>
      <c r="J25" s="114">
        <v>8133</v>
      </c>
      <c r="K25" s="114">
        <v>6901</v>
      </c>
      <c r="L25" s="423">
        <v>2201</v>
      </c>
      <c r="M25" s="424">
        <v>2702</v>
      </c>
    </row>
    <row r="26" spans="1:13" ht="15" customHeight="1" x14ac:dyDescent="0.2">
      <c r="A26" s="422" t="s">
        <v>393</v>
      </c>
      <c r="B26" s="115">
        <v>36724</v>
      </c>
      <c r="C26" s="114">
        <v>19052</v>
      </c>
      <c r="D26" s="114">
        <v>17672</v>
      </c>
      <c r="E26" s="114">
        <v>26146</v>
      </c>
      <c r="F26" s="114">
        <v>10103</v>
      </c>
      <c r="G26" s="114">
        <v>4378</v>
      </c>
      <c r="H26" s="114">
        <v>9952</v>
      </c>
      <c r="I26" s="115">
        <v>15062</v>
      </c>
      <c r="J26" s="114">
        <v>8223</v>
      </c>
      <c r="K26" s="114">
        <v>6839</v>
      </c>
      <c r="L26" s="423">
        <v>3240</v>
      </c>
      <c r="M26" s="424">
        <v>2758</v>
      </c>
    </row>
    <row r="27" spans="1:13" ht="11.1" customHeight="1" x14ac:dyDescent="0.2">
      <c r="A27" s="422" t="s">
        <v>387</v>
      </c>
      <c r="B27" s="115">
        <v>37234</v>
      </c>
      <c r="C27" s="114">
        <v>19472</v>
      </c>
      <c r="D27" s="114">
        <v>17762</v>
      </c>
      <c r="E27" s="114">
        <v>26506</v>
      </c>
      <c r="F27" s="114">
        <v>10256</v>
      </c>
      <c r="G27" s="114">
        <v>4314</v>
      </c>
      <c r="H27" s="114">
        <v>10212</v>
      </c>
      <c r="I27" s="115">
        <v>15249</v>
      </c>
      <c r="J27" s="114">
        <v>8317</v>
      </c>
      <c r="K27" s="114">
        <v>6932</v>
      </c>
      <c r="L27" s="423">
        <v>2859</v>
      </c>
      <c r="M27" s="424">
        <v>2431</v>
      </c>
    </row>
    <row r="28" spans="1:13" ht="11.1" customHeight="1" x14ac:dyDescent="0.2">
      <c r="A28" s="422" t="s">
        <v>388</v>
      </c>
      <c r="B28" s="115">
        <v>37827</v>
      </c>
      <c r="C28" s="114">
        <v>19850</v>
      </c>
      <c r="D28" s="114">
        <v>17977</v>
      </c>
      <c r="E28" s="114">
        <v>27340</v>
      </c>
      <c r="F28" s="114">
        <v>10438</v>
      </c>
      <c r="G28" s="114">
        <v>4594</v>
      </c>
      <c r="H28" s="114">
        <v>10330</v>
      </c>
      <c r="I28" s="115">
        <v>15136</v>
      </c>
      <c r="J28" s="114">
        <v>8147</v>
      </c>
      <c r="K28" s="114">
        <v>6989</v>
      </c>
      <c r="L28" s="423">
        <v>3902</v>
      </c>
      <c r="M28" s="424">
        <v>3313</v>
      </c>
    </row>
    <row r="29" spans="1:13" s="110" customFormat="1" ht="11.1" customHeight="1" x14ac:dyDescent="0.2">
      <c r="A29" s="422" t="s">
        <v>389</v>
      </c>
      <c r="B29" s="115">
        <v>37659</v>
      </c>
      <c r="C29" s="114">
        <v>19596</v>
      </c>
      <c r="D29" s="114">
        <v>18063</v>
      </c>
      <c r="E29" s="114">
        <v>27165</v>
      </c>
      <c r="F29" s="114">
        <v>10488</v>
      </c>
      <c r="G29" s="114">
        <v>4427</v>
      </c>
      <c r="H29" s="114">
        <v>10480</v>
      </c>
      <c r="I29" s="115">
        <v>15200</v>
      </c>
      <c r="J29" s="114">
        <v>8123</v>
      </c>
      <c r="K29" s="114">
        <v>7077</v>
      </c>
      <c r="L29" s="423">
        <v>2447</v>
      </c>
      <c r="M29" s="424">
        <v>2775</v>
      </c>
    </row>
    <row r="30" spans="1:13" ht="15" customHeight="1" x14ac:dyDescent="0.2">
      <c r="A30" s="422" t="s">
        <v>394</v>
      </c>
      <c r="B30" s="115">
        <v>38141</v>
      </c>
      <c r="C30" s="114">
        <v>19872</v>
      </c>
      <c r="D30" s="114">
        <v>18269</v>
      </c>
      <c r="E30" s="114">
        <v>27445</v>
      </c>
      <c r="F30" s="114">
        <v>10692</v>
      </c>
      <c r="G30" s="114">
        <v>4402</v>
      </c>
      <c r="H30" s="114">
        <v>10614</v>
      </c>
      <c r="I30" s="115">
        <v>15028</v>
      </c>
      <c r="J30" s="114">
        <v>8024</v>
      </c>
      <c r="K30" s="114">
        <v>7004</v>
      </c>
      <c r="L30" s="423">
        <v>3304</v>
      </c>
      <c r="M30" s="424">
        <v>2915</v>
      </c>
    </row>
    <row r="31" spans="1:13" ht="11.1" customHeight="1" x14ac:dyDescent="0.2">
      <c r="A31" s="422" t="s">
        <v>387</v>
      </c>
      <c r="B31" s="115">
        <v>38492</v>
      </c>
      <c r="C31" s="114">
        <v>20154</v>
      </c>
      <c r="D31" s="114">
        <v>18338</v>
      </c>
      <c r="E31" s="114">
        <v>27698</v>
      </c>
      <c r="F31" s="114">
        <v>10790</v>
      </c>
      <c r="G31" s="114">
        <v>4304</v>
      </c>
      <c r="H31" s="114">
        <v>10822</v>
      </c>
      <c r="I31" s="115">
        <v>15330</v>
      </c>
      <c r="J31" s="114">
        <v>8151</v>
      </c>
      <c r="K31" s="114">
        <v>7179</v>
      </c>
      <c r="L31" s="423">
        <v>2781</v>
      </c>
      <c r="M31" s="424">
        <v>2480</v>
      </c>
    </row>
    <row r="32" spans="1:13" ht="11.1" customHeight="1" x14ac:dyDescent="0.2">
      <c r="A32" s="422" t="s">
        <v>388</v>
      </c>
      <c r="B32" s="115">
        <v>39383</v>
      </c>
      <c r="C32" s="114">
        <v>20752</v>
      </c>
      <c r="D32" s="114">
        <v>18631</v>
      </c>
      <c r="E32" s="114">
        <v>28408</v>
      </c>
      <c r="F32" s="114">
        <v>10971</v>
      </c>
      <c r="G32" s="114">
        <v>4546</v>
      </c>
      <c r="H32" s="114">
        <v>11042</v>
      </c>
      <c r="I32" s="115">
        <v>15323</v>
      </c>
      <c r="J32" s="114">
        <v>7984</v>
      </c>
      <c r="K32" s="114">
        <v>7339</v>
      </c>
      <c r="L32" s="423">
        <v>4151</v>
      </c>
      <c r="M32" s="424">
        <v>3463</v>
      </c>
    </row>
    <row r="33" spans="1:13" s="110" customFormat="1" ht="11.1" customHeight="1" x14ac:dyDescent="0.2">
      <c r="A33" s="422" t="s">
        <v>389</v>
      </c>
      <c r="B33" s="115">
        <v>38671</v>
      </c>
      <c r="C33" s="114">
        <v>20198</v>
      </c>
      <c r="D33" s="114">
        <v>18473</v>
      </c>
      <c r="E33" s="114">
        <v>27523</v>
      </c>
      <c r="F33" s="114">
        <v>11145</v>
      </c>
      <c r="G33" s="114">
        <v>4390</v>
      </c>
      <c r="H33" s="114">
        <v>11025</v>
      </c>
      <c r="I33" s="115">
        <v>15413</v>
      </c>
      <c r="J33" s="114">
        <v>8109</v>
      </c>
      <c r="K33" s="114">
        <v>7304</v>
      </c>
      <c r="L33" s="423">
        <v>2550</v>
      </c>
      <c r="M33" s="424">
        <v>2812</v>
      </c>
    </row>
    <row r="34" spans="1:13" ht="15" customHeight="1" x14ac:dyDescent="0.2">
      <c r="A34" s="422" t="s">
        <v>395</v>
      </c>
      <c r="B34" s="115">
        <v>38972</v>
      </c>
      <c r="C34" s="114">
        <v>20432</v>
      </c>
      <c r="D34" s="114">
        <v>18540</v>
      </c>
      <c r="E34" s="114">
        <v>27740</v>
      </c>
      <c r="F34" s="114">
        <v>11230</v>
      </c>
      <c r="G34" s="114">
        <v>4259</v>
      </c>
      <c r="H34" s="114">
        <v>11218</v>
      </c>
      <c r="I34" s="115">
        <v>15318</v>
      </c>
      <c r="J34" s="114">
        <v>7998</v>
      </c>
      <c r="K34" s="114">
        <v>7320</v>
      </c>
      <c r="L34" s="423">
        <v>3320</v>
      </c>
      <c r="M34" s="424">
        <v>3022</v>
      </c>
    </row>
    <row r="35" spans="1:13" ht="11.1" customHeight="1" x14ac:dyDescent="0.2">
      <c r="A35" s="422" t="s">
        <v>387</v>
      </c>
      <c r="B35" s="115">
        <v>39622</v>
      </c>
      <c r="C35" s="114">
        <v>20898</v>
      </c>
      <c r="D35" s="114">
        <v>18724</v>
      </c>
      <c r="E35" s="114">
        <v>28161</v>
      </c>
      <c r="F35" s="114">
        <v>11460</v>
      </c>
      <c r="G35" s="114">
        <v>4241</v>
      </c>
      <c r="H35" s="114">
        <v>11437</v>
      </c>
      <c r="I35" s="115">
        <v>15545</v>
      </c>
      <c r="J35" s="114">
        <v>8065</v>
      </c>
      <c r="K35" s="114">
        <v>7480</v>
      </c>
      <c r="L35" s="423">
        <v>3165</v>
      </c>
      <c r="M35" s="424">
        <v>2632</v>
      </c>
    </row>
    <row r="36" spans="1:13" ht="11.1" customHeight="1" x14ac:dyDescent="0.2">
      <c r="A36" s="422" t="s">
        <v>388</v>
      </c>
      <c r="B36" s="115">
        <v>40421</v>
      </c>
      <c r="C36" s="114">
        <v>21253</v>
      </c>
      <c r="D36" s="114">
        <v>19168</v>
      </c>
      <c r="E36" s="114">
        <v>28759</v>
      </c>
      <c r="F36" s="114">
        <v>11662</v>
      </c>
      <c r="G36" s="114">
        <v>4617</v>
      </c>
      <c r="H36" s="114">
        <v>11680</v>
      </c>
      <c r="I36" s="115">
        <v>15699</v>
      </c>
      <c r="J36" s="114">
        <v>7988</v>
      </c>
      <c r="K36" s="114">
        <v>7711</v>
      </c>
      <c r="L36" s="423">
        <v>4232</v>
      </c>
      <c r="M36" s="424">
        <v>3701</v>
      </c>
    </row>
    <row r="37" spans="1:13" s="110" customFormat="1" ht="11.1" customHeight="1" x14ac:dyDescent="0.2">
      <c r="A37" s="422" t="s">
        <v>389</v>
      </c>
      <c r="B37" s="115">
        <v>40176</v>
      </c>
      <c r="C37" s="114">
        <v>21026</v>
      </c>
      <c r="D37" s="114">
        <v>19150</v>
      </c>
      <c r="E37" s="114">
        <v>28501</v>
      </c>
      <c r="F37" s="114">
        <v>11675</v>
      </c>
      <c r="G37" s="114">
        <v>4532</v>
      </c>
      <c r="H37" s="114">
        <v>11676</v>
      </c>
      <c r="I37" s="115">
        <v>15619</v>
      </c>
      <c r="J37" s="114">
        <v>7963</v>
      </c>
      <c r="K37" s="114">
        <v>7656</v>
      </c>
      <c r="L37" s="423">
        <v>2786</v>
      </c>
      <c r="M37" s="424">
        <v>3048</v>
      </c>
    </row>
    <row r="38" spans="1:13" ht="15" customHeight="1" x14ac:dyDescent="0.2">
      <c r="A38" s="425" t="s">
        <v>396</v>
      </c>
      <c r="B38" s="115">
        <v>40842</v>
      </c>
      <c r="C38" s="114">
        <v>21392</v>
      </c>
      <c r="D38" s="114">
        <v>19450</v>
      </c>
      <c r="E38" s="114">
        <v>28920</v>
      </c>
      <c r="F38" s="114">
        <v>11922</v>
      </c>
      <c r="G38" s="114">
        <v>4386</v>
      </c>
      <c r="H38" s="114">
        <v>11985</v>
      </c>
      <c r="I38" s="115">
        <v>15525</v>
      </c>
      <c r="J38" s="114">
        <v>7913</v>
      </c>
      <c r="K38" s="114">
        <v>7612</v>
      </c>
      <c r="L38" s="423">
        <v>3683</v>
      </c>
      <c r="M38" s="424">
        <v>3133</v>
      </c>
    </row>
    <row r="39" spans="1:13" ht="11.1" customHeight="1" x14ac:dyDescent="0.2">
      <c r="A39" s="422" t="s">
        <v>387</v>
      </c>
      <c r="B39" s="115">
        <v>41087</v>
      </c>
      <c r="C39" s="114">
        <v>21630</v>
      </c>
      <c r="D39" s="114">
        <v>19457</v>
      </c>
      <c r="E39" s="114">
        <v>29071</v>
      </c>
      <c r="F39" s="114">
        <v>12016</v>
      </c>
      <c r="G39" s="114">
        <v>4349</v>
      </c>
      <c r="H39" s="114">
        <v>12203</v>
      </c>
      <c r="I39" s="115">
        <v>15649</v>
      </c>
      <c r="J39" s="114">
        <v>7936</v>
      </c>
      <c r="K39" s="114">
        <v>7713</v>
      </c>
      <c r="L39" s="423">
        <v>3135</v>
      </c>
      <c r="M39" s="424">
        <v>2792</v>
      </c>
    </row>
    <row r="40" spans="1:13" ht="11.1" customHeight="1" x14ac:dyDescent="0.2">
      <c r="A40" s="425" t="s">
        <v>388</v>
      </c>
      <c r="B40" s="115">
        <v>41827</v>
      </c>
      <c r="C40" s="114">
        <v>22172</v>
      </c>
      <c r="D40" s="114">
        <v>19655</v>
      </c>
      <c r="E40" s="114">
        <v>29661</v>
      </c>
      <c r="F40" s="114">
        <v>12166</v>
      </c>
      <c r="G40" s="114">
        <v>4702</v>
      </c>
      <c r="H40" s="114">
        <v>12342</v>
      </c>
      <c r="I40" s="115">
        <v>15632</v>
      </c>
      <c r="J40" s="114">
        <v>7769</v>
      </c>
      <c r="K40" s="114">
        <v>7863</v>
      </c>
      <c r="L40" s="423">
        <v>4821</v>
      </c>
      <c r="M40" s="424">
        <v>4189</v>
      </c>
    </row>
    <row r="41" spans="1:13" s="110" customFormat="1" ht="11.1" customHeight="1" x14ac:dyDescent="0.2">
      <c r="A41" s="422" t="s">
        <v>389</v>
      </c>
      <c r="B41" s="115">
        <v>41638</v>
      </c>
      <c r="C41" s="114">
        <v>21967</v>
      </c>
      <c r="D41" s="114">
        <v>19671</v>
      </c>
      <c r="E41" s="114">
        <v>29451</v>
      </c>
      <c r="F41" s="114">
        <v>12187</v>
      </c>
      <c r="G41" s="114">
        <v>4585</v>
      </c>
      <c r="H41" s="114">
        <v>12463</v>
      </c>
      <c r="I41" s="115">
        <v>15689</v>
      </c>
      <c r="J41" s="114">
        <v>7824</v>
      </c>
      <c r="K41" s="114">
        <v>7865</v>
      </c>
      <c r="L41" s="423">
        <v>3128</v>
      </c>
      <c r="M41" s="424">
        <v>3382</v>
      </c>
    </row>
    <row r="42" spans="1:13" ht="15" customHeight="1" x14ac:dyDescent="0.2">
      <c r="A42" s="422" t="s">
        <v>397</v>
      </c>
      <c r="B42" s="115">
        <v>42205</v>
      </c>
      <c r="C42" s="114">
        <v>22362</v>
      </c>
      <c r="D42" s="114">
        <v>19843</v>
      </c>
      <c r="E42" s="114">
        <v>29813</v>
      </c>
      <c r="F42" s="114">
        <v>12392</v>
      </c>
      <c r="G42" s="114">
        <v>4494</v>
      </c>
      <c r="H42" s="114">
        <v>12772</v>
      </c>
      <c r="I42" s="115">
        <v>15678</v>
      </c>
      <c r="J42" s="114">
        <v>7758</v>
      </c>
      <c r="K42" s="114">
        <v>7920</v>
      </c>
      <c r="L42" s="423">
        <v>3975</v>
      </c>
      <c r="M42" s="424">
        <v>3363</v>
      </c>
    </row>
    <row r="43" spans="1:13" ht="11.1" customHeight="1" x14ac:dyDescent="0.2">
      <c r="A43" s="422" t="s">
        <v>387</v>
      </c>
      <c r="B43" s="115">
        <v>42939</v>
      </c>
      <c r="C43" s="114">
        <v>22960</v>
      </c>
      <c r="D43" s="114">
        <v>19979</v>
      </c>
      <c r="E43" s="114">
        <v>30326</v>
      </c>
      <c r="F43" s="114">
        <v>12613</v>
      </c>
      <c r="G43" s="114">
        <v>4528</v>
      </c>
      <c r="H43" s="114">
        <v>13113</v>
      </c>
      <c r="I43" s="115">
        <v>16016</v>
      </c>
      <c r="J43" s="114">
        <v>7928</v>
      </c>
      <c r="K43" s="114">
        <v>8088</v>
      </c>
      <c r="L43" s="423">
        <v>4282</v>
      </c>
      <c r="M43" s="424">
        <v>3564</v>
      </c>
    </row>
    <row r="44" spans="1:13" ht="11.1" customHeight="1" x14ac:dyDescent="0.2">
      <c r="A44" s="422" t="s">
        <v>388</v>
      </c>
      <c r="B44" s="115">
        <v>43563</v>
      </c>
      <c r="C44" s="114">
        <v>23361</v>
      </c>
      <c r="D44" s="114">
        <v>20202</v>
      </c>
      <c r="E44" s="114">
        <v>30897</v>
      </c>
      <c r="F44" s="114">
        <v>12666</v>
      </c>
      <c r="G44" s="114">
        <v>4812</v>
      </c>
      <c r="H44" s="114">
        <v>13347</v>
      </c>
      <c r="I44" s="115">
        <v>15997</v>
      </c>
      <c r="J44" s="114">
        <v>7770</v>
      </c>
      <c r="K44" s="114">
        <v>8227</v>
      </c>
      <c r="L44" s="423">
        <v>4589</v>
      </c>
      <c r="M44" s="424">
        <v>4080</v>
      </c>
    </row>
    <row r="45" spans="1:13" s="110" customFormat="1" ht="11.1" customHeight="1" x14ac:dyDescent="0.2">
      <c r="A45" s="422" t="s">
        <v>389</v>
      </c>
      <c r="B45" s="115">
        <v>43241</v>
      </c>
      <c r="C45" s="114">
        <v>22989</v>
      </c>
      <c r="D45" s="114">
        <v>20252</v>
      </c>
      <c r="E45" s="114">
        <v>30489</v>
      </c>
      <c r="F45" s="114">
        <v>12752</v>
      </c>
      <c r="G45" s="114">
        <v>4683</v>
      </c>
      <c r="H45" s="114">
        <v>13341</v>
      </c>
      <c r="I45" s="115">
        <v>15738</v>
      </c>
      <c r="J45" s="114">
        <v>7664</v>
      </c>
      <c r="K45" s="114">
        <v>8074</v>
      </c>
      <c r="L45" s="423">
        <v>3048</v>
      </c>
      <c r="M45" s="424">
        <v>3453</v>
      </c>
    </row>
    <row r="46" spans="1:13" ht="15" customHeight="1" x14ac:dyDescent="0.2">
      <c r="A46" s="422" t="s">
        <v>398</v>
      </c>
      <c r="B46" s="115">
        <v>43380</v>
      </c>
      <c r="C46" s="114">
        <v>23080</v>
      </c>
      <c r="D46" s="114">
        <v>20300</v>
      </c>
      <c r="E46" s="114">
        <v>30484</v>
      </c>
      <c r="F46" s="114">
        <v>12896</v>
      </c>
      <c r="G46" s="114">
        <v>4611</v>
      </c>
      <c r="H46" s="114">
        <v>13426</v>
      </c>
      <c r="I46" s="115">
        <v>15674</v>
      </c>
      <c r="J46" s="114">
        <v>7542</v>
      </c>
      <c r="K46" s="114">
        <v>8132</v>
      </c>
      <c r="L46" s="423">
        <v>3953</v>
      </c>
      <c r="M46" s="424">
        <v>3850</v>
      </c>
    </row>
    <row r="47" spans="1:13" ht="11.1" customHeight="1" x14ac:dyDescent="0.2">
      <c r="A47" s="422" t="s">
        <v>387</v>
      </c>
      <c r="B47" s="115">
        <v>43707</v>
      </c>
      <c r="C47" s="114">
        <v>23372</v>
      </c>
      <c r="D47" s="114">
        <v>20335</v>
      </c>
      <c r="E47" s="114">
        <v>30710</v>
      </c>
      <c r="F47" s="114">
        <v>12997</v>
      </c>
      <c r="G47" s="114">
        <v>4599</v>
      </c>
      <c r="H47" s="114">
        <v>13654</v>
      </c>
      <c r="I47" s="115">
        <v>15909</v>
      </c>
      <c r="J47" s="114">
        <v>7648</v>
      </c>
      <c r="K47" s="114">
        <v>8261</v>
      </c>
      <c r="L47" s="423">
        <v>3313</v>
      </c>
      <c r="M47" s="424">
        <v>3013</v>
      </c>
    </row>
    <row r="48" spans="1:13" ht="11.1" customHeight="1" x14ac:dyDescent="0.2">
      <c r="A48" s="422" t="s">
        <v>388</v>
      </c>
      <c r="B48" s="115">
        <v>44401</v>
      </c>
      <c r="C48" s="114">
        <v>23819</v>
      </c>
      <c r="D48" s="114">
        <v>20582</v>
      </c>
      <c r="E48" s="114">
        <v>31357</v>
      </c>
      <c r="F48" s="114">
        <v>13044</v>
      </c>
      <c r="G48" s="114">
        <v>4917</v>
      </c>
      <c r="H48" s="114">
        <v>13851</v>
      </c>
      <c r="I48" s="115">
        <v>15733</v>
      </c>
      <c r="J48" s="114">
        <v>7462</v>
      </c>
      <c r="K48" s="114">
        <v>8271</v>
      </c>
      <c r="L48" s="423">
        <v>4800</v>
      </c>
      <c r="M48" s="424">
        <v>4257</v>
      </c>
    </row>
    <row r="49" spans="1:17" s="110" customFormat="1" ht="11.1" customHeight="1" x14ac:dyDescent="0.2">
      <c r="A49" s="422" t="s">
        <v>389</v>
      </c>
      <c r="B49" s="115">
        <v>43836</v>
      </c>
      <c r="C49" s="114">
        <v>23347</v>
      </c>
      <c r="D49" s="114">
        <v>20489</v>
      </c>
      <c r="E49" s="114">
        <v>30748</v>
      </c>
      <c r="F49" s="114">
        <v>13088</v>
      </c>
      <c r="G49" s="114">
        <v>4768</v>
      </c>
      <c r="H49" s="114">
        <v>13802</v>
      </c>
      <c r="I49" s="115">
        <v>15652</v>
      </c>
      <c r="J49" s="114">
        <v>7476</v>
      </c>
      <c r="K49" s="114">
        <v>8176</v>
      </c>
      <c r="L49" s="423">
        <v>2912</v>
      </c>
      <c r="M49" s="424">
        <v>3508</v>
      </c>
    </row>
    <row r="50" spans="1:17" ht="15" customHeight="1" x14ac:dyDescent="0.2">
      <c r="A50" s="422" t="s">
        <v>399</v>
      </c>
      <c r="B50" s="143">
        <v>44498</v>
      </c>
      <c r="C50" s="144">
        <v>23912</v>
      </c>
      <c r="D50" s="144">
        <v>20586</v>
      </c>
      <c r="E50" s="144">
        <v>31316</v>
      </c>
      <c r="F50" s="144">
        <v>13182</v>
      </c>
      <c r="G50" s="144">
        <v>4775</v>
      </c>
      <c r="H50" s="144">
        <v>14053</v>
      </c>
      <c r="I50" s="143">
        <v>15388</v>
      </c>
      <c r="J50" s="144">
        <v>7392</v>
      </c>
      <c r="K50" s="144">
        <v>7996</v>
      </c>
      <c r="L50" s="426">
        <v>3986</v>
      </c>
      <c r="M50" s="427">
        <v>3855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2.5772245274319965</v>
      </c>
      <c r="C6" s="480">
        <f>'Tabelle 3.3'!J11</f>
        <v>-1.8246778103866275</v>
      </c>
      <c r="D6" s="481">
        <f t="shared" ref="D6:E9" si="0">IF(OR(AND(B6&gt;=-50,B6&lt;=50),ISNUMBER(B6)=FALSE),B6,"")</f>
        <v>2.5772245274319965</v>
      </c>
      <c r="E6" s="481">
        <f t="shared" si="0"/>
        <v>-1.8246778103866275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2.5772245274319965</v>
      </c>
      <c r="C14" s="480">
        <f>'Tabelle 3.3'!J11</f>
        <v>-1.8246778103866275</v>
      </c>
      <c r="D14" s="481">
        <f>IF(OR(AND(B14&gt;=-50,B14&lt;=50),ISNUMBER(B14)=FALSE),B14,"")</f>
        <v>2.5772245274319965</v>
      </c>
      <c r="E14" s="481">
        <f>IF(OR(AND(C14&gt;=-50,C14&lt;=50),ISNUMBER(C14)=FALSE),C14,"")</f>
        <v>-1.8246778103866275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7.5067024128686324</v>
      </c>
      <c r="C15" s="480">
        <f>'Tabelle 3.3'!J12</f>
        <v>8.5020242914979764</v>
      </c>
      <c r="D15" s="481">
        <f t="shared" ref="D15:E45" si="3">IF(OR(AND(B15&gt;=-50,B15&lt;=50),ISNUMBER(B15)=FALSE),B15,"")</f>
        <v>7.5067024128686324</v>
      </c>
      <c r="E15" s="481">
        <f t="shared" si="3"/>
        <v>8.5020242914979764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-1.4634146341463414</v>
      </c>
      <c r="C16" s="480">
        <f>'Tabelle 3.3'!J13</f>
        <v>-3.75</v>
      </c>
      <c r="D16" s="481">
        <f t="shared" si="3"/>
        <v>-1.4634146341463414</v>
      </c>
      <c r="E16" s="481">
        <f t="shared" si="3"/>
        <v>-3.75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-1.9520851818988465</v>
      </c>
      <c r="C17" s="480">
        <f>'Tabelle 3.3'!J14</f>
        <v>-11.445783132530121</v>
      </c>
      <c r="D17" s="481">
        <f t="shared" si="3"/>
        <v>-1.9520851818988465</v>
      </c>
      <c r="E17" s="481">
        <f t="shared" si="3"/>
        <v>-11.445783132530121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1.7991004497751124</v>
      </c>
      <c r="C18" s="480">
        <f>'Tabelle 3.3'!J15</f>
        <v>-4.8300536672629697</v>
      </c>
      <c r="D18" s="481">
        <f t="shared" si="3"/>
        <v>1.7991004497751124</v>
      </c>
      <c r="E18" s="481">
        <f t="shared" si="3"/>
        <v>-4.8300536672629697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-4.3974732750242955</v>
      </c>
      <c r="C19" s="480">
        <f>'Tabelle 3.3'!J16</f>
        <v>-7.3643410852713176</v>
      </c>
      <c r="D19" s="481">
        <f t="shared" si="3"/>
        <v>-4.3974732750242955</v>
      </c>
      <c r="E19" s="481">
        <f t="shared" si="3"/>
        <v>-7.3643410852713176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1.9054878048780488</v>
      </c>
      <c r="C20" s="480">
        <f>'Tabelle 3.3'!J17</f>
        <v>-34.387351778656125</v>
      </c>
      <c r="D20" s="481">
        <f t="shared" si="3"/>
        <v>1.9054878048780488</v>
      </c>
      <c r="E20" s="481">
        <f t="shared" si="3"/>
        <v>-34.387351778656125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5.9798994974874375</v>
      </c>
      <c r="C21" s="480">
        <f>'Tabelle 3.3'!J18</f>
        <v>4.4205495818399045</v>
      </c>
      <c r="D21" s="481">
        <f t="shared" si="3"/>
        <v>5.9798994974874375</v>
      </c>
      <c r="E21" s="481">
        <f t="shared" si="3"/>
        <v>4.4205495818399045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6.7364123500893083</v>
      </c>
      <c r="C22" s="480">
        <f>'Tabelle 3.3'!J19</f>
        <v>-2.5227750525578134</v>
      </c>
      <c r="D22" s="481">
        <f t="shared" si="3"/>
        <v>6.7364123500893083</v>
      </c>
      <c r="E22" s="481">
        <f t="shared" si="3"/>
        <v>-2.5227750525578134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8.1218274111675122</v>
      </c>
      <c r="C23" s="480">
        <f>'Tabelle 3.3'!J20</f>
        <v>8.99581589958159</v>
      </c>
      <c r="D23" s="481">
        <f t="shared" si="3"/>
        <v>8.1218274111675122</v>
      </c>
      <c r="E23" s="481">
        <f t="shared" si="3"/>
        <v>8.99581589958159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-5.6603773584905657</v>
      </c>
      <c r="C24" s="480">
        <f>'Tabelle 3.3'!J21</f>
        <v>-3.8039974210186975</v>
      </c>
      <c r="D24" s="481">
        <f t="shared" si="3"/>
        <v>-5.6603773584905657</v>
      </c>
      <c r="E24" s="481">
        <f t="shared" si="3"/>
        <v>-3.8039974210186975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0.97799511002444983</v>
      </c>
      <c r="C25" s="480">
        <f>'Tabelle 3.3'!J22</f>
        <v>-8.1896551724137936</v>
      </c>
      <c r="D25" s="481">
        <f t="shared" si="3"/>
        <v>0.97799511002444983</v>
      </c>
      <c r="E25" s="481">
        <f t="shared" si="3"/>
        <v>-8.1896551724137936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3.7986704653371319</v>
      </c>
      <c r="C26" s="480">
        <f>'Tabelle 3.3'!J23</f>
        <v>5.384615384615385</v>
      </c>
      <c r="D26" s="481">
        <f t="shared" si="3"/>
        <v>3.7986704653371319</v>
      </c>
      <c r="E26" s="481">
        <f t="shared" si="3"/>
        <v>5.384615384615385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-3.0612244897959182</v>
      </c>
      <c r="C27" s="480">
        <f>'Tabelle 3.3'!J24</f>
        <v>-1.2533572068039391</v>
      </c>
      <c r="D27" s="481">
        <f t="shared" si="3"/>
        <v>-3.0612244897959182</v>
      </c>
      <c r="E27" s="481">
        <f t="shared" si="3"/>
        <v>-1.2533572068039391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-1.955521472392638</v>
      </c>
      <c r="C28" s="480">
        <f>'Tabelle 3.3'!J25</f>
        <v>-8.7155963302752291</v>
      </c>
      <c r="D28" s="481">
        <f t="shared" si="3"/>
        <v>-1.955521472392638</v>
      </c>
      <c r="E28" s="481">
        <f t="shared" si="3"/>
        <v>-8.7155963302752291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-6.7137809187279149</v>
      </c>
      <c r="C29" s="480">
        <f>'Tabelle 3.3'!J26</f>
        <v>-18.181818181818183</v>
      </c>
      <c r="D29" s="481">
        <f t="shared" si="3"/>
        <v>-6.7137809187279149</v>
      </c>
      <c r="E29" s="481">
        <f t="shared" si="3"/>
        <v>-18.181818181818183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6.279367791542076</v>
      </c>
      <c r="C30" s="480">
        <f>'Tabelle 3.3'!J27</f>
        <v>36.43724696356275</v>
      </c>
      <c r="D30" s="481">
        <f t="shared" si="3"/>
        <v>6.279367791542076</v>
      </c>
      <c r="E30" s="481">
        <f t="shared" si="3"/>
        <v>36.43724696356275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7.001795332136445</v>
      </c>
      <c r="C31" s="480">
        <f>'Tabelle 3.3'!J28</f>
        <v>8.89967637540453</v>
      </c>
      <c r="D31" s="481">
        <f t="shared" si="3"/>
        <v>7.001795332136445</v>
      </c>
      <c r="E31" s="481">
        <f t="shared" si="3"/>
        <v>8.89967637540453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2.0202020202020203</v>
      </c>
      <c r="C32" s="480">
        <f>'Tabelle 3.3'!J29</f>
        <v>-1.6326530612244898</v>
      </c>
      <c r="D32" s="481">
        <f t="shared" si="3"/>
        <v>2.0202020202020203</v>
      </c>
      <c r="E32" s="481">
        <f t="shared" si="3"/>
        <v>-1.6326530612244898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2.0638348932085435</v>
      </c>
      <c r="C33" s="480">
        <f>'Tabelle 3.3'!J30</f>
        <v>-2.5295109612141653</v>
      </c>
      <c r="D33" s="481">
        <f t="shared" si="3"/>
        <v>2.0638348932085435</v>
      </c>
      <c r="E33" s="481">
        <f t="shared" si="3"/>
        <v>-2.5295109612141653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-0.75815011372251706</v>
      </c>
      <c r="C34" s="480">
        <f>'Tabelle 3.3'!J31</f>
        <v>0.99693251533742333</v>
      </c>
      <c r="D34" s="481">
        <f t="shared" si="3"/>
        <v>-0.75815011372251706</v>
      </c>
      <c r="E34" s="481">
        <f t="shared" si="3"/>
        <v>0.99693251533742333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7.5067024128686324</v>
      </c>
      <c r="C37" s="480">
        <f>'Tabelle 3.3'!J34</f>
        <v>8.5020242914979764</v>
      </c>
      <c r="D37" s="481">
        <f t="shared" si="3"/>
        <v>7.5067024128686324</v>
      </c>
      <c r="E37" s="481">
        <f t="shared" si="3"/>
        <v>8.5020242914979764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0.85409879369551822</v>
      </c>
      <c r="C38" s="480">
        <f>'Tabelle 3.3'!J35</f>
        <v>-5.2561247216035634</v>
      </c>
      <c r="D38" s="481">
        <f t="shared" si="3"/>
        <v>0.85409879369551822</v>
      </c>
      <c r="E38" s="481">
        <f t="shared" si="3"/>
        <v>-5.2561247216035634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3.1374407582938391</v>
      </c>
      <c r="C39" s="480">
        <f>'Tabelle 3.3'!J36</f>
        <v>-1.4337733272644515</v>
      </c>
      <c r="D39" s="481">
        <f t="shared" si="3"/>
        <v>3.1374407582938391</v>
      </c>
      <c r="E39" s="481">
        <f t="shared" si="3"/>
        <v>-1.4337733272644515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3.1374407582938391</v>
      </c>
      <c r="C45" s="480">
        <f>'Tabelle 3.3'!J36</f>
        <v>-1.4337733272644515</v>
      </c>
      <c r="D45" s="481">
        <f t="shared" si="3"/>
        <v>3.1374407582938391</v>
      </c>
      <c r="E45" s="481">
        <f t="shared" si="3"/>
        <v>-1.4337733272644515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36724</v>
      </c>
      <c r="C51" s="487">
        <v>8223</v>
      </c>
      <c r="D51" s="487">
        <v>6839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37234</v>
      </c>
      <c r="C52" s="487">
        <v>8317</v>
      </c>
      <c r="D52" s="487">
        <v>6932</v>
      </c>
      <c r="E52" s="488">
        <f t="shared" ref="E52:G70" si="11">IF($A$51=37802,IF(COUNTBLANK(B$51:B$70)&gt;0,#N/A,B52/B$51*100),IF(COUNTBLANK(B$51:B$75)&gt;0,#N/A,B52/B$51*100))</f>
        <v>101.38873761028211</v>
      </c>
      <c r="F52" s="488">
        <f t="shared" si="11"/>
        <v>101.14313510884105</v>
      </c>
      <c r="G52" s="488">
        <f t="shared" si="11"/>
        <v>101.35984793098407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37827</v>
      </c>
      <c r="C53" s="487">
        <v>8147</v>
      </c>
      <c r="D53" s="487">
        <v>6989</v>
      </c>
      <c r="E53" s="488">
        <f t="shared" si="11"/>
        <v>103.00348545910032</v>
      </c>
      <c r="F53" s="488">
        <f t="shared" si="11"/>
        <v>99.075763103490218</v>
      </c>
      <c r="G53" s="488">
        <f t="shared" si="11"/>
        <v>102.19330311449042</v>
      </c>
      <c r="H53" s="489">
        <f>IF(ISERROR(L53)=TRUE,IF(MONTH(A53)=MONTH(MAX(A$51:A$75)),A53,""),"")</f>
        <v>41883</v>
      </c>
      <c r="I53" s="488">
        <f t="shared" si="12"/>
        <v>103.00348545910032</v>
      </c>
      <c r="J53" s="488">
        <f t="shared" si="10"/>
        <v>99.075763103490218</v>
      </c>
      <c r="K53" s="488">
        <f t="shared" si="10"/>
        <v>102.19330311449042</v>
      </c>
      <c r="L53" s="488" t="e">
        <f t="shared" si="13"/>
        <v>#N/A</v>
      </c>
    </row>
    <row r="54" spans="1:14" ht="15" customHeight="1" x14ac:dyDescent="0.2">
      <c r="A54" s="490" t="s">
        <v>462</v>
      </c>
      <c r="B54" s="487">
        <v>37659</v>
      </c>
      <c r="C54" s="487">
        <v>8123</v>
      </c>
      <c r="D54" s="487">
        <v>7077</v>
      </c>
      <c r="E54" s="488">
        <f t="shared" si="11"/>
        <v>102.54601895218384</v>
      </c>
      <c r="F54" s="488">
        <f t="shared" si="11"/>
        <v>98.78389882038185</v>
      </c>
      <c r="G54" s="488">
        <f t="shared" si="11"/>
        <v>103.48004094165815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38141</v>
      </c>
      <c r="C55" s="487">
        <v>8024</v>
      </c>
      <c r="D55" s="487">
        <v>7004</v>
      </c>
      <c r="E55" s="488">
        <f t="shared" si="11"/>
        <v>103.85851214464654</v>
      </c>
      <c r="F55" s="488">
        <f t="shared" si="11"/>
        <v>97.579958652559895</v>
      </c>
      <c r="G55" s="488">
        <f t="shared" si="11"/>
        <v>102.41263342593948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38492</v>
      </c>
      <c r="C56" s="487">
        <v>8151</v>
      </c>
      <c r="D56" s="487">
        <v>7179</v>
      </c>
      <c r="E56" s="488">
        <f t="shared" si="11"/>
        <v>104.8142903823113</v>
      </c>
      <c r="F56" s="488">
        <f t="shared" si="11"/>
        <v>99.124407150674926</v>
      </c>
      <c r="G56" s="488">
        <f t="shared" si="11"/>
        <v>104.97148705951163</v>
      </c>
      <c r="H56" s="489" t="str">
        <f t="shared" si="14"/>
        <v/>
      </c>
      <c r="I56" s="488" t="str">
        <f t="shared" si="12"/>
        <v/>
      </c>
      <c r="J56" s="488" t="str">
        <f t="shared" si="10"/>
        <v/>
      </c>
      <c r="K56" s="488" t="str">
        <f t="shared" si="10"/>
        <v/>
      </c>
      <c r="L56" s="488" t="e">
        <f t="shared" si="13"/>
        <v>#N/A</v>
      </c>
    </row>
    <row r="57" spans="1:14" ht="15" customHeight="1" x14ac:dyDescent="0.2">
      <c r="A57" s="490">
        <v>42248</v>
      </c>
      <c r="B57" s="487">
        <v>39383</v>
      </c>
      <c r="C57" s="487">
        <v>7984</v>
      </c>
      <c r="D57" s="487">
        <v>7339</v>
      </c>
      <c r="E57" s="488">
        <f t="shared" si="11"/>
        <v>107.2404966779218</v>
      </c>
      <c r="F57" s="488">
        <f t="shared" si="11"/>
        <v>97.093518180712636</v>
      </c>
      <c r="G57" s="488">
        <f t="shared" si="11"/>
        <v>107.31101038163476</v>
      </c>
      <c r="H57" s="489">
        <f t="shared" si="14"/>
        <v>42248</v>
      </c>
      <c r="I57" s="488">
        <f t="shared" si="12"/>
        <v>107.2404966779218</v>
      </c>
      <c r="J57" s="488">
        <f t="shared" si="10"/>
        <v>97.093518180712636</v>
      </c>
      <c r="K57" s="488">
        <f t="shared" si="10"/>
        <v>107.31101038163476</v>
      </c>
      <c r="L57" s="488" t="e">
        <f t="shared" si="13"/>
        <v>#N/A</v>
      </c>
    </row>
    <row r="58" spans="1:14" ht="15" customHeight="1" x14ac:dyDescent="0.2">
      <c r="A58" s="490" t="s">
        <v>465</v>
      </c>
      <c r="B58" s="487">
        <v>38671</v>
      </c>
      <c r="C58" s="487">
        <v>8109</v>
      </c>
      <c r="D58" s="487">
        <v>7304</v>
      </c>
      <c r="E58" s="488">
        <f t="shared" si="11"/>
        <v>105.3017100533711</v>
      </c>
      <c r="F58" s="488">
        <f t="shared" si="11"/>
        <v>98.613644655235305</v>
      </c>
      <c r="G58" s="488">
        <f t="shared" si="11"/>
        <v>106.79923965492031</v>
      </c>
      <c r="H58" s="489" t="str">
        <f t="shared" si="14"/>
        <v/>
      </c>
      <c r="I58" s="488" t="str">
        <f t="shared" si="12"/>
        <v/>
      </c>
      <c r="J58" s="488" t="str">
        <f t="shared" si="10"/>
        <v/>
      </c>
      <c r="K58" s="488" t="str">
        <f t="shared" si="10"/>
        <v/>
      </c>
      <c r="L58" s="488" t="e">
        <f t="shared" si="13"/>
        <v>#N/A</v>
      </c>
    </row>
    <row r="59" spans="1:14" ht="15" customHeight="1" x14ac:dyDescent="0.2">
      <c r="A59" s="490" t="s">
        <v>466</v>
      </c>
      <c r="B59" s="487">
        <v>38972</v>
      </c>
      <c r="C59" s="487">
        <v>7998</v>
      </c>
      <c r="D59" s="487">
        <v>7320</v>
      </c>
      <c r="E59" s="488">
        <f t="shared" si="11"/>
        <v>106.12133754492974</v>
      </c>
      <c r="F59" s="488">
        <f t="shared" si="11"/>
        <v>97.263772345859181</v>
      </c>
      <c r="G59" s="488">
        <f t="shared" si="11"/>
        <v>107.03319198713261</v>
      </c>
      <c r="H59" s="489" t="str">
        <f t="shared" si="14"/>
        <v/>
      </c>
      <c r="I59" s="488" t="str">
        <f t="shared" si="12"/>
        <v/>
      </c>
      <c r="J59" s="488" t="str">
        <f t="shared" si="10"/>
        <v/>
      </c>
      <c r="K59" s="488" t="str">
        <f t="shared" si="10"/>
        <v/>
      </c>
      <c r="L59" s="488" t="e">
        <f t="shared" si="13"/>
        <v>#N/A</v>
      </c>
    </row>
    <row r="60" spans="1:14" ht="15" customHeight="1" x14ac:dyDescent="0.2">
      <c r="A60" s="490" t="s">
        <v>467</v>
      </c>
      <c r="B60" s="487">
        <v>39622</v>
      </c>
      <c r="C60" s="487">
        <v>8065</v>
      </c>
      <c r="D60" s="487">
        <v>7480</v>
      </c>
      <c r="E60" s="488">
        <f t="shared" si="11"/>
        <v>107.8912972443089</v>
      </c>
      <c r="F60" s="488">
        <f t="shared" si="11"/>
        <v>98.078560136203336</v>
      </c>
      <c r="G60" s="488">
        <f t="shared" si="11"/>
        <v>109.37271530925574</v>
      </c>
      <c r="H60" s="489" t="str">
        <f t="shared" si="14"/>
        <v/>
      </c>
      <c r="I60" s="488" t="str">
        <f t="shared" si="12"/>
        <v/>
      </c>
      <c r="J60" s="488" t="str">
        <f t="shared" si="10"/>
        <v/>
      </c>
      <c r="K60" s="488" t="str">
        <f t="shared" si="10"/>
        <v/>
      </c>
      <c r="L60" s="488" t="e">
        <f t="shared" si="13"/>
        <v>#N/A</v>
      </c>
    </row>
    <row r="61" spans="1:14" ht="15" customHeight="1" x14ac:dyDescent="0.2">
      <c r="A61" s="490">
        <v>42614</v>
      </c>
      <c r="B61" s="487">
        <v>40421</v>
      </c>
      <c r="C61" s="487">
        <v>7988</v>
      </c>
      <c r="D61" s="487">
        <v>7711</v>
      </c>
      <c r="E61" s="488">
        <f t="shared" si="11"/>
        <v>110.0669861670842</v>
      </c>
      <c r="F61" s="488">
        <f t="shared" si="11"/>
        <v>97.142162227897373</v>
      </c>
      <c r="G61" s="488">
        <f t="shared" si="11"/>
        <v>112.75040210557098</v>
      </c>
      <c r="H61" s="489">
        <f t="shared" si="14"/>
        <v>42614</v>
      </c>
      <c r="I61" s="488">
        <f t="shared" si="12"/>
        <v>110.0669861670842</v>
      </c>
      <c r="J61" s="488">
        <f t="shared" si="10"/>
        <v>97.142162227897373</v>
      </c>
      <c r="K61" s="488">
        <f t="shared" si="10"/>
        <v>112.75040210557098</v>
      </c>
      <c r="L61" s="488" t="e">
        <f t="shared" si="13"/>
        <v>#N/A</v>
      </c>
    </row>
    <row r="62" spans="1:14" ht="15" customHeight="1" x14ac:dyDescent="0.2">
      <c r="A62" s="490" t="s">
        <v>468</v>
      </c>
      <c r="B62" s="487">
        <v>40176</v>
      </c>
      <c r="C62" s="487">
        <v>7963</v>
      </c>
      <c r="D62" s="487">
        <v>7656</v>
      </c>
      <c r="E62" s="488">
        <f t="shared" si="11"/>
        <v>109.39984751116437</v>
      </c>
      <c r="F62" s="488">
        <f t="shared" si="11"/>
        <v>96.838136932992825</v>
      </c>
      <c r="G62" s="488">
        <f t="shared" si="11"/>
        <v>111.94619096359118</v>
      </c>
      <c r="H62" s="489" t="str">
        <f t="shared" si="14"/>
        <v/>
      </c>
      <c r="I62" s="488" t="str">
        <f t="shared" si="12"/>
        <v/>
      </c>
      <c r="J62" s="488" t="str">
        <f t="shared" si="10"/>
        <v/>
      </c>
      <c r="K62" s="488" t="str">
        <f t="shared" si="10"/>
        <v/>
      </c>
      <c r="L62" s="488" t="e">
        <f t="shared" si="13"/>
        <v>#N/A</v>
      </c>
    </row>
    <row r="63" spans="1:14" ht="15" customHeight="1" x14ac:dyDescent="0.2">
      <c r="A63" s="490" t="s">
        <v>469</v>
      </c>
      <c r="B63" s="487">
        <v>40842</v>
      </c>
      <c r="C63" s="487">
        <v>7913</v>
      </c>
      <c r="D63" s="487">
        <v>7612</v>
      </c>
      <c r="E63" s="488">
        <f t="shared" si="11"/>
        <v>111.21337544929746</v>
      </c>
      <c r="F63" s="488">
        <f t="shared" si="11"/>
        <v>96.230086343183757</v>
      </c>
      <c r="G63" s="488">
        <f t="shared" si="11"/>
        <v>111.30282205000732</v>
      </c>
      <c r="H63" s="489" t="str">
        <f t="shared" si="14"/>
        <v/>
      </c>
      <c r="I63" s="488" t="str">
        <f t="shared" si="12"/>
        <v/>
      </c>
      <c r="J63" s="488" t="str">
        <f t="shared" si="10"/>
        <v/>
      </c>
      <c r="K63" s="488" t="str">
        <f t="shared" si="10"/>
        <v/>
      </c>
      <c r="L63" s="488" t="e">
        <f t="shared" si="13"/>
        <v>#N/A</v>
      </c>
    </row>
    <row r="64" spans="1:14" ht="15" customHeight="1" x14ac:dyDescent="0.2">
      <c r="A64" s="490" t="s">
        <v>470</v>
      </c>
      <c r="B64" s="487">
        <v>41087</v>
      </c>
      <c r="C64" s="487">
        <v>7936</v>
      </c>
      <c r="D64" s="487">
        <v>7713</v>
      </c>
      <c r="E64" s="488">
        <f t="shared" si="11"/>
        <v>111.88051410521729</v>
      </c>
      <c r="F64" s="488">
        <f t="shared" si="11"/>
        <v>96.509789614495929</v>
      </c>
      <c r="G64" s="488">
        <f t="shared" si="11"/>
        <v>112.77964614709752</v>
      </c>
      <c r="H64" s="489" t="str">
        <f t="shared" si="14"/>
        <v/>
      </c>
      <c r="I64" s="488" t="str">
        <f t="shared" si="12"/>
        <v/>
      </c>
      <c r="J64" s="488" t="str">
        <f t="shared" si="10"/>
        <v/>
      </c>
      <c r="K64" s="488" t="str">
        <f t="shared" si="10"/>
        <v/>
      </c>
      <c r="L64" s="488" t="e">
        <f t="shared" si="13"/>
        <v>#N/A</v>
      </c>
    </row>
    <row r="65" spans="1:12" ht="15" customHeight="1" x14ac:dyDescent="0.2">
      <c r="A65" s="490">
        <v>42979</v>
      </c>
      <c r="B65" s="487">
        <v>41827</v>
      </c>
      <c r="C65" s="487">
        <v>7769</v>
      </c>
      <c r="D65" s="487">
        <v>7863</v>
      </c>
      <c r="E65" s="488">
        <f t="shared" si="11"/>
        <v>113.89554514758741</v>
      </c>
      <c r="F65" s="488">
        <f t="shared" si="11"/>
        <v>94.478900644533624</v>
      </c>
      <c r="G65" s="488">
        <f t="shared" si="11"/>
        <v>114.97294926158794</v>
      </c>
      <c r="H65" s="489">
        <f t="shared" si="14"/>
        <v>42979</v>
      </c>
      <c r="I65" s="488">
        <f t="shared" si="12"/>
        <v>113.89554514758741</v>
      </c>
      <c r="J65" s="488">
        <f t="shared" si="10"/>
        <v>94.478900644533624</v>
      </c>
      <c r="K65" s="488">
        <f t="shared" si="10"/>
        <v>114.97294926158794</v>
      </c>
      <c r="L65" s="488" t="e">
        <f t="shared" si="13"/>
        <v>#N/A</v>
      </c>
    </row>
    <row r="66" spans="1:12" ht="15" customHeight="1" x14ac:dyDescent="0.2">
      <c r="A66" s="490" t="s">
        <v>471</v>
      </c>
      <c r="B66" s="487">
        <v>41638</v>
      </c>
      <c r="C66" s="487">
        <v>7824</v>
      </c>
      <c r="D66" s="487">
        <v>7865</v>
      </c>
      <c r="E66" s="488">
        <f t="shared" si="11"/>
        <v>113.38089532730639</v>
      </c>
      <c r="F66" s="488">
        <f t="shared" si="11"/>
        <v>95.14775629332361</v>
      </c>
      <c r="G66" s="488">
        <f t="shared" si="11"/>
        <v>115.0021933031145</v>
      </c>
      <c r="H66" s="489" t="str">
        <f t="shared" si="14"/>
        <v/>
      </c>
      <c r="I66" s="488" t="str">
        <f t="shared" si="12"/>
        <v/>
      </c>
      <c r="J66" s="488" t="str">
        <f t="shared" si="10"/>
        <v/>
      </c>
      <c r="K66" s="488" t="str">
        <f t="shared" si="10"/>
        <v/>
      </c>
      <c r="L66" s="488" t="e">
        <f t="shared" si="13"/>
        <v>#N/A</v>
      </c>
    </row>
    <row r="67" spans="1:12" ht="15" customHeight="1" x14ac:dyDescent="0.2">
      <c r="A67" s="490" t="s">
        <v>472</v>
      </c>
      <c r="B67" s="487">
        <v>42205</v>
      </c>
      <c r="C67" s="487">
        <v>7758</v>
      </c>
      <c r="D67" s="487">
        <v>7920</v>
      </c>
      <c r="E67" s="488">
        <f t="shared" si="11"/>
        <v>114.92484478814944</v>
      </c>
      <c r="F67" s="488">
        <f t="shared" si="11"/>
        <v>94.345129514775621</v>
      </c>
      <c r="G67" s="488">
        <f t="shared" si="11"/>
        <v>115.80640444509432</v>
      </c>
      <c r="H67" s="489" t="str">
        <f t="shared" si="14"/>
        <v/>
      </c>
      <c r="I67" s="488" t="str">
        <f t="shared" si="12"/>
        <v/>
      </c>
      <c r="J67" s="488" t="str">
        <f t="shared" si="12"/>
        <v/>
      </c>
      <c r="K67" s="488" t="str">
        <f t="shared" si="12"/>
        <v/>
      </c>
      <c r="L67" s="488" t="e">
        <f t="shared" si="13"/>
        <v>#N/A</v>
      </c>
    </row>
    <row r="68" spans="1:12" ht="15" customHeight="1" x14ac:dyDescent="0.2">
      <c r="A68" s="490" t="s">
        <v>473</v>
      </c>
      <c r="B68" s="487">
        <v>42939</v>
      </c>
      <c r="C68" s="487">
        <v>7928</v>
      </c>
      <c r="D68" s="487">
        <v>8088</v>
      </c>
      <c r="E68" s="488">
        <f t="shared" si="11"/>
        <v>116.92353774098683</v>
      </c>
      <c r="F68" s="488">
        <f t="shared" si="11"/>
        <v>96.412501520126469</v>
      </c>
      <c r="G68" s="488">
        <f t="shared" si="11"/>
        <v>118.2629039333236</v>
      </c>
      <c r="H68" s="489" t="str">
        <f t="shared" si="14"/>
        <v/>
      </c>
      <c r="I68" s="488" t="str">
        <f t="shared" si="12"/>
        <v/>
      </c>
      <c r="J68" s="488" t="str">
        <f t="shared" si="12"/>
        <v/>
      </c>
      <c r="K68" s="488" t="str">
        <f t="shared" si="12"/>
        <v/>
      </c>
      <c r="L68" s="488" t="e">
        <f t="shared" si="13"/>
        <v>#N/A</v>
      </c>
    </row>
    <row r="69" spans="1:12" ht="15" customHeight="1" x14ac:dyDescent="0.2">
      <c r="A69" s="490">
        <v>43344</v>
      </c>
      <c r="B69" s="487">
        <v>43563</v>
      </c>
      <c r="C69" s="487">
        <v>7770</v>
      </c>
      <c r="D69" s="487">
        <v>8227</v>
      </c>
      <c r="E69" s="488">
        <f t="shared" si="11"/>
        <v>118.6226990523908</v>
      </c>
      <c r="F69" s="488">
        <f t="shared" si="11"/>
        <v>94.491061656329805</v>
      </c>
      <c r="G69" s="488">
        <f t="shared" si="11"/>
        <v>120.29536481941805</v>
      </c>
      <c r="H69" s="489">
        <f t="shared" si="14"/>
        <v>43344</v>
      </c>
      <c r="I69" s="488">
        <f t="shared" si="12"/>
        <v>118.6226990523908</v>
      </c>
      <c r="J69" s="488">
        <f t="shared" si="12"/>
        <v>94.491061656329805</v>
      </c>
      <c r="K69" s="488">
        <f t="shared" si="12"/>
        <v>120.29536481941805</v>
      </c>
      <c r="L69" s="488" t="e">
        <f t="shared" si="13"/>
        <v>#N/A</v>
      </c>
    </row>
    <row r="70" spans="1:12" ht="15" customHeight="1" x14ac:dyDescent="0.2">
      <c r="A70" s="490" t="s">
        <v>474</v>
      </c>
      <c r="B70" s="487">
        <v>43241</v>
      </c>
      <c r="C70" s="487">
        <v>7664</v>
      </c>
      <c r="D70" s="487">
        <v>8074</v>
      </c>
      <c r="E70" s="488">
        <f t="shared" si="11"/>
        <v>117.74588824746759</v>
      </c>
      <c r="F70" s="488">
        <f t="shared" si="11"/>
        <v>93.20199440593457</v>
      </c>
      <c r="G70" s="488">
        <f t="shared" si="11"/>
        <v>118.05819564263783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43380</v>
      </c>
      <c r="C71" s="487">
        <v>7542</v>
      </c>
      <c r="D71" s="487">
        <v>8132</v>
      </c>
      <c r="E71" s="491">
        <f t="shared" ref="E71:G75" si="15">IF($A$51=37802,IF(COUNTBLANK(B$51:B$70)&gt;0,#N/A,IF(ISBLANK(B71)=FALSE,B71/B$51*100,#N/A)),IF(COUNTBLANK(B$51:B$75)&gt;0,#N/A,B71/B$51*100))</f>
        <v>118.12438732164252</v>
      </c>
      <c r="F71" s="491">
        <f t="shared" si="15"/>
        <v>91.718350966800429</v>
      </c>
      <c r="G71" s="491">
        <f t="shared" si="15"/>
        <v>118.90627284690744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43707</v>
      </c>
      <c r="C72" s="487">
        <v>7648</v>
      </c>
      <c r="D72" s="487">
        <v>8261</v>
      </c>
      <c r="E72" s="491">
        <f t="shared" si="15"/>
        <v>119.01481320117635</v>
      </c>
      <c r="F72" s="491">
        <f t="shared" si="15"/>
        <v>93.007418217195664</v>
      </c>
      <c r="G72" s="491">
        <f t="shared" si="15"/>
        <v>120.79251352536922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44401</v>
      </c>
      <c r="C73" s="487">
        <v>7462</v>
      </c>
      <c r="D73" s="487">
        <v>8271</v>
      </c>
      <c r="E73" s="491">
        <f t="shared" si="15"/>
        <v>120.90458555712887</v>
      </c>
      <c r="F73" s="491">
        <f t="shared" si="15"/>
        <v>90.745470023105923</v>
      </c>
      <c r="G73" s="491">
        <f t="shared" si="15"/>
        <v>120.9387337330019</v>
      </c>
      <c r="H73" s="492">
        <f>IF(A$51=37802,IF(ISERROR(L73)=TRUE,IF(ISBLANK(A73)=FALSE,IF(MONTH(A73)=MONTH(MAX(A$51:A$75)),A73,""),""),""),IF(ISERROR(L73)=TRUE,IF(MONTH(A73)=MONTH(MAX(A$51:A$75)),A73,""),""))</f>
        <v>43709</v>
      </c>
      <c r="I73" s="488">
        <f t="shared" si="12"/>
        <v>120.90458555712887</v>
      </c>
      <c r="J73" s="488">
        <f t="shared" si="12"/>
        <v>90.745470023105923</v>
      </c>
      <c r="K73" s="488">
        <f t="shared" si="12"/>
        <v>120.9387337330019</v>
      </c>
      <c r="L73" s="488" t="e">
        <f t="shared" si="13"/>
        <v>#N/A</v>
      </c>
    </row>
    <row r="74" spans="1:12" ht="15" customHeight="1" x14ac:dyDescent="0.2">
      <c r="A74" s="490" t="s">
        <v>477</v>
      </c>
      <c r="B74" s="487">
        <v>43836</v>
      </c>
      <c r="C74" s="487">
        <v>7476</v>
      </c>
      <c r="D74" s="487">
        <v>8176</v>
      </c>
      <c r="E74" s="491">
        <f t="shared" si="15"/>
        <v>119.36608212613005</v>
      </c>
      <c r="F74" s="491">
        <f t="shared" si="15"/>
        <v>90.915724188252469</v>
      </c>
      <c r="G74" s="491">
        <f t="shared" si="15"/>
        <v>119.5496417604913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44498</v>
      </c>
      <c r="C75" s="493">
        <v>7392</v>
      </c>
      <c r="D75" s="493">
        <v>7996</v>
      </c>
      <c r="E75" s="491">
        <f t="shared" si="15"/>
        <v>121.16871800457467</v>
      </c>
      <c r="F75" s="491">
        <f t="shared" si="15"/>
        <v>89.894199197373226</v>
      </c>
      <c r="G75" s="491">
        <f t="shared" si="15"/>
        <v>116.91767802310279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120.90458555712887</v>
      </c>
      <c r="J77" s="488">
        <f>IF(J75&lt;&gt;"",J75,IF(J74&lt;&gt;"",J74,IF(J73&lt;&gt;"",J73,IF(J72&lt;&gt;"",J72,IF(J71&lt;&gt;"",J71,IF(J70&lt;&gt;"",J70,""))))))</f>
        <v>90.745470023105923</v>
      </c>
      <c r="K77" s="488">
        <f>IF(K75&lt;&gt;"",K75,IF(K74&lt;&gt;"",K74,IF(K73&lt;&gt;"",K73,IF(K72&lt;&gt;"",K72,IF(K71&lt;&gt;"",K71,IF(K70&lt;&gt;"",K70,""))))))</f>
        <v>120.9387337330019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+20,9%</v>
      </c>
      <c r="J79" s="488" t="str">
        <f>"GeB - ausschließlich: "&amp;IF(J77&gt;100,"+","")&amp;TEXT(J77-100,"0,0")&amp;"%"</f>
        <v>GeB - ausschließlich: -9,3%</v>
      </c>
      <c r="K79" s="488" t="str">
        <f>"GeB - im Nebenjob: "&amp;IF(K77&gt;100,"+","")&amp;TEXT(K77-100,"0,0")&amp;"%"</f>
        <v>GeB - im Nebenjob: +20,9%</v>
      </c>
    </row>
    <row r="81" spans="9:9" ht="15" customHeight="1" x14ac:dyDescent="0.2">
      <c r="I81" s="488" t="str">
        <f>IF(ISERROR(HLOOKUP(1,I$78:K$79,2,FALSE)),"",HLOOKUP(1,I$78:K$79,2,FALSE))</f>
        <v>GeB - im Nebenjob: +20,9%</v>
      </c>
    </row>
    <row r="82" spans="9:9" ht="15" customHeight="1" x14ac:dyDescent="0.2">
      <c r="I82" s="488" t="str">
        <f>IF(ISERROR(HLOOKUP(2,I$78:K$79,2,FALSE)),"",HLOOKUP(2,I$78:K$79,2,FALSE))</f>
        <v>SvB: +20,9%</v>
      </c>
    </row>
    <row r="83" spans="9:9" ht="15" customHeight="1" x14ac:dyDescent="0.2">
      <c r="I83" s="488" t="str">
        <f>IF(ISERROR(HLOOKUP(3,I$78:K$79,2,FALSE)),"",HLOOKUP(3,I$78:K$79,2,FALSE))</f>
        <v>GeB - ausschließlich: -9,3%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44498</v>
      </c>
      <c r="E12" s="114">
        <v>43836</v>
      </c>
      <c r="F12" s="114">
        <v>44401</v>
      </c>
      <c r="G12" s="114">
        <v>43707</v>
      </c>
      <c r="H12" s="114">
        <v>43380</v>
      </c>
      <c r="I12" s="115">
        <v>1118</v>
      </c>
      <c r="J12" s="116">
        <v>2.5772245274319965</v>
      </c>
      <c r="N12" s="117"/>
    </row>
    <row r="13" spans="1:15" s="110" customFormat="1" ht="13.5" customHeight="1" x14ac:dyDescent="0.2">
      <c r="A13" s="118" t="s">
        <v>105</v>
      </c>
      <c r="B13" s="119" t="s">
        <v>106</v>
      </c>
      <c r="C13" s="113">
        <v>53.737246617825519</v>
      </c>
      <c r="D13" s="114">
        <v>23912</v>
      </c>
      <c r="E13" s="114">
        <v>23347</v>
      </c>
      <c r="F13" s="114">
        <v>23819</v>
      </c>
      <c r="G13" s="114">
        <v>23372</v>
      </c>
      <c r="H13" s="114">
        <v>23080</v>
      </c>
      <c r="I13" s="115">
        <v>832</v>
      </c>
      <c r="J13" s="116">
        <v>3.604852686308492</v>
      </c>
    </row>
    <row r="14" spans="1:15" s="110" customFormat="1" ht="13.5" customHeight="1" x14ac:dyDescent="0.2">
      <c r="A14" s="120"/>
      <c r="B14" s="119" t="s">
        <v>107</v>
      </c>
      <c r="C14" s="113">
        <v>46.262753382174481</v>
      </c>
      <c r="D14" s="114">
        <v>20586</v>
      </c>
      <c r="E14" s="114">
        <v>20489</v>
      </c>
      <c r="F14" s="114">
        <v>20582</v>
      </c>
      <c r="G14" s="114">
        <v>20335</v>
      </c>
      <c r="H14" s="114">
        <v>20300</v>
      </c>
      <c r="I14" s="115">
        <v>286</v>
      </c>
      <c r="J14" s="116">
        <v>1.4088669950738917</v>
      </c>
    </row>
    <row r="15" spans="1:15" s="110" customFormat="1" ht="13.5" customHeight="1" x14ac:dyDescent="0.2">
      <c r="A15" s="118" t="s">
        <v>105</v>
      </c>
      <c r="B15" s="121" t="s">
        <v>108</v>
      </c>
      <c r="C15" s="113">
        <v>10.730819362667985</v>
      </c>
      <c r="D15" s="114">
        <v>4775</v>
      </c>
      <c r="E15" s="114">
        <v>4768</v>
      </c>
      <c r="F15" s="114">
        <v>4917</v>
      </c>
      <c r="G15" s="114">
        <v>4599</v>
      </c>
      <c r="H15" s="114">
        <v>4611</v>
      </c>
      <c r="I15" s="115">
        <v>164</v>
      </c>
      <c r="J15" s="116">
        <v>3.5567122099327695</v>
      </c>
    </row>
    <row r="16" spans="1:15" s="110" customFormat="1" ht="13.5" customHeight="1" x14ac:dyDescent="0.2">
      <c r="A16" s="118"/>
      <c r="B16" s="121" t="s">
        <v>109</v>
      </c>
      <c r="C16" s="113">
        <v>69.479527169760445</v>
      </c>
      <c r="D16" s="114">
        <v>30917</v>
      </c>
      <c r="E16" s="114">
        <v>30464</v>
      </c>
      <c r="F16" s="114">
        <v>30891</v>
      </c>
      <c r="G16" s="114">
        <v>30682</v>
      </c>
      <c r="H16" s="114">
        <v>30601</v>
      </c>
      <c r="I16" s="115">
        <v>316</v>
      </c>
      <c r="J16" s="116">
        <v>1.0326459919610471</v>
      </c>
    </row>
    <row r="17" spans="1:10" s="110" customFormat="1" ht="13.5" customHeight="1" x14ac:dyDescent="0.2">
      <c r="A17" s="118"/>
      <c r="B17" s="121" t="s">
        <v>110</v>
      </c>
      <c r="C17" s="113">
        <v>18.315429906962109</v>
      </c>
      <c r="D17" s="114">
        <v>8150</v>
      </c>
      <c r="E17" s="114">
        <v>7959</v>
      </c>
      <c r="F17" s="114">
        <v>7949</v>
      </c>
      <c r="G17" s="114">
        <v>7802</v>
      </c>
      <c r="H17" s="114">
        <v>7577</v>
      </c>
      <c r="I17" s="115">
        <v>573</v>
      </c>
      <c r="J17" s="116">
        <v>7.5623597729972287</v>
      </c>
    </row>
    <row r="18" spans="1:10" s="110" customFormat="1" ht="13.5" customHeight="1" x14ac:dyDescent="0.2">
      <c r="A18" s="120"/>
      <c r="B18" s="121" t="s">
        <v>111</v>
      </c>
      <c r="C18" s="113">
        <v>1.4742235606094656</v>
      </c>
      <c r="D18" s="114">
        <v>656</v>
      </c>
      <c r="E18" s="114">
        <v>645</v>
      </c>
      <c r="F18" s="114">
        <v>644</v>
      </c>
      <c r="G18" s="114">
        <v>624</v>
      </c>
      <c r="H18" s="114">
        <v>591</v>
      </c>
      <c r="I18" s="115">
        <v>65</v>
      </c>
      <c r="J18" s="116">
        <v>10.998307952622673</v>
      </c>
    </row>
    <row r="19" spans="1:10" s="110" customFormat="1" ht="13.5" customHeight="1" x14ac:dyDescent="0.2">
      <c r="A19" s="120"/>
      <c r="B19" s="121" t="s">
        <v>112</v>
      </c>
      <c r="C19" s="113">
        <v>0.3213627578767585</v>
      </c>
      <c r="D19" s="114">
        <v>143</v>
      </c>
      <c r="E19" s="114">
        <v>140</v>
      </c>
      <c r="F19" s="114">
        <v>152</v>
      </c>
      <c r="G19" s="114">
        <v>142</v>
      </c>
      <c r="H19" s="114">
        <v>125</v>
      </c>
      <c r="I19" s="115">
        <v>18</v>
      </c>
      <c r="J19" s="116">
        <v>14.4</v>
      </c>
    </row>
    <row r="20" spans="1:10" s="110" customFormat="1" ht="13.5" customHeight="1" x14ac:dyDescent="0.2">
      <c r="A20" s="118" t="s">
        <v>113</v>
      </c>
      <c r="B20" s="122" t="s">
        <v>114</v>
      </c>
      <c r="C20" s="113">
        <v>70.376196682996991</v>
      </c>
      <c r="D20" s="114">
        <v>31316</v>
      </c>
      <c r="E20" s="114">
        <v>30748</v>
      </c>
      <c r="F20" s="114">
        <v>31357</v>
      </c>
      <c r="G20" s="114">
        <v>30710</v>
      </c>
      <c r="H20" s="114">
        <v>30484</v>
      </c>
      <c r="I20" s="115">
        <v>832</v>
      </c>
      <c r="J20" s="116">
        <v>2.7293006167169662</v>
      </c>
    </row>
    <row r="21" spans="1:10" s="110" customFormat="1" ht="13.5" customHeight="1" x14ac:dyDescent="0.2">
      <c r="A21" s="120"/>
      <c r="B21" s="122" t="s">
        <v>115</v>
      </c>
      <c r="C21" s="113">
        <v>29.623803317003013</v>
      </c>
      <c r="D21" s="114">
        <v>13182</v>
      </c>
      <c r="E21" s="114">
        <v>13088</v>
      </c>
      <c r="F21" s="114">
        <v>13044</v>
      </c>
      <c r="G21" s="114">
        <v>12997</v>
      </c>
      <c r="H21" s="114">
        <v>12896</v>
      </c>
      <c r="I21" s="115">
        <v>286</v>
      </c>
      <c r="J21" s="116">
        <v>2.217741935483871</v>
      </c>
    </row>
    <row r="22" spans="1:10" s="110" customFormat="1" ht="13.5" customHeight="1" x14ac:dyDescent="0.2">
      <c r="A22" s="118" t="s">
        <v>113</v>
      </c>
      <c r="B22" s="122" t="s">
        <v>116</v>
      </c>
      <c r="C22" s="113">
        <v>74.96516697379657</v>
      </c>
      <c r="D22" s="114">
        <v>33358</v>
      </c>
      <c r="E22" s="114">
        <v>33169</v>
      </c>
      <c r="F22" s="114">
        <v>33460</v>
      </c>
      <c r="G22" s="114">
        <v>33054</v>
      </c>
      <c r="H22" s="114">
        <v>32986</v>
      </c>
      <c r="I22" s="115">
        <v>372</v>
      </c>
      <c r="J22" s="116">
        <v>1.1277511671618263</v>
      </c>
    </row>
    <row r="23" spans="1:10" s="110" customFormat="1" ht="13.5" customHeight="1" x14ac:dyDescent="0.2">
      <c r="A23" s="123"/>
      <c r="B23" s="124" t="s">
        <v>117</v>
      </c>
      <c r="C23" s="125">
        <v>24.996629061980315</v>
      </c>
      <c r="D23" s="114">
        <v>11123</v>
      </c>
      <c r="E23" s="114">
        <v>10650</v>
      </c>
      <c r="F23" s="114">
        <v>10924</v>
      </c>
      <c r="G23" s="114">
        <v>10634</v>
      </c>
      <c r="H23" s="114">
        <v>10373</v>
      </c>
      <c r="I23" s="115">
        <v>750</v>
      </c>
      <c r="J23" s="116">
        <v>7.2303094572447701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15388</v>
      </c>
      <c r="E26" s="114">
        <v>15652</v>
      </c>
      <c r="F26" s="114">
        <v>15733</v>
      </c>
      <c r="G26" s="114">
        <v>15909</v>
      </c>
      <c r="H26" s="140">
        <v>15674</v>
      </c>
      <c r="I26" s="115">
        <v>-286</v>
      </c>
      <c r="J26" s="116">
        <v>-1.8246778103866275</v>
      </c>
    </row>
    <row r="27" spans="1:10" s="110" customFormat="1" ht="13.5" customHeight="1" x14ac:dyDescent="0.2">
      <c r="A27" s="118" t="s">
        <v>105</v>
      </c>
      <c r="B27" s="119" t="s">
        <v>106</v>
      </c>
      <c r="C27" s="113">
        <v>43.007538341564853</v>
      </c>
      <c r="D27" s="115">
        <v>6618</v>
      </c>
      <c r="E27" s="114">
        <v>6654</v>
      </c>
      <c r="F27" s="114">
        <v>6723</v>
      </c>
      <c r="G27" s="114">
        <v>6836</v>
      </c>
      <c r="H27" s="140">
        <v>6704</v>
      </c>
      <c r="I27" s="115">
        <v>-86</v>
      </c>
      <c r="J27" s="116">
        <v>-1.2828162291169452</v>
      </c>
    </row>
    <row r="28" spans="1:10" s="110" customFormat="1" ht="13.5" customHeight="1" x14ac:dyDescent="0.2">
      <c r="A28" s="120"/>
      <c r="B28" s="119" t="s">
        <v>107</v>
      </c>
      <c r="C28" s="113">
        <v>56.992461658435147</v>
      </c>
      <c r="D28" s="115">
        <v>8770</v>
      </c>
      <c r="E28" s="114">
        <v>8998</v>
      </c>
      <c r="F28" s="114">
        <v>9010</v>
      </c>
      <c r="G28" s="114">
        <v>9073</v>
      </c>
      <c r="H28" s="140">
        <v>8970</v>
      </c>
      <c r="I28" s="115">
        <v>-200</v>
      </c>
      <c r="J28" s="116">
        <v>-2.229654403567447</v>
      </c>
    </row>
    <row r="29" spans="1:10" s="110" customFormat="1" ht="13.5" customHeight="1" x14ac:dyDescent="0.2">
      <c r="A29" s="118" t="s">
        <v>105</v>
      </c>
      <c r="B29" s="121" t="s">
        <v>108</v>
      </c>
      <c r="C29" s="113">
        <v>14.777748895243047</v>
      </c>
      <c r="D29" s="115">
        <v>2274</v>
      </c>
      <c r="E29" s="114">
        <v>2300</v>
      </c>
      <c r="F29" s="114">
        <v>2337</v>
      </c>
      <c r="G29" s="114">
        <v>2444</v>
      </c>
      <c r="H29" s="140">
        <v>2376</v>
      </c>
      <c r="I29" s="115">
        <v>-102</v>
      </c>
      <c r="J29" s="116">
        <v>-4.2929292929292933</v>
      </c>
    </row>
    <row r="30" spans="1:10" s="110" customFormat="1" ht="13.5" customHeight="1" x14ac:dyDescent="0.2">
      <c r="A30" s="118"/>
      <c r="B30" s="121" t="s">
        <v>109</v>
      </c>
      <c r="C30" s="113">
        <v>54.256563556017674</v>
      </c>
      <c r="D30" s="115">
        <v>8349</v>
      </c>
      <c r="E30" s="114">
        <v>8552</v>
      </c>
      <c r="F30" s="114">
        <v>8596</v>
      </c>
      <c r="G30" s="114">
        <v>8657</v>
      </c>
      <c r="H30" s="140">
        <v>8582</v>
      </c>
      <c r="I30" s="115">
        <v>-233</v>
      </c>
      <c r="J30" s="116">
        <v>-2.714984852015847</v>
      </c>
    </row>
    <row r="31" spans="1:10" s="110" customFormat="1" ht="13.5" customHeight="1" x14ac:dyDescent="0.2">
      <c r="A31" s="118"/>
      <c r="B31" s="121" t="s">
        <v>110</v>
      </c>
      <c r="C31" s="113">
        <v>16.590850012997141</v>
      </c>
      <c r="D31" s="115">
        <v>2553</v>
      </c>
      <c r="E31" s="114">
        <v>2580</v>
      </c>
      <c r="F31" s="114">
        <v>2602</v>
      </c>
      <c r="G31" s="114">
        <v>2625</v>
      </c>
      <c r="H31" s="140">
        <v>2563</v>
      </c>
      <c r="I31" s="115">
        <v>-10</v>
      </c>
      <c r="J31" s="116">
        <v>-0.39016777214202109</v>
      </c>
    </row>
    <row r="32" spans="1:10" s="110" customFormat="1" ht="13.5" customHeight="1" x14ac:dyDescent="0.2">
      <c r="A32" s="120"/>
      <c r="B32" s="121" t="s">
        <v>111</v>
      </c>
      <c r="C32" s="113">
        <v>14.374837535742136</v>
      </c>
      <c r="D32" s="115">
        <v>2212</v>
      </c>
      <c r="E32" s="114">
        <v>2220</v>
      </c>
      <c r="F32" s="114">
        <v>2198</v>
      </c>
      <c r="G32" s="114">
        <v>2183</v>
      </c>
      <c r="H32" s="140">
        <v>2153</v>
      </c>
      <c r="I32" s="115">
        <v>59</v>
      </c>
      <c r="J32" s="116">
        <v>2.740362285183465</v>
      </c>
    </row>
    <row r="33" spans="1:10" s="110" customFormat="1" ht="13.5" customHeight="1" x14ac:dyDescent="0.2">
      <c r="A33" s="120"/>
      <c r="B33" s="121" t="s">
        <v>112</v>
      </c>
      <c r="C33" s="113">
        <v>1.2022355081881986</v>
      </c>
      <c r="D33" s="115">
        <v>185</v>
      </c>
      <c r="E33" s="114">
        <v>206</v>
      </c>
      <c r="F33" s="114">
        <v>200</v>
      </c>
      <c r="G33" s="114">
        <v>169</v>
      </c>
      <c r="H33" s="140">
        <v>164</v>
      </c>
      <c r="I33" s="115">
        <v>21</v>
      </c>
      <c r="J33" s="116">
        <v>12.804878048780488</v>
      </c>
    </row>
    <row r="34" spans="1:10" s="110" customFormat="1" ht="13.5" customHeight="1" x14ac:dyDescent="0.2">
      <c r="A34" s="118" t="s">
        <v>113</v>
      </c>
      <c r="B34" s="122" t="s">
        <v>116</v>
      </c>
      <c r="C34" s="113">
        <v>76.813101117754087</v>
      </c>
      <c r="D34" s="115">
        <v>11820</v>
      </c>
      <c r="E34" s="114">
        <v>11991</v>
      </c>
      <c r="F34" s="114">
        <v>12141</v>
      </c>
      <c r="G34" s="114">
        <v>12302</v>
      </c>
      <c r="H34" s="140">
        <v>12184</v>
      </c>
      <c r="I34" s="115">
        <v>-364</v>
      </c>
      <c r="J34" s="116">
        <v>-2.9875246224556795</v>
      </c>
    </row>
    <row r="35" spans="1:10" s="110" customFormat="1" ht="13.5" customHeight="1" x14ac:dyDescent="0.2">
      <c r="A35" s="118"/>
      <c r="B35" s="119" t="s">
        <v>117</v>
      </c>
      <c r="C35" s="113">
        <v>23.115414608786068</v>
      </c>
      <c r="D35" s="115">
        <v>3557</v>
      </c>
      <c r="E35" s="114">
        <v>3648</v>
      </c>
      <c r="F35" s="114">
        <v>3579</v>
      </c>
      <c r="G35" s="114">
        <v>3596</v>
      </c>
      <c r="H35" s="140">
        <v>3474</v>
      </c>
      <c r="I35" s="115">
        <v>83</v>
      </c>
      <c r="J35" s="116">
        <v>2.3891767415083476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7392</v>
      </c>
      <c r="E37" s="114">
        <v>7476</v>
      </c>
      <c r="F37" s="114">
        <v>7462</v>
      </c>
      <c r="G37" s="114">
        <v>7648</v>
      </c>
      <c r="H37" s="140">
        <v>7542</v>
      </c>
      <c r="I37" s="115">
        <v>-150</v>
      </c>
      <c r="J37" s="116">
        <v>-1.9888623707239459</v>
      </c>
    </row>
    <row r="38" spans="1:10" s="110" customFormat="1" ht="13.5" customHeight="1" x14ac:dyDescent="0.2">
      <c r="A38" s="118" t="s">
        <v>105</v>
      </c>
      <c r="B38" s="119" t="s">
        <v>106</v>
      </c>
      <c r="C38" s="113">
        <v>37.148268398268399</v>
      </c>
      <c r="D38" s="115">
        <v>2746</v>
      </c>
      <c r="E38" s="114">
        <v>2740</v>
      </c>
      <c r="F38" s="114">
        <v>2729</v>
      </c>
      <c r="G38" s="114">
        <v>2804</v>
      </c>
      <c r="H38" s="140">
        <v>2757</v>
      </c>
      <c r="I38" s="115">
        <v>-11</v>
      </c>
      <c r="J38" s="116">
        <v>-0.39898440333696045</v>
      </c>
    </row>
    <row r="39" spans="1:10" s="110" customFormat="1" ht="13.5" customHeight="1" x14ac:dyDescent="0.2">
      <c r="A39" s="120"/>
      <c r="B39" s="119" t="s">
        <v>107</v>
      </c>
      <c r="C39" s="113">
        <v>62.851731601731601</v>
      </c>
      <c r="D39" s="115">
        <v>4646</v>
      </c>
      <c r="E39" s="114">
        <v>4736</v>
      </c>
      <c r="F39" s="114">
        <v>4733</v>
      </c>
      <c r="G39" s="114">
        <v>4844</v>
      </c>
      <c r="H39" s="140">
        <v>4785</v>
      </c>
      <c r="I39" s="115">
        <v>-139</v>
      </c>
      <c r="J39" s="116">
        <v>-2.9049111807732499</v>
      </c>
    </row>
    <row r="40" spans="1:10" s="110" customFormat="1" ht="13.5" customHeight="1" x14ac:dyDescent="0.2">
      <c r="A40" s="118" t="s">
        <v>105</v>
      </c>
      <c r="B40" s="121" t="s">
        <v>108</v>
      </c>
      <c r="C40" s="113">
        <v>18.993506493506494</v>
      </c>
      <c r="D40" s="115">
        <v>1404</v>
      </c>
      <c r="E40" s="114">
        <v>1383</v>
      </c>
      <c r="F40" s="114">
        <v>1402</v>
      </c>
      <c r="G40" s="114">
        <v>1532</v>
      </c>
      <c r="H40" s="140">
        <v>1453</v>
      </c>
      <c r="I40" s="115">
        <v>-49</v>
      </c>
      <c r="J40" s="116">
        <v>-3.3723331039229181</v>
      </c>
    </row>
    <row r="41" spans="1:10" s="110" customFormat="1" ht="13.5" customHeight="1" x14ac:dyDescent="0.2">
      <c r="A41" s="118"/>
      <c r="B41" s="121" t="s">
        <v>109</v>
      </c>
      <c r="C41" s="113">
        <v>33.766233766233768</v>
      </c>
      <c r="D41" s="115">
        <v>2496</v>
      </c>
      <c r="E41" s="114">
        <v>2554</v>
      </c>
      <c r="F41" s="114">
        <v>2527</v>
      </c>
      <c r="G41" s="114">
        <v>2555</v>
      </c>
      <c r="H41" s="140">
        <v>2583</v>
      </c>
      <c r="I41" s="115">
        <v>-87</v>
      </c>
      <c r="J41" s="116">
        <v>-3.3681765389082461</v>
      </c>
    </row>
    <row r="42" spans="1:10" s="110" customFormat="1" ht="13.5" customHeight="1" x14ac:dyDescent="0.2">
      <c r="A42" s="118"/>
      <c r="B42" s="121" t="s">
        <v>110</v>
      </c>
      <c r="C42" s="113">
        <v>18.303571428571427</v>
      </c>
      <c r="D42" s="115">
        <v>1353</v>
      </c>
      <c r="E42" s="114">
        <v>1382</v>
      </c>
      <c r="F42" s="114">
        <v>1399</v>
      </c>
      <c r="G42" s="114">
        <v>1437</v>
      </c>
      <c r="H42" s="140">
        <v>1416</v>
      </c>
      <c r="I42" s="115">
        <v>-63</v>
      </c>
      <c r="J42" s="116">
        <v>-4.4491525423728815</v>
      </c>
    </row>
    <row r="43" spans="1:10" s="110" customFormat="1" ht="13.5" customHeight="1" x14ac:dyDescent="0.2">
      <c r="A43" s="120"/>
      <c r="B43" s="121" t="s">
        <v>111</v>
      </c>
      <c r="C43" s="113">
        <v>28.936688311688311</v>
      </c>
      <c r="D43" s="115">
        <v>2139</v>
      </c>
      <c r="E43" s="114">
        <v>2157</v>
      </c>
      <c r="F43" s="114">
        <v>2134</v>
      </c>
      <c r="G43" s="114">
        <v>2124</v>
      </c>
      <c r="H43" s="140">
        <v>2090</v>
      </c>
      <c r="I43" s="115">
        <v>49</v>
      </c>
      <c r="J43" s="116">
        <v>2.3444976076555024</v>
      </c>
    </row>
    <row r="44" spans="1:10" s="110" customFormat="1" ht="13.5" customHeight="1" x14ac:dyDescent="0.2">
      <c r="A44" s="120"/>
      <c r="B44" s="121" t="s">
        <v>112</v>
      </c>
      <c r="C44" s="113">
        <v>2.2050865800865802</v>
      </c>
      <c r="D44" s="115">
        <v>163</v>
      </c>
      <c r="E44" s="114">
        <v>190</v>
      </c>
      <c r="F44" s="114">
        <v>185</v>
      </c>
      <c r="G44" s="114">
        <v>153</v>
      </c>
      <c r="H44" s="140">
        <v>146</v>
      </c>
      <c r="I44" s="115">
        <v>17</v>
      </c>
      <c r="J44" s="116">
        <v>11.643835616438356</v>
      </c>
    </row>
    <row r="45" spans="1:10" s="110" customFormat="1" ht="13.5" customHeight="1" x14ac:dyDescent="0.2">
      <c r="A45" s="118" t="s">
        <v>113</v>
      </c>
      <c r="B45" s="122" t="s">
        <v>116</v>
      </c>
      <c r="C45" s="113">
        <v>81.980519480519476</v>
      </c>
      <c r="D45" s="115">
        <v>6060</v>
      </c>
      <c r="E45" s="114">
        <v>6133</v>
      </c>
      <c r="F45" s="114">
        <v>6166</v>
      </c>
      <c r="G45" s="114">
        <v>6342</v>
      </c>
      <c r="H45" s="140">
        <v>6265</v>
      </c>
      <c r="I45" s="115">
        <v>-205</v>
      </c>
      <c r="J45" s="116">
        <v>-3.2721468475658422</v>
      </c>
    </row>
    <row r="46" spans="1:10" s="110" customFormat="1" ht="13.5" customHeight="1" x14ac:dyDescent="0.2">
      <c r="A46" s="118"/>
      <c r="B46" s="119" t="s">
        <v>117</v>
      </c>
      <c r="C46" s="113">
        <v>17.870670995670995</v>
      </c>
      <c r="D46" s="115">
        <v>1321</v>
      </c>
      <c r="E46" s="114">
        <v>1330</v>
      </c>
      <c r="F46" s="114">
        <v>1283</v>
      </c>
      <c r="G46" s="114">
        <v>1295</v>
      </c>
      <c r="H46" s="140">
        <v>1261</v>
      </c>
      <c r="I46" s="115">
        <v>60</v>
      </c>
      <c r="J46" s="116">
        <v>4.7581284694686756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7996</v>
      </c>
      <c r="E48" s="114">
        <v>8176</v>
      </c>
      <c r="F48" s="114">
        <v>8271</v>
      </c>
      <c r="G48" s="114">
        <v>8261</v>
      </c>
      <c r="H48" s="140">
        <v>8132</v>
      </c>
      <c r="I48" s="115">
        <v>-136</v>
      </c>
      <c r="J48" s="116">
        <v>-1.6724053123462863</v>
      </c>
    </row>
    <row r="49" spans="1:12" s="110" customFormat="1" ht="13.5" customHeight="1" x14ac:dyDescent="0.2">
      <c r="A49" s="118" t="s">
        <v>105</v>
      </c>
      <c r="B49" s="119" t="s">
        <v>106</v>
      </c>
      <c r="C49" s="113">
        <v>48.424212106053027</v>
      </c>
      <c r="D49" s="115">
        <v>3872</v>
      </c>
      <c r="E49" s="114">
        <v>3914</v>
      </c>
      <c r="F49" s="114">
        <v>3994</v>
      </c>
      <c r="G49" s="114">
        <v>4032</v>
      </c>
      <c r="H49" s="140">
        <v>3947</v>
      </c>
      <c r="I49" s="115">
        <v>-75</v>
      </c>
      <c r="J49" s="116">
        <v>-1.9001773498859893</v>
      </c>
    </row>
    <row r="50" spans="1:12" s="110" customFormat="1" ht="13.5" customHeight="1" x14ac:dyDescent="0.2">
      <c r="A50" s="120"/>
      <c r="B50" s="119" t="s">
        <v>107</v>
      </c>
      <c r="C50" s="113">
        <v>51.575787893946973</v>
      </c>
      <c r="D50" s="115">
        <v>4124</v>
      </c>
      <c r="E50" s="114">
        <v>4262</v>
      </c>
      <c r="F50" s="114">
        <v>4277</v>
      </c>
      <c r="G50" s="114">
        <v>4229</v>
      </c>
      <c r="H50" s="140">
        <v>4185</v>
      </c>
      <c r="I50" s="115">
        <v>-61</v>
      </c>
      <c r="J50" s="116">
        <v>-1.4575866188769415</v>
      </c>
    </row>
    <row r="51" spans="1:12" s="110" customFormat="1" ht="13.5" customHeight="1" x14ac:dyDescent="0.2">
      <c r="A51" s="118" t="s">
        <v>105</v>
      </c>
      <c r="B51" s="121" t="s">
        <v>108</v>
      </c>
      <c r="C51" s="113">
        <v>10.880440220110055</v>
      </c>
      <c r="D51" s="115">
        <v>870</v>
      </c>
      <c r="E51" s="114">
        <v>917</v>
      </c>
      <c r="F51" s="114">
        <v>935</v>
      </c>
      <c r="G51" s="114">
        <v>912</v>
      </c>
      <c r="H51" s="140">
        <v>923</v>
      </c>
      <c r="I51" s="115">
        <v>-53</v>
      </c>
      <c r="J51" s="116">
        <v>-5.7421451787648969</v>
      </c>
    </row>
    <row r="52" spans="1:12" s="110" customFormat="1" ht="13.5" customHeight="1" x14ac:dyDescent="0.2">
      <c r="A52" s="118"/>
      <c r="B52" s="121" t="s">
        <v>109</v>
      </c>
      <c r="C52" s="113">
        <v>73.199099549774886</v>
      </c>
      <c r="D52" s="115">
        <v>5853</v>
      </c>
      <c r="E52" s="114">
        <v>5998</v>
      </c>
      <c r="F52" s="114">
        <v>6069</v>
      </c>
      <c r="G52" s="114">
        <v>6102</v>
      </c>
      <c r="H52" s="140">
        <v>5999</v>
      </c>
      <c r="I52" s="115">
        <v>-146</v>
      </c>
      <c r="J52" s="116">
        <v>-2.433738956492749</v>
      </c>
    </row>
    <row r="53" spans="1:12" s="110" customFormat="1" ht="13.5" customHeight="1" x14ac:dyDescent="0.2">
      <c r="A53" s="118"/>
      <c r="B53" s="121" t="s">
        <v>110</v>
      </c>
      <c r="C53" s="113">
        <v>15.007503751875937</v>
      </c>
      <c r="D53" s="115">
        <v>1200</v>
      </c>
      <c r="E53" s="114">
        <v>1198</v>
      </c>
      <c r="F53" s="114">
        <v>1203</v>
      </c>
      <c r="G53" s="114">
        <v>1188</v>
      </c>
      <c r="H53" s="140">
        <v>1147</v>
      </c>
      <c r="I53" s="115">
        <v>53</v>
      </c>
      <c r="J53" s="116">
        <v>4.6207497820401047</v>
      </c>
    </row>
    <row r="54" spans="1:12" s="110" customFormat="1" ht="13.5" customHeight="1" x14ac:dyDescent="0.2">
      <c r="A54" s="120"/>
      <c r="B54" s="121" t="s">
        <v>111</v>
      </c>
      <c r="C54" s="113">
        <v>0.91295647823911952</v>
      </c>
      <c r="D54" s="115">
        <v>73</v>
      </c>
      <c r="E54" s="114">
        <v>63</v>
      </c>
      <c r="F54" s="114">
        <v>64</v>
      </c>
      <c r="G54" s="114">
        <v>59</v>
      </c>
      <c r="H54" s="140">
        <v>63</v>
      </c>
      <c r="I54" s="115">
        <v>10</v>
      </c>
      <c r="J54" s="116">
        <v>15.873015873015873</v>
      </c>
    </row>
    <row r="55" spans="1:12" s="110" customFormat="1" ht="13.5" customHeight="1" x14ac:dyDescent="0.2">
      <c r="A55" s="120"/>
      <c r="B55" s="121" t="s">
        <v>112</v>
      </c>
      <c r="C55" s="113">
        <v>0.27513756878439222</v>
      </c>
      <c r="D55" s="115">
        <v>22</v>
      </c>
      <c r="E55" s="114">
        <v>16</v>
      </c>
      <c r="F55" s="114">
        <v>15</v>
      </c>
      <c r="G55" s="114">
        <v>16</v>
      </c>
      <c r="H55" s="140">
        <v>18</v>
      </c>
      <c r="I55" s="115">
        <v>4</v>
      </c>
      <c r="J55" s="116">
        <v>22.222222222222221</v>
      </c>
    </row>
    <row r="56" spans="1:12" s="110" customFormat="1" ht="13.5" customHeight="1" x14ac:dyDescent="0.2">
      <c r="A56" s="118" t="s">
        <v>113</v>
      </c>
      <c r="B56" s="122" t="s">
        <v>116</v>
      </c>
      <c r="C56" s="113">
        <v>72.036018009004508</v>
      </c>
      <c r="D56" s="115">
        <v>5760</v>
      </c>
      <c r="E56" s="114">
        <v>5858</v>
      </c>
      <c r="F56" s="114">
        <v>5975</v>
      </c>
      <c r="G56" s="114">
        <v>5960</v>
      </c>
      <c r="H56" s="140">
        <v>5919</v>
      </c>
      <c r="I56" s="115">
        <v>-159</v>
      </c>
      <c r="J56" s="116">
        <v>-2.6862645717181954</v>
      </c>
    </row>
    <row r="57" spans="1:12" s="110" customFormat="1" ht="13.5" customHeight="1" x14ac:dyDescent="0.2">
      <c r="A57" s="142"/>
      <c r="B57" s="124" t="s">
        <v>117</v>
      </c>
      <c r="C57" s="125">
        <v>27.963981990995499</v>
      </c>
      <c r="D57" s="143">
        <v>2236</v>
      </c>
      <c r="E57" s="144">
        <v>2318</v>
      </c>
      <c r="F57" s="144">
        <v>2296</v>
      </c>
      <c r="G57" s="144">
        <v>2301</v>
      </c>
      <c r="H57" s="145">
        <v>2213</v>
      </c>
      <c r="I57" s="143">
        <v>23</v>
      </c>
      <c r="J57" s="146">
        <v>1.0393131495707184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44498</v>
      </c>
      <c r="E12" s="236">
        <v>43836</v>
      </c>
      <c r="F12" s="114">
        <v>44401</v>
      </c>
      <c r="G12" s="114">
        <v>43707</v>
      </c>
      <c r="H12" s="140">
        <v>43380</v>
      </c>
      <c r="I12" s="115">
        <v>1118</v>
      </c>
      <c r="J12" s="116">
        <v>2.5772245274319965</v>
      </c>
    </row>
    <row r="13" spans="1:15" s="110" customFormat="1" ht="12" customHeight="1" x14ac:dyDescent="0.2">
      <c r="A13" s="118" t="s">
        <v>105</v>
      </c>
      <c r="B13" s="119" t="s">
        <v>106</v>
      </c>
      <c r="C13" s="113">
        <v>53.737246617825519</v>
      </c>
      <c r="D13" s="115">
        <v>23912</v>
      </c>
      <c r="E13" s="114">
        <v>23347</v>
      </c>
      <c r="F13" s="114">
        <v>23819</v>
      </c>
      <c r="G13" s="114">
        <v>23372</v>
      </c>
      <c r="H13" s="140">
        <v>23080</v>
      </c>
      <c r="I13" s="115">
        <v>832</v>
      </c>
      <c r="J13" s="116">
        <v>3.604852686308492</v>
      </c>
    </row>
    <row r="14" spans="1:15" s="110" customFormat="1" ht="12" customHeight="1" x14ac:dyDescent="0.2">
      <c r="A14" s="118"/>
      <c r="B14" s="119" t="s">
        <v>107</v>
      </c>
      <c r="C14" s="113">
        <v>46.262753382174481</v>
      </c>
      <c r="D14" s="115">
        <v>20586</v>
      </c>
      <c r="E14" s="114">
        <v>20489</v>
      </c>
      <c r="F14" s="114">
        <v>20582</v>
      </c>
      <c r="G14" s="114">
        <v>20335</v>
      </c>
      <c r="H14" s="140">
        <v>20300</v>
      </c>
      <c r="I14" s="115">
        <v>286</v>
      </c>
      <c r="J14" s="116">
        <v>1.4088669950738917</v>
      </c>
    </row>
    <row r="15" spans="1:15" s="110" customFormat="1" ht="12" customHeight="1" x14ac:dyDescent="0.2">
      <c r="A15" s="118" t="s">
        <v>105</v>
      </c>
      <c r="B15" s="121" t="s">
        <v>108</v>
      </c>
      <c r="C15" s="113">
        <v>10.730819362667985</v>
      </c>
      <c r="D15" s="115">
        <v>4775</v>
      </c>
      <c r="E15" s="114">
        <v>4768</v>
      </c>
      <c r="F15" s="114">
        <v>4917</v>
      </c>
      <c r="G15" s="114">
        <v>4599</v>
      </c>
      <c r="H15" s="140">
        <v>4611</v>
      </c>
      <c r="I15" s="115">
        <v>164</v>
      </c>
      <c r="J15" s="116">
        <v>3.5567122099327695</v>
      </c>
    </row>
    <row r="16" spans="1:15" s="110" customFormat="1" ht="12" customHeight="1" x14ac:dyDescent="0.2">
      <c r="A16" s="118"/>
      <c r="B16" s="121" t="s">
        <v>109</v>
      </c>
      <c r="C16" s="113">
        <v>69.479527169760445</v>
      </c>
      <c r="D16" s="115">
        <v>30917</v>
      </c>
      <c r="E16" s="114">
        <v>30464</v>
      </c>
      <c r="F16" s="114">
        <v>30891</v>
      </c>
      <c r="G16" s="114">
        <v>30682</v>
      </c>
      <c r="H16" s="140">
        <v>30601</v>
      </c>
      <c r="I16" s="115">
        <v>316</v>
      </c>
      <c r="J16" s="116">
        <v>1.0326459919610471</v>
      </c>
    </row>
    <row r="17" spans="1:10" s="110" customFormat="1" ht="12" customHeight="1" x14ac:dyDescent="0.2">
      <c r="A17" s="118"/>
      <c r="B17" s="121" t="s">
        <v>110</v>
      </c>
      <c r="C17" s="113">
        <v>18.315429906962109</v>
      </c>
      <c r="D17" s="115">
        <v>8150</v>
      </c>
      <c r="E17" s="114">
        <v>7959</v>
      </c>
      <c r="F17" s="114">
        <v>7949</v>
      </c>
      <c r="G17" s="114">
        <v>7802</v>
      </c>
      <c r="H17" s="140">
        <v>7577</v>
      </c>
      <c r="I17" s="115">
        <v>573</v>
      </c>
      <c r="J17" s="116">
        <v>7.5623597729972287</v>
      </c>
    </row>
    <row r="18" spans="1:10" s="110" customFormat="1" ht="12" customHeight="1" x14ac:dyDescent="0.2">
      <c r="A18" s="120"/>
      <c r="B18" s="121" t="s">
        <v>111</v>
      </c>
      <c r="C18" s="113">
        <v>1.4742235606094656</v>
      </c>
      <c r="D18" s="115">
        <v>656</v>
      </c>
      <c r="E18" s="114">
        <v>645</v>
      </c>
      <c r="F18" s="114">
        <v>644</v>
      </c>
      <c r="G18" s="114">
        <v>624</v>
      </c>
      <c r="H18" s="140">
        <v>591</v>
      </c>
      <c r="I18" s="115">
        <v>65</v>
      </c>
      <c r="J18" s="116">
        <v>10.998307952622673</v>
      </c>
    </row>
    <row r="19" spans="1:10" s="110" customFormat="1" ht="12" customHeight="1" x14ac:dyDescent="0.2">
      <c r="A19" s="120"/>
      <c r="B19" s="121" t="s">
        <v>112</v>
      </c>
      <c r="C19" s="113">
        <v>0.3213627578767585</v>
      </c>
      <c r="D19" s="115">
        <v>143</v>
      </c>
      <c r="E19" s="114">
        <v>140</v>
      </c>
      <c r="F19" s="114">
        <v>152</v>
      </c>
      <c r="G19" s="114">
        <v>142</v>
      </c>
      <c r="H19" s="140">
        <v>125</v>
      </c>
      <c r="I19" s="115">
        <v>18</v>
      </c>
      <c r="J19" s="116">
        <v>14.4</v>
      </c>
    </row>
    <row r="20" spans="1:10" s="110" customFormat="1" ht="12" customHeight="1" x14ac:dyDescent="0.2">
      <c r="A20" s="118" t="s">
        <v>113</v>
      </c>
      <c r="B20" s="119" t="s">
        <v>181</v>
      </c>
      <c r="C20" s="113">
        <v>70.376196682996991</v>
      </c>
      <c r="D20" s="115">
        <v>31316</v>
      </c>
      <c r="E20" s="114">
        <v>30748</v>
      </c>
      <c r="F20" s="114">
        <v>31357</v>
      </c>
      <c r="G20" s="114">
        <v>30710</v>
      </c>
      <c r="H20" s="140">
        <v>30484</v>
      </c>
      <c r="I20" s="115">
        <v>832</v>
      </c>
      <c r="J20" s="116">
        <v>2.7293006167169662</v>
      </c>
    </row>
    <row r="21" spans="1:10" s="110" customFormat="1" ht="12" customHeight="1" x14ac:dyDescent="0.2">
      <c r="A21" s="118"/>
      <c r="B21" s="119" t="s">
        <v>182</v>
      </c>
      <c r="C21" s="113">
        <v>29.623803317003013</v>
      </c>
      <c r="D21" s="115">
        <v>13182</v>
      </c>
      <c r="E21" s="114">
        <v>13088</v>
      </c>
      <c r="F21" s="114">
        <v>13044</v>
      </c>
      <c r="G21" s="114">
        <v>12997</v>
      </c>
      <c r="H21" s="140">
        <v>12896</v>
      </c>
      <c r="I21" s="115">
        <v>286</v>
      </c>
      <c r="J21" s="116">
        <v>2.217741935483871</v>
      </c>
    </row>
    <row r="22" spans="1:10" s="110" customFormat="1" ht="12" customHeight="1" x14ac:dyDescent="0.2">
      <c r="A22" s="118" t="s">
        <v>113</v>
      </c>
      <c r="B22" s="119" t="s">
        <v>116</v>
      </c>
      <c r="C22" s="113">
        <v>74.96516697379657</v>
      </c>
      <c r="D22" s="115">
        <v>33358</v>
      </c>
      <c r="E22" s="114">
        <v>33169</v>
      </c>
      <c r="F22" s="114">
        <v>33460</v>
      </c>
      <c r="G22" s="114">
        <v>33054</v>
      </c>
      <c r="H22" s="140">
        <v>32986</v>
      </c>
      <c r="I22" s="115">
        <v>372</v>
      </c>
      <c r="J22" s="116">
        <v>1.1277511671618263</v>
      </c>
    </row>
    <row r="23" spans="1:10" s="110" customFormat="1" ht="12" customHeight="1" x14ac:dyDescent="0.2">
      <c r="A23" s="118"/>
      <c r="B23" s="119" t="s">
        <v>117</v>
      </c>
      <c r="C23" s="113">
        <v>24.996629061980315</v>
      </c>
      <c r="D23" s="115">
        <v>11123</v>
      </c>
      <c r="E23" s="114">
        <v>10650</v>
      </c>
      <c r="F23" s="114">
        <v>10924</v>
      </c>
      <c r="G23" s="114">
        <v>10634</v>
      </c>
      <c r="H23" s="140">
        <v>10373</v>
      </c>
      <c r="I23" s="115">
        <v>750</v>
      </c>
      <c r="J23" s="116">
        <v>7.2303094572447701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70788</v>
      </c>
      <c r="E64" s="236">
        <v>70543</v>
      </c>
      <c r="F64" s="236">
        <v>71032</v>
      </c>
      <c r="G64" s="236">
        <v>70014</v>
      </c>
      <c r="H64" s="140">
        <v>69698</v>
      </c>
      <c r="I64" s="115">
        <v>1090</v>
      </c>
      <c r="J64" s="116">
        <v>1.563889925105455</v>
      </c>
    </row>
    <row r="65" spans="1:12" s="110" customFormat="1" ht="12" customHeight="1" x14ac:dyDescent="0.2">
      <c r="A65" s="118" t="s">
        <v>105</v>
      </c>
      <c r="B65" s="119" t="s">
        <v>106</v>
      </c>
      <c r="C65" s="113">
        <v>53.793015765383963</v>
      </c>
      <c r="D65" s="235">
        <v>38079</v>
      </c>
      <c r="E65" s="236">
        <v>37904</v>
      </c>
      <c r="F65" s="236">
        <v>38393</v>
      </c>
      <c r="G65" s="236">
        <v>37798</v>
      </c>
      <c r="H65" s="140">
        <v>37551</v>
      </c>
      <c r="I65" s="115">
        <v>528</v>
      </c>
      <c r="J65" s="116">
        <v>1.4060877206998481</v>
      </c>
    </row>
    <row r="66" spans="1:12" s="110" customFormat="1" ht="12" customHeight="1" x14ac:dyDescent="0.2">
      <c r="A66" s="118"/>
      <c r="B66" s="119" t="s">
        <v>107</v>
      </c>
      <c r="C66" s="113">
        <v>46.206984234616037</v>
      </c>
      <c r="D66" s="235">
        <v>32709</v>
      </c>
      <c r="E66" s="236">
        <v>32639</v>
      </c>
      <c r="F66" s="236">
        <v>32639</v>
      </c>
      <c r="G66" s="236">
        <v>32216</v>
      </c>
      <c r="H66" s="140">
        <v>32147</v>
      </c>
      <c r="I66" s="115">
        <v>562</v>
      </c>
      <c r="J66" s="116">
        <v>1.7482191184247364</v>
      </c>
    </row>
    <row r="67" spans="1:12" s="110" customFormat="1" ht="12" customHeight="1" x14ac:dyDescent="0.2">
      <c r="A67" s="118" t="s">
        <v>105</v>
      </c>
      <c r="B67" s="121" t="s">
        <v>108</v>
      </c>
      <c r="C67" s="113">
        <v>11.154432954738091</v>
      </c>
      <c r="D67" s="235">
        <v>7896</v>
      </c>
      <c r="E67" s="236">
        <v>8125</v>
      </c>
      <c r="F67" s="236">
        <v>8352</v>
      </c>
      <c r="G67" s="236">
        <v>7817</v>
      </c>
      <c r="H67" s="140">
        <v>7977</v>
      </c>
      <c r="I67" s="115">
        <v>-81</v>
      </c>
      <c r="J67" s="116">
        <v>-1.0154193305754042</v>
      </c>
    </row>
    <row r="68" spans="1:12" s="110" customFormat="1" ht="12" customHeight="1" x14ac:dyDescent="0.2">
      <c r="A68" s="118"/>
      <c r="B68" s="121" t="s">
        <v>109</v>
      </c>
      <c r="C68" s="113">
        <v>69.352150081934795</v>
      </c>
      <c r="D68" s="235">
        <v>49093</v>
      </c>
      <c r="E68" s="236">
        <v>48797</v>
      </c>
      <c r="F68" s="236">
        <v>49170</v>
      </c>
      <c r="G68" s="236">
        <v>48956</v>
      </c>
      <c r="H68" s="140">
        <v>48811</v>
      </c>
      <c r="I68" s="115">
        <v>282</v>
      </c>
      <c r="J68" s="116">
        <v>0.57773862449038127</v>
      </c>
    </row>
    <row r="69" spans="1:12" s="110" customFormat="1" ht="12" customHeight="1" x14ac:dyDescent="0.2">
      <c r="A69" s="118"/>
      <c r="B69" s="121" t="s">
        <v>110</v>
      </c>
      <c r="C69" s="113">
        <v>18.513024806464372</v>
      </c>
      <c r="D69" s="235">
        <v>13105</v>
      </c>
      <c r="E69" s="236">
        <v>12947</v>
      </c>
      <c r="F69" s="236">
        <v>12820</v>
      </c>
      <c r="G69" s="236">
        <v>12565</v>
      </c>
      <c r="H69" s="140">
        <v>12274</v>
      </c>
      <c r="I69" s="115">
        <v>831</v>
      </c>
      <c r="J69" s="116">
        <v>6.7704089946227795</v>
      </c>
    </row>
    <row r="70" spans="1:12" s="110" customFormat="1" ht="12" customHeight="1" x14ac:dyDescent="0.2">
      <c r="A70" s="120"/>
      <c r="B70" s="121" t="s">
        <v>111</v>
      </c>
      <c r="C70" s="113">
        <v>0.98039215686274506</v>
      </c>
      <c r="D70" s="235">
        <v>694</v>
      </c>
      <c r="E70" s="236">
        <v>674</v>
      </c>
      <c r="F70" s="236">
        <v>690</v>
      </c>
      <c r="G70" s="236">
        <v>676</v>
      </c>
      <c r="H70" s="140">
        <v>636</v>
      </c>
      <c r="I70" s="115">
        <v>58</v>
      </c>
      <c r="J70" s="116">
        <v>9.1194968553459113</v>
      </c>
    </row>
    <row r="71" spans="1:12" s="110" customFormat="1" ht="12" customHeight="1" x14ac:dyDescent="0.2">
      <c r="A71" s="120"/>
      <c r="B71" s="121" t="s">
        <v>112</v>
      </c>
      <c r="C71" s="113">
        <v>0.26840707464542013</v>
      </c>
      <c r="D71" s="235">
        <v>190</v>
      </c>
      <c r="E71" s="236">
        <v>185</v>
      </c>
      <c r="F71" s="236">
        <v>210</v>
      </c>
      <c r="G71" s="236">
        <v>197</v>
      </c>
      <c r="H71" s="140">
        <v>181</v>
      </c>
      <c r="I71" s="115">
        <v>9</v>
      </c>
      <c r="J71" s="116">
        <v>4.972375690607735</v>
      </c>
    </row>
    <row r="72" spans="1:12" s="110" customFormat="1" ht="12" customHeight="1" x14ac:dyDescent="0.2">
      <c r="A72" s="118" t="s">
        <v>113</v>
      </c>
      <c r="B72" s="119" t="s">
        <v>181</v>
      </c>
      <c r="C72" s="113">
        <v>73.225687969712382</v>
      </c>
      <c r="D72" s="235">
        <v>51835</v>
      </c>
      <c r="E72" s="236">
        <v>51669</v>
      </c>
      <c r="F72" s="236">
        <v>52221</v>
      </c>
      <c r="G72" s="236">
        <v>51395</v>
      </c>
      <c r="H72" s="140">
        <v>51280</v>
      </c>
      <c r="I72" s="115">
        <v>555</v>
      </c>
      <c r="J72" s="116">
        <v>1.0822932917316692</v>
      </c>
    </row>
    <row r="73" spans="1:12" s="110" customFormat="1" ht="12" customHeight="1" x14ac:dyDescent="0.2">
      <c r="A73" s="118"/>
      <c r="B73" s="119" t="s">
        <v>182</v>
      </c>
      <c r="C73" s="113">
        <v>26.774312030287618</v>
      </c>
      <c r="D73" s="115">
        <v>18953</v>
      </c>
      <c r="E73" s="114">
        <v>18874</v>
      </c>
      <c r="F73" s="114">
        <v>18811</v>
      </c>
      <c r="G73" s="114">
        <v>18619</v>
      </c>
      <c r="H73" s="140">
        <v>18418</v>
      </c>
      <c r="I73" s="115">
        <v>535</v>
      </c>
      <c r="J73" s="116">
        <v>2.904767075686828</v>
      </c>
    </row>
    <row r="74" spans="1:12" s="110" customFormat="1" ht="12" customHeight="1" x14ac:dyDescent="0.2">
      <c r="A74" s="118" t="s">
        <v>113</v>
      </c>
      <c r="B74" s="119" t="s">
        <v>116</v>
      </c>
      <c r="C74" s="113">
        <v>80.927558343222017</v>
      </c>
      <c r="D74" s="115">
        <v>57287</v>
      </c>
      <c r="E74" s="114">
        <v>57399</v>
      </c>
      <c r="F74" s="114">
        <v>57595</v>
      </c>
      <c r="G74" s="114">
        <v>56904</v>
      </c>
      <c r="H74" s="140">
        <v>56933</v>
      </c>
      <c r="I74" s="115">
        <v>354</v>
      </c>
      <c r="J74" s="116">
        <v>0.62178349990339521</v>
      </c>
    </row>
    <row r="75" spans="1:12" s="110" customFormat="1" ht="12" customHeight="1" x14ac:dyDescent="0.2">
      <c r="A75" s="142"/>
      <c r="B75" s="124" t="s">
        <v>117</v>
      </c>
      <c r="C75" s="125">
        <v>19.028648923546363</v>
      </c>
      <c r="D75" s="143">
        <v>13470</v>
      </c>
      <c r="E75" s="144">
        <v>13114</v>
      </c>
      <c r="F75" s="144">
        <v>13405</v>
      </c>
      <c r="G75" s="144">
        <v>13073</v>
      </c>
      <c r="H75" s="145">
        <v>12730</v>
      </c>
      <c r="I75" s="143">
        <v>740</v>
      </c>
      <c r="J75" s="146">
        <v>5.813040062843676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44498</v>
      </c>
      <c r="G11" s="114">
        <v>43836</v>
      </c>
      <c r="H11" s="114">
        <v>44401</v>
      </c>
      <c r="I11" s="114">
        <v>43707</v>
      </c>
      <c r="J11" s="140">
        <v>43380</v>
      </c>
      <c r="K11" s="114">
        <v>1118</v>
      </c>
      <c r="L11" s="116">
        <v>2.5772245274319965</v>
      </c>
    </row>
    <row r="12" spans="1:17" s="110" customFormat="1" ht="24.95" customHeight="1" x14ac:dyDescent="0.2">
      <c r="A12" s="604" t="s">
        <v>185</v>
      </c>
      <c r="B12" s="605"/>
      <c r="C12" s="605"/>
      <c r="D12" s="606"/>
      <c r="E12" s="113">
        <v>53.737246617825519</v>
      </c>
      <c r="F12" s="115">
        <v>23912</v>
      </c>
      <c r="G12" s="114">
        <v>23347</v>
      </c>
      <c r="H12" s="114">
        <v>23819</v>
      </c>
      <c r="I12" s="114">
        <v>23372</v>
      </c>
      <c r="J12" s="140">
        <v>23080</v>
      </c>
      <c r="K12" s="114">
        <v>832</v>
      </c>
      <c r="L12" s="116">
        <v>3.604852686308492</v>
      </c>
    </row>
    <row r="13" spans="1:17" s="110" customFormat="1" ht="15" customHeight="1" x14ac:dyDescent="0.2">
      <c r="A13" s="120"/>
      <c r="B13" s="612" t="s">
        <v>107</v>
      </c>
      <c r="C13" s="612"/>
      <c r="E13" s="113">
        <v>46.262753382174481</v>
      </c>
      <c r="F13" s="115">
        <v>20586</v>
      </c>
      <c r="G13" s="114">
        <v>20489</v>
      </c>
      <c r="H13" s="114">
        <v>20582</v>
      </c>
      <c r="I13" s="114">
        <v>20335</v>
      </c>
      <c r="J13" s="140">
        <v>20300</v>
      </c>
      <c r="K13" s="114">
        <v>286</v>
      </c>
      <c r="L13" s="116">
        <v>1.4088669950738917</v>
      </c>
    </row>
    <row r="14" spans="1:17" s="110" customFormat="1" ht="24.95" customHeight="1" x14ac:dyDescent="0.2">
      <c r="A14" s="604" t="s">
        <v>186</v>
      </c>
      <c r="B14" s="605"/>
      <c r="C14" s="605"/>
      <c r="D14" s="606"/>
      <c r="E14" s="113">
        <v>10.730819362667985</v>
      </c>
      <c r="F14" s="115">
        <v>4775</v>
      </c>
      <c r="G14" s="114">
        <v>4768</v>
      </c>
      <c r="H14" s="114">
        <v>4917</v>
      </c>
      <c r="I14" s="114">
        <v>4599</v>
      </c>
      <c r="J14" s="140">
        <v>4611</v>
      </c>
      <c r="K14" s="114">
        <v>164</v>
      </c>
      <c r="L14" s="116">
        <v>3.5567122099327695</v>
      </c>
    </row>
    <row r="15" spans="1:17" s="110" customFormat="1" ht="15" customHeight="1" x14ac:dyDescent="0.2">
      <c r="A15" s="120"/>
      <c r="B15" s="119"/>
      <c r="C15" s="258" t="s">
        <v>106</v>
      </c>
      <c r="E15" s="113">
        <v>59.68586387434555</v>
      </c>
      <c r="F15" s="115">
        <v>2850</v>
      </c>
      <c r="G15" s="114">
        <v>2852</v>
      </c>
      <c r="H15" s="114">
        <v>2966</v>
      </c>
      <c r="I15" s="114">
        <v>2725</v>
      </c>
      <c r="J15" s="140">
        <v>2704</v>
      </c>
      <c r="K15" s="114">
        <v>146</v>
      </c>
      <c r="L15" s="116">
        <v>5.3994082840236688</v>
      </c>
    </row>
    <row r="16" spans="1:17" s="110" customFormat="1" ht="15" customHeight="1" x14ac:dyDescent="0.2">
      <c r="A16" s="120"/>
      <c r="B16" s="119"/>
      <c r="C16" s="258" t="s">
        <v>107</v>
      </c>
      <c r="E16" s="113">
        <v>40.31413612565445</v>
      </c>
      <c r="F16" s="115">
        <v>1925</v>
      </c>
      <c r="G16" s="114">
        <v>1916</v>
      </c>
      <c r="H16" s="114">
        <v>1951</v>
      </c>
      <c r="I16" s="114">
        <v>1874</v>
      </c>
      <c r="J16" s="140">
        <v>1907</v>
      </c>
      <c r="K16" s="114">
        <v>18</v>
      </c>
      <c r="L16" s="116">
        <v>0.94389092815941267</v>
      </c>
    </row>
    <row r="17" spans="1:12" s="110" customFormat="1" ht="15" customHeight="1" x14ac:dyDescent="0.2">
      <c r="A17" s="120"/>
      <c r="B17" s="121" t="s">
        <v>109</v>
      </c>
      <c r="C17" s="258"/>
      <c r="E17" s="113">
        <v>69.479527169760445</v>
      </c>
      <c r="F17" s="115">
        <v>30917</v>
      </c>
      <c r="G17" s="114">
        <v>30464</v>
      </c>
      <c r="H17" s="114">
        <v>30891</v>
      </c>
      <c r="I17" s="114">
        <v>30682</v>
      </c>
      <c r="J17" s="140">
        <v>30601</v>
      </c>
      <c r="K17" s="114">
        <v>316</v>
      </c>
      <c r="L17" s="116">
        <v>1.0326459919610471</v>
      </c>
    </row>
    <row r="18" spans="1:12" s="110" customFormat="1" ht="15" customHeight="1" x14ac:dyDescent="0.2">
      <c r="A18" s="120"/>
      <c r="B18" s="119"/>
      <c r="C18" s="258" t="s">
        <v>106</v>
      </c>
      <c r="E18" s="113">
        <v>54.154672186822786</v>
      </c>
      <c r="F18" s="115">
        <v>16743</v>
      </c>
      <c r="G18" s="114">
        <v>16304</v>
      </c>
      <c r="H18" s="114">
        <v>16644</v>
      </c>
      <c r="I18" s="114">
        <v>16521</v>
      </c>
      <c r="J18" s="140">
        <v>16384</v>
      </c>
      <c r="K18" s="114">
        <v>359</v>
      </c>
      <c r="L18" s="116">
        <v>2.191162109375</v>
      </c>
    </row>
    <row r="19" spans="1:12" s="110" customFormat="1" ht="15" customHeight="1" x14ac:dyDescent="0.2">
      <c r="A19" s="120"/>
      <c r="B19" s="119"/>
      <c r="C19" s="258" t="s">
        <v>107</v>
      </c>
      <c r="E19" s="113">
        <v>45.845327813177214</v>
      </c>
      <c r="F19" s="115">
        <v>14174</v>
      </c>
      <c r="G19" s="114">
        <v>14160</v>
      </c>
      <c r="H19" s="114">
        <v>14247</v>
      </c>
      <c r="I19" s="114">
        <v>14161</v>
      </c>
      <c r="J19" s="140">
        <v>14217</v>
      </c>
      <c r="K19" s="114">
        <v>-43</v>
      </c>
      <c r="L19" s="116">
        <v>-0.30245480762467469</v>
      </c>
    </row>
    <row r="20" spans="1:12" s="110" customFormat="1" ht="15" customHeight="1" x14ac:dyDescent="0.2">
      <c r="A20" s="120"/>
      <c r="B20" s="121" t="s">
        <v>110</v>
      </c>
      <c r="C20" s="258"/>
      <c r="E20" s="113">
        <v>18.315429906962109</v>
      </c>
      <c r="F20" s="115">
        <v>8150</v>
      </c>
      <c r="G20" s="114">
        <v>7959</v>
      </c>
      <c r="H20" s="114">
        <v>7949</v>
      </c>
      <c r="I20" s="114">
        <v>7802</v>
      </c>
      <c r="J20" s="140">
        <v>7577</v>
      </c>
      <c r="K20" s="114">
        <v>573</v>
      </c>
      <c r="L20" s="116">
        <v>7.5623597729972287</v>
      </c>
    </row>
    <row r="21" spans="1:12" s="110" customFormat="1" ht="15" customHeight="1" x14ac:dyDescent="0.2">
      <c r="A21" s="120"/>
      <c r="B21" s="119"/>
      <c r="C21" s="258" t="s">
        <v>106</v>
      </c>
      <c r="E21" s="113">
        <v>48.319018404907979</v>
      </c>
      <c r="F21" s="115">
        <v>3938</v>
      </c>
      <c r="G21" s="114">
        <v>3819</v>
      </c>
      <c r="H21" s="114">
        <v>3840</v>
      </c>
      <c r="I21" s="114">
        <v>3765</v>
      </c>
      <c r="J21" s="140">
        <v>3644</v>
      </c>
      <c r="K21" s="114">
        <v>294</v>
      </c>
      <c r="L21" s="116">
        <v>8.0680570801317231</v>
      </c>
    </row>
    <row r="22" spans="1:12" s="110" customFormat="1" ht="15" customHeight="1" x14ac:dyDescent="0.2">
      <c r="A22" s="120"/>
      <c r="B22" s="119"/>
      <c r="C22" s="258" t="s">
        <v>107</v>
      </c>
      <c r="E22" s="113">
        <v>51.680981595092021</v>
      </c>
      <c r="F22" s="115">
        <v>4212</v>
      </c>
      <c r="G22" s="114">
        <v>4140</v>
      </c>
      <c r="H22" s="114">
        <v>4109</v>
      </c>
      <c r="I22" s="114">
        <v>4037</v>
      </c>
      <c r="J22" s="140">
        <v>3933</v>
      </c>
      <c r="K22" s="114">
        <v>279</v>
      </c>
      <c r="L22" s="116">
        <v>7.0938215102974826</v>
      </c>
    </row>
    <row r="23" spans="1:12" s="110" customFormat="1" ht="15" customHeight="1" x14ac:dyDescent="0.2">
      <c r="A23" s="120"/>
      <c r="B23" s="121" t="s">
        <v>111</v>
      </c>
      <c r="C23" s="258"/>
      <c r="E23" s="113">
        <v>1.4742235606094656</v>
      </c>
      <c r="F23" s="115">
        <v>656</v>
      </c>
      <c r="G23" s="114">
        <v>645</v>
      </c>
      <c r="H23" s="114">
        <v>644</v>
      </c>
      <c r="I23" s="114">
        <v>624</v>
      </c>
      <c r="J23" s="140">
        <v>591</v>
      </c>
      <c r="K23" s="114">
        <v>65</v>
      </c>
      <c r="L23" s="116">
        <v>10.998307952622673</v>
      </c>
    </row>
    <row r="24" spans="1:12" s="110" customFormat="1" ht="15" customHeight="1" x14ac:dyDescent="0.2">
      <c r="A24" s="120"/>
      <c r="B24" s="119"/>
      <c r="C24" s="258" t="s">
        <v>106</v>
      </c>
      <c r="E24" s="113">
        <v>58.079268292682926</v>
      </c>
      <c r="F24" s="115">
        <v>381</v>
      </c>
      <c r="G24" s="114">
        <v>372</v>
      </c>
      <c r="H24" s="114">
        <v>369</v>
      </c>
      <c r="I24" s="114">
        <v>361</v>
      </c>
      <c r="J24" s="140">
        <v>348</v>
      </c>
      <c r="K24" s="114">
        <v>33</v>
      </c>
      <c r="L24" s="116">
        <v>9.4827586206896548</v>
      </c>
    </row>
    <row r="25" spans="1:12" s="110" customFormat="1" ht="15" customHeight="1" x14ac:dyDescent="0.2">
      <c r="A25" s="120"/>
      <c r="B25" s="119"/>
      <c r="C25" s="258" t="s">
        <v>107</v>
      </c>
      <c r="E25" s="113">
        <v>41.920731707317074</v>
      </c>
      <c r="F25" s="115">
        <v>275</v>
      </c>
      <c r="G25" s="114">
        <v>273</v>
      </c>
      <c r="H25" s="114">
        <v>275</v>
      </c>
      <c r="I25" s="114">
        <v>263</v>
      </c>
      <c r="J25" s="140">
        <v>243</v>
      </c>
      <c r="K25" s="114">
        <v>32</v>
      </c>
      <c r="L25" s="116">
        <v>13.168724279835391</v>
      </c>
    </row>
    <row r="26" spans="1:12" s="110" customFormat="1" ht="15" customHeight="1" x14ac:dyDescent="0.2">
      <c r="A26" s="120"/>
      <c r="C26" s="121" t="s">
        <v>187</v>
      </c>
      <c r="D26" s="110" t="s">
        <v>188</v>
      </c>
      <c r="E26" s="113">
        <v>0.3213627578767585</v>
      </c>
      <c r="F26" s="115">
        <v>143</v>
      </c>
      <c r="G26" s="114">
        <v>140</v>
      </c>
      <c r="H26" s="114">
        <v>152</v>
      </c>
      <c r="I26" s="114">
        <v>142</v>
      </c>
      <c r="J26" s="140">
        <v>125</v>
      </c>
      <c r="K26" s="114">
        <v>18</v>
      </c>
      <c r="L26" s="116">
        <v>14.4</v>
      </c>
    </row>
    <row r="27" spans="1:12" s="110" customFormat="1" ht="15" customHeight="1" x14ac:dyDescent="0.2">
      <c r="A27" s="120"/>
      <c r="B27" s="119"/>
      <c r="D27" s="259" t="s">
        <v>106</v>
      </c>
      <c r="E27" s="113">
        <v>46.153846153846153</v>
      </c>
      <c r="F27" s="115">
        <v>66</v>
      </c>
      <c r="G27" s="114">
        <v>60</v>
      </c>
      <c r="H27" s="114">
        <v>66</v>
      </c>
      <c r="I27" s="114">
        <v>66</v>
      </c>
      <c r="J27" s="140">
        <v>60</v>
      </c>
      <c r="K27" s="114">
        <v>6</v>
      </c>
      <c r="L27" s="116">
        <v>10</v>
      </c>
    </row>
    <row r="28" spans="1:12" s="110" customFormat="1" ht="15" customHeight="1" x14ac:dyDescent="0.2">
      <c r="A28" s="120"/>
      <c r="B28" s="119"/>
      <c r="D28" s="259" t="s">
        <v>107</v>
      </c>
      <c r="E28" s="113">
        <v>53.846153846153847</v>
      </c>
      <c r="F28" s="115">
        <v>77</v>
      </c>
      <c r="G28" s="114">
        <v>80</v>
      </c>
      <c r="H28" s="114">
        <v>86</v>
      </c>
      <c r="I28" s="114">
        <v>76</v>
      </c>
      <c r="J28" s="140">
        <v>65</v>
      </c>
      <c r="K28" s="114">
        <v>12</v>
      </c>
      <c r="L28" s="116">
        <v>18.46153846153846</v>
      </c>
    </row>
    <row r="29" spans="1:12" s="110" customFormat="1" ht="24.95" customHeight="1" x14ac:dyDescent="0.2">
      <c r="A29" s="604" t="s">
        <v>189</v>
      </c>
      <c r="B29" s="605"/>
      <c r="C29" s="605"/>
      <c r="D29" s="606"/>
      <c r="E29" s="113">
        <v>74.96516697379657</v>
      </c>
      <c r="F29" s="115">
        <v>33358</v>
      </c>
      <c r="G29" s="114">
        <v>33169</v>
      </c>
      <c r="H29" s="114">
        <v>33460</v>
      </c>
      <c r="I29" s="114">
        <v>33054</v>
      </c>
      <c r="J29" s="140">
        <v>32986</v>
      </c>
      <c r="K29" s="114">
        <v>372</v>
      </c>
      <c r="L29" s="116">
        <v>1.1277511671618263</v>
      </c>
    </row>
    <row r="30" spans="1:12" s="110" customFormat="1" ht="15" customHeight="1" x14ac:dyDescent="0.2">
      <c r="A30" s="120"/>
      <c r="B30" s="119"/>
      <c r="C30" s="258" t="s">
        <v>106</v>
      </c>
      <c r="E30" s="113">
        <v>49.83212422807123</v>
      </c>
      <c r="F30" s="115">
        <v>16623</v>
      </c>
      <c r="G30" s="114">
        <v>16463</v>
      </c>
      <c r="H30" s="114">
        <v>16659</v>
      </c>
      <c r="I30" s="114">
        <v>16412</v>
      </c>
      <c r="J30" s="140">
        <v>16351</v>
      </c>
      <c r="K30" s="114">
        <v>272</v>
      </c>
      <c r="L30" s="116">
        <v>1.6635068191547917</v>
      </c>
    </row>
    <row r="31" spans="1:12" s="110" customFormat="1" ht="15" customHeight="1" x14ac:dyDescent="0.2">
      <c r="A31" s="120"/>
      <c r="B31" s="119"/>
      <c r="C31" s="258" t="s">
        <v>107</v>
      </c>
      <c r="E31" s="113">
        <v>50.16787577192877</v>
      </c>
      <c r="F31" s="115">
        <v>16735</v>
      </c>
      <c r="G31" s="114">
        <v>16706</v>
      </c>
      <c r="H31" s="114">
        <v>16801</v>
      </c>
      <c r="I31" s="114">
        <v>16642</v>
      </c>
      <c r="J31" s="140">
        <v>16635</v>
      </c>
      <c r="K31" s="114">
        <v>100</v>
      </c>
      <c r="L31" s="116">
        <v>0.60114217012323412</v>
      </c>
    </row>
    <row r="32" spans="1:12" s="110" customFormat="1" ht="15" customHeight="1" x14ac:dyDescent="0.2">
      <c r="A32" s="120"/>
      <c r="B32" s="119" t="s">
        <v>117</v>
      </c>
      <c r="C32" s="258"/>
      <c r="E32" s="113">
        <v>24.996629061980315</v>
      </c>
      <c r="F32" s="115">
        <v>11123</v>
      </c>
      <c r="G32" s="114">
        <v>10650</v>
      </c>
      <c r="H32" s="114">
        <v>10924</v>
      </c>
      <c r="I32" s="114">
        <v>10634</v>
      </c>
      <c r="J32" s="140">
        <v>10373</v>
      </c>
      <c r="K32" s="114">
        <v>750</v>
      </c>
      <c r="L32" s="116">
        <v>7.2303094572447701</v>
      </c>
    </row>
    <row r="33" spans="1:12" s="110" customFormat="1" ht="15" customHeight="1" x14ac:dyDescent="0.2">
      <c r="A33" s="120"/>
      <c r="B33" s="119"/>
      <c r="C33" s="258" t="s">
        <v>106</v>
      </c>
      <c r="E33" s="113">
        <v>65.458958913962064</v>
      </c>
      <c r="F33" s="115">
        <v>7281</v>
      </c>
      <c r="G33" s="114">
        <v>6877</v>
      </c>
      <c r="H33" s="114">
        <v>7153</v>
      </c>
      <c r="I33" s="114">
        <v>6951</v>
      </c>
      <c r="J33" s="140">
        <v>6720</v>
      </c>
      <c r="K33" s="114">
        <v>561</v>
      </c>
      <c r="L33" s="116">
        <v>8.3482142857142865</v>
      </c>
    </row>
    <row r="34" spans="1:12" s="110" customFormat="1" ht="15" customHeight="1" x14ac:dyDescent="0.2">
      <c r="A34" s="120"/>
      <c r="B34" s="119"/>
      <c r="C34" s="258" t="s">
        <v>107</v>
      </c>
      <c r="E34" s="113">
        <v>34.541041086037943</v>
      </c>
      <c r="F34" s="115">
        <v>3842</v>
      </c>
      <c r="G34" s="114">
        <v>3773</v>
      </c>
      <c r="H34" s="114">
        <v>3771</v>
      </c>
      <c r="I34" s="114">
        <v>3683</v>
      </c>
      <c r="J34" s="140">
        <v>3653</v>
      </c>
      <c r="K34" s="114">
        <v>189</v>
      </c>
      <c r="L34" s="116">
        <v>5.1738297289898716</v>
      </c>
    </row>
    <row r="35" spans="1:12" s="110" customFormat="1" ht="24.95" customHeight="1" x14ac:dyDescent="0.2">
      <c r="A35" s="604" t="s">
        <v>190</v>
      </c>
      <c r="B35" s="605"/>
      <c r="C35" s="605"/>
      <c r="D35" s="606"/>
      <c r="E35" s="113">
        <v>70.376196682996991</v>
      </c>
      <c r="F35" s="115">
        <v>31316</v>
      </c>
      <c r="G35" s="114">
        <v>30748</v>
      </c>
      <c r="H35" s="114">
        <v>31357</v>
      </c>
      <c r="I35" s="114">
        <v>30710</v>
      </c>
      <c r="J35" s="140">
        <v>30484</v>
      </c>
      <c r="K35" s="114">
        <v>832</v>
      </c>
      <c r="L35" s="116">
        <v>2.7293006167169662</v>
      </c>
    </row>
    <row r="36" spans="1:12" s="110" customFormat="1" ht="15" customHeight="1" x14ac:dyDescent="0.2">
      <c r="A36" s="120"/>
      <c r="B36" s="119"/>
      <c r="C36" s="258" t="s">
        <v>106</v>
      </c>
      <c r="E36" s="113">
        <v>67.904585515391489</v>
      </c>
      <c r="F36" s="115">
        <v>21265</v>
      </c>
      <c r="G36" s="114">
        <v>20714</v>
      </c>
      <c r="H36" s="114">
        <v>21193</v>
      </c>
      <c r="I36" s="114">
        <v>20777</v>
      </c>
      <c r="J36" s="140">
        <v>20515</v>
      </c>
      <c r="K36" s="114">
        <v>750</v>
      </c>
      <c r="L36" s="116">
        <v>3.6558615647087498</v>
      </c>
    </row>
    <row r="37" spans="1:12" s="110" customFormat="1" ht="15" customHeight="1" x14ac:dyDescent="0.2">
      <c r="A37" s="120"/>
      <c r="B37" s="119"/>
      <c r="C37" s="258" t="s">
        <v>107</v>
      </c>
      <c r="E37" s="113">
        <v>32.095414484608504</v>
      </c>
      <c r="F37" s="115">
        <v>10051</v>
      </c>
      <c r="G37" s="114">
        <v>10034</v>
      </c>
      <c r="H37" s="114">
        <v>10164</v>
      </c>
      <c r="I37" s="114">
        <v>9933</v>
      </c>
      <c r="J37" s="140">
        <v>9969</v>
      </c>
      <c r="K37" s="114">
        <v>82</v>
      </c>
      <c r="L37" s="116">
        <v>0.82254990470458422</v>
      </c>
    </row>
    <row r="38" spans="1:12" s="110" customFormat="1" ht="15" customHeight="1" x14ac:dyDescent="0.2">
      <c r="A38" s="120"/>
      <c r="B38" s="119" t="s">
        <v>182</v>
      </c>
      <c r="C38" s="258"/>
      <c r="E38" s="113">
        <v>29.623803317003013</v>
      </c>
      <c r="F38" s="115">
        <v>13182</v>
      </c>
      <c r="G38" s="114">
        <v>13088</v>
      </c>
      <c r="H38" s="114">
        <v>13044</v>
      </c>
      <c r="I38" s="114">
        <v>12997</v>
      </c>
      <c r="J38" s="140">
        <v>12896</v>
      </c>
      <c r="K38" s="114">
        <v>286</v>
      </c>
      <c r="L38" s="116">
        <v>2.217741935483871</v>
      </c>
    </row>
    <row r="39" spans="1:12" s="110" customFormat="1" ht="15" customHeight="1" x14ac:dyDescent="0.2">
      <c r="A39" s="120"/>
      <c r="B39" s="119"/>
      <c r="C39" s="258" t="s">
        <v>106</v>
      </c>
      <c r="E39" s="113">
        <v>20.08041268396298</v>
      </c>
      <c r="F39" s="115">
        <v>2647</v>
      </c>
      <c r="G39" s="114">
        <v>2633</v>
      </c>
      <c r="H39" s="114">
        <v>2626</v>
      </c>
      <c r="I39" s="114">
        <v>2595</v>
      </c>
      <c r="J39" s="140">
        <v>2565</v>
      </c>
      <c r="K39" s="114">
        <v>82</v>
      </c>
      <c r="L39" s="116">
        <v>3.1968810916179335</v>
      </c>
    </row>
    <row r="40" spans="1:12" s="110" customFormat="1" ht="15" customHeight="1" x14ac:dyDescent="0.2">
      <c r="A40" s="120"/>
      <c r="B40" s="119"/>
      <c r="C40" s="258" t="s">
        <v>107</v>
      </c>
      <c r="E40" s="113">
        <v>79.919587316037024</v>
      </c>
      <c r="F40" s="115">
        <v>10535</v>
      </c>
      <c r="G40" s="114">
        <v>10455</v>
      </c>
      <c r="H40" s="114">
        <v>10418</v>
      </c>
      <c r="I40" s="114">
        <v>10402</v>
      </c>
      <c r="J40" s="140">
        <v>10331</v>
      </c>
      <c r="K40" s="114">
        <v>204</v>
      </c>
      <c r="L40" s="116">
        <v>1.9746394347110638</v>
      </c>
    </row>
    <row r="41" spans="1:12" s="110" customFormat="1" ht="24.75" customHeight="1" x14ac:dyDescent="0.2">
      <c r="A41" s="604" t="s">
        <v>518</v>
      </c>
      <c r="B41" s="605"/>
      <c r="C41" s="605"/>
      <c r="D41" s="606"/>
      <c r="E41" s="113">
        <v>3.6833116095105396</v>
      </c>
      <c r="F41" s="115">
        <v>1639</v>
      </c>
      <c r="G41" s="114">
        <v>1779</v>
      </c>
      <c r="H41" s="114">
        <v>1803</v>
      </c>
      <c r="I41" s="114">
        <v>1531</v>
      </c>
      <c r="J41" s="140">
        <v>1570</v>
      </c>
      <c r="K41" s="114">
        <v>69</v>
      </c>
      <c r="L41" s="116">
        <v>4.3949044585987265</v>
      </c>
    </row>
    <row r="42" spans="1:12" s="110" customFormat="1" ht="15" customHeight="1" x14ac:dyDescent="0.2">
      <c r="A42" s="120"/>
      <c r="B42" s="119"/>
      <c r="C42" s="258" t="s">
        <v>106</v>
      </c>
      <c r="E42" s="113">
        <v>63.148261134838314</v>
      </c>
      <c r="F42" s="115">
        <v>1035</v>
      </c>
      <c r="G42" s="114">
        <v>1136</v>
      </c>
      <c r="H42" s="114">
        <v>1155</v>
      </c>
      <c r="I42" s="114">
        <v>947</v>
      </c>
      <c r="J42" s="140">
        <v>969</v>
      </c>
      <c r="K42" s="114">
        <v>66</v>
      </c>
      <c r="L42" s="116">
        <v>6.8111455108359129</v>
      </c>
    </row>
    <row r="43" spans="1:12" s="110" customFormat="1" ht="15" customHeight="1" x14ac:dyDescent="0.2">
      <c r="A43" s="123"/>
      <c r="B43" s="124"/>
      <c r="C43" s="260" t="s">
        <v>107</v>
      </c>
      <c r="D43" s="261"/>
      <c r="E43" s="125">
        <v>36.851738865161686</v>
      </c>
      <c r="F43" s="143">
        <v>604</v>
      </c>
      <c r="G43" s="144">
        <v>643</v>
      </c>
      <c r="H43" s="144">
        <v>648</v>
      </c>
      <c r="I43" s="144">
        <v>584</v>
      </c>
      <c r="J43" s="145">
        <v>601</v>
      </c>
      <c r="K43" s="144">
        <v>3</v>
      </c>
      <c r="L43" s="146">
        <v>0.49916805324459235</v>
      </c>
    </row>
    <row r="44" spans="1:12" s="110" customFormat="1" ht="45.75" customHeight="1" x14ac:dyDescent="0.2">
      <c r="A44" s="604" t="s">
        <v>191</v>
      </c>
      <c r="B44" s="605"/>
      <c r="C44" s="605"/>
      <c r="D44" s="606"/>
      <c r="E44" s="113">
        <v>1.0404962020764978</v>
      </c>
      <c r="F44" s="115">
        <v>463</v>
      </c>
      <c r="G44" s="114">
        <v>465</v>
      </c>
      <c r="H44" s="114">
        <v>473</v>
      </c>
      <c r="I44" s="114">
        <v>467</v>
      </c>
      <c r="J44" s="140">
        <v>467</v>
      </c>
      <c r="K44" s="114">
        <v>-4</v>
      </c>
      <c r="L44" s="116">
        <v>-0.85653104925053536</v>
      </c>
    </row>
    <row r="45" spans="1:12" s="110" customFormat="1" ht="15" customHeight="1" x14ac:dyDescent="0.2">
      <c r="A45" s="120"/>
      <c r="B45" s="119"/>
      <c r="C45" s="258" t="s">
        <v>106</v>
      </c>
      <c r="E45" s="113">
        <v>53.995680345572353</v>
      </c>
      <c r="F45" s="115">
        <v>250</v>
      </c>
      <c r="G45" s="114">
        <v>251</v>
      </c>
      <c r="H45" s="114">
        <v>256</v>
      </c>
      <c r="I45" s="114">
        <v>252</v>
      </c>
      <c r="J45" s="140">
        <v>253</v>
      </c>
      <c r="K45" s="114">
        <v>-3</v>
      </c>
      <c r="L45" s="116">
        <v>-1.1857707509881423</v>
      </c>
    </row>
    <row r="46" spans="1:12" s="110" customFormat="1" ht="15" customHeight="1" x14ac:dyDescent="0.2">
      <c r="A46" s="123"/>
      <c r="B46" s="124"/>
      <c r="C46" s="260" t="s">
        <v>107</v>
      </c>
      <c r="D46" s="261"/>
      <c r="E46" s="125">
        <v>46.004319654427647</v>
      </c>
      <c r="F46" s="143">
        <v>213</v>
      </c>
      <c r="G46" s="144">
        <v>214</v>
      </c>
      <c r="H46" s="144">
        <v>217</v>
      </c>
      <c r="I46" s="144">
        <v>215</v>
      </c>
      <c r="J46" s="145">
        <v>214</v>
      </c>
      <c r="K46" s="144">
        <v>-1</v>
      </c>
      <c r="L46" s="146">
        <v>-0.46728971962616822</v>
      </c>
    </row>
    <row r="47" spans="1:12" s="110" customFormat="1" ht="39" customHeight="1" x14ac:dyDescent="0.2">
      <c r="A47" s="604" t="s">
        <v>519</v>
      </c>
      <c r="B47" s="607"/>
      <c r="C47" s="607"/>
      <c r="D47" s="608"/>
      <c r="E47" s="113">
        <v>0.19101982111555577</v>
      </c>
      <c r="F47" s="115">
        <v>85</v>
      </c>
      <c r="G47" s="114">
        <v>84</v>
      </c>
      <c r="H47" s="114">
        <v>67</v>
      </c>
      <c r="I47" s="114">
        <v>77</v>
      </c>
      <c r="J47" s="140">
        <v>82</v>
      </c>
      <c r="K47" s="114">
        <v>3</v>
      </c>
      <c r="L47" s="116">
        <v>3.6585365853658538</v>
      </c>
    </row>
    <row r="48" spans="1:12" s="110" customFormat="1" ht="15" customHeight="1" x14ac:dyDescent="0.2">
      <c r="A48" s="120"/>
      <c r="B48" s="119"/>
      <c r="C48" s="258" t="s">
        <v>106</v>
      </c>
      <c r="E48" s="113">
        <v>37.647058823529413</v>
      </c>
      <c r="F48" s="115">
        <v>32</v>
      </c>
      <c r="G48" s="114">
        <v>30</v>
      </c>
      <c r="H48" s="114">
        <v>24</v>
      </c>
      <c r="I48" s="114">
        <v>33</v>
      </c>
      <c r="J48" s="140">
        <v>34</v>
      </c>
      <c r="K48" s="114">
        <v>-2</v>
      </c>
      <c r="L48" s="116">
        <v>-5.882352941176471</v>
      </c>
    </row>
    <row r="49" spans="1:12" s="110" customFormat="1" ht="15" customHeight="1" x14ac:dyDescent="0.2">
      <c r="A49" s="123"/>
      <c r="B49" s="124"/>
      <c r="C49" s="260" t="s">
        <v>107</v>
      </c>
      <c r="D49" s="261"/>
      <c r="E49" s="125">
        <v>62.352941176470587</v>
      </c>
      <c r="F49" s="143">
        <v>53</v>
      </c>
      <c r="G49" s="144">
        <v>54</v>
      </c>
      <c r="H49" s="144">
        <v>43</v>
      </c>
      <c r="I49" s="144">
        <v>44</v>
      </c>
      <c r="J49" s="145">
        <v>48</v>
      </c>
      <c r="K49" s="144">
        <v>5</v>
      </c>
      <c r="L49" s="146">
        <v>10.416666666666666</v>
      </c>
    </row>
    <row r="50" spans="1:12" s="110" customFormat="1" ht="24.95" customHeight="1" x14ac:dyDescent="0.2">
      <c r="A50" s="609" t="s">
        <v>192</v>
      </c>
      <c r="B50" s="610"/>
      <c r="C50" s="610"/>
      <c r="D50" s="611"/>
      <c r="E50" s="262">
        <v>12.115151242752484</v>
      </c>
      <c r="F50" s="263">
        <v>5391</v>
      </c>
      <c r="G50" s="264">
        <v>5341</v>
      </c>
      <c r="H50" s="264">
        <v>5514</v>
      </c>
      <c r="I50" s="264">
        <v>5183</v>
      </c>
      <c r="J50" s="265">
        <v>5172</v>
      </c>
      <c r="K50" s="263">
        <v>219</v>
      </c>
      <c r="L50" s="266">
        <v>4.234338747099768</v>
      </c>
    </row>
    <row r="51" spans="1:12" s="110" customFormat="1" ht="15" customHeight="1" x14ac:dyDescent="0.2">
      <c r="A51" s="120"/>
      <c r="B51" s="119"/>
      <c r="C51" s="258" t="s">
        <v>106</v>
      </c>
      <c r="E51" s="113">
        <v>61.027638657020958</v>
      </c>
      <c r="F51" s="115">
        <v>3290</v>
      </c>
      <c r="G51" s="114">
        <v>3216</v>
      </c>
      <c r="H51" s="114">
        <v>3372</v>
      </c>
      <c r="I51" s="114">
        <v>3136</v>
      </c>
      <c r="J51" s="140">
        <v>3102</v>
      </c>
      <c r="K51" s="114">
        <v>188</v>
      </c>
      <c r="L51" s="116">
        <v>6.0606060606060606</v>
      </c>
    </row>
    <row r="52" spans="1:12" s="110" customFormat="1" ht="15" customHeight="1" x14ac:dyDescent="0.2">
      <c r="A52" s="120"/>
      <c r="B52" s="119"/>
      <c r="C52" s="258" t="s">
        <v>107</v>
      </c>
      <c r="E52" s="113">
        <v>38.972361342979042</v>
      </c>
      <c r="F52" s="115">
        <v>2101</v>
      </c>
      <c r="G52" s="114">
        <v>2125</v>
      </c>
      <c r="H52" s="114">
        <v>2142</v>
      </c>
      <c r="I52" s="114">
        <v>2047</v>
      </c>
      <c r="J52" s="140">
        <v>2070</v>
      </c>
      <c r="K52" s="114">
        <v>31</v>
      </c>
      <c r="L52" s="116">
        <v>1.4975845410628019</v>
      </c>
    </row>
    <row r="53" spans="1:12" s="110" customFormat="1" ht="15" customHeight="1" x14ac:dyDescent="0.2">
      <c r="A53" s="120"/>
      <c r="B53" s="119"/>
      <c r="C53" s="258" t="s">
        <v>187</v>
      </c>
      <c r="D53" s="110" t="s">
        <v>193</v>
      </c>
      <c r="E53" s="113">
        <v>21.628640326470041</v>
      </c>
      <c r="F53" s="115">
        <v>1166</v>
      </c>
      <c r="G53" s="114">
        <v>1273</v>
      </c>
      <c r="H53" s="114">
        <v>1328</v>
      </c>
      <c r="I53" s="114">
        <v>1011</v>
      </c>
      <c r="J53" s="140">
        <v>1099</v>
      </c>
      <c r="K53" s="114">
        <v>67</v>
      </c>
      <c r="L53" s="116">
        <v>6.0964513193812557</v>
      </c>
    </row>
    <row r="54" spans="1:12" s="110" customFormat="1" ht="15" customHeight="1" x14ac:dyDescent="0.2">
      <c r="A54" s="120"/>
      <c r="B54" s="119"/>
      <c r="D54" s="267" t="s">
        <v>194</v>
      </c>
      <c r="E54" s="113">
        <v>65.523156089193819</v>
      </c>
      <c r="F54" s="115">
        <v>764</v>
      </c>
      <c r="G54" s="114">
        <v>825</v>
      </c>
      <c r="H54" s="114">
        <v>876</v>
      </c>
      <c r="I54" s="114">
        <v>651</v>
      </c>
      <c r="J54" s="140">
        <v>691</v>
      </c>
      <c r="K54" s="114">
        <v>73</v>
      </c>
      <c r="L54" s="116">
        <v>10.564399421128799</v>
      </c>
    </row>
    <row r="55" spans="1:12" s="110" customFormat="1" ht="15" customHeight="1" x14ac:dyDescent="0.2">
      <c r="A55" s="120"/>
      <c r="B55" s="119"/>
      <c r="D55" s="267" t="s">
        <v>195</v>
      </c>
      <c r="E55" s="113">
        <v>34.476843910806174</v>
      </c>
      <c r="F55" s="115">
        <v>402</v>
      </c>
      <c r="G55" s="114">
        <v>448</v>
      </c>
      <c r="H55" s="114">
        <v>452</v>
      </c>
      <c r="I55" s="114">
        <v>360</v>
      </c>
      <c r="J55" s="140">
        <v>408</v>
      </c>
      <c r="K55" s="114">
        <v>-6</v>
      </c>
      <c r="L55" s="116">
        <v>-1.4705882352941178</v>
      </c>
    </row>
    <row r="56" spans="1:12" s="110" customFormat="1" ht="15" customHeight="1" x14ac:dyDescent="0.2">
      <c r="A56" s="120"/>
      <c r="B56" s="119" t="s">
        <v>196</v>
      </c>
      <c r="C56" s="258"/>
      <c r="E56" s="113">
        <v>61.204997977437188</v>
      </c>
      <c r="F56" s="115">
        <v>27235</v>
      </c>
      <c r="G56" s="114">
        <v>26867</v>
      </c>
      <c r="H56" s="114">
        <v>27077</v>
      </c>
      <c r="I56" s="114">
        <v>26874</v>
      </c>
      <c r="J56" s="140">
        <v>26628</v>
      </c>
      <c r="K56" s="114">
        <v>607</v>
      </c>
      <c r="L56" s="116">
        <v>2.2795553552651344</v>
      </c>
    </row>
    <row r="57" spans="1:12" s="110" customFormat="1" ht="15" customHeight="1" x14ac:dyDescent="0.2">
      <c r="A57" s="120"/>
      <c r="B57" s="119"/>
      <c r="C57" s="258" t="s">
        <v>106</v>
      </c>
      <c r="E57" s="113">
        <v>50.739856801909305</v>
      </c>
      <c r="F57" s="115">
        <v>13819</v>
      </c>
      <c r="G57" s="114">
        <v>13540</v>
      </c>
      <c r="H57" s="114">
        <v>13678</v>
      </c>
      <c r="I57" s="114">
        <v>13568</v>
      </c>
      <c r="J57" s="140">
        <v>13360</v>
      </c>
      <c r="K57" s="114">
        <v>459</v>
      </c>
      <c r="L57" s="116">
        <v>3.4356287425149699</v>
      </c>
    </row>
    <row r="58" spans="1:12" s="110" customFormat="1" ht="15" customHeight="1" x14ac:dyDescent="0.2">
      <c r="A58" s="120"/>
      <c r="B58" s="119"/>
      <c r="C58" s="258" t="s">
        <v>107</v>
      </c>
      <c r="E58" s="113">
        <v>49.260143198090695</v>
      </c>
      <c r="F58" s="115">
        <v>13416</v>
      </c>
      <c r="G58" s="114">
        <v>13327</v>
      </c>
      <c r="H58" s="114">
        <v>13399</v>
      </c>
      <c r="I58" s="114">
        <v>13306</v>
      </c>
      <c r="J58" s="140">
        <v>13268</v>
      </c>
      <c r="K58" s="114">
        <v>148</v>
      </c>
      <c r="L58" s="116">
        <v>1.1154657823334337</v>
      </c>
    </row>
    <row r="59" spans="1:12" s="110" customFormat="1" ht="15" customHeight="1" x14ac:dyDescent="0.2">
      <c r="A59" s="120"/>
      <c r="B59" s="119"/>
      <c r="C59" s="258" t="s">
        <v>105</v>
      </c>
      <c r="D59" s="110" t="s">
        <v>197</v>
      </c>
      <c r="E59" s="113">
        <v>88.966403524876085</v>
      </c>
      <c r="F59" s="115">
        <v>24230</v>
      </c>
      <c r="G59" s="114">
        <v>23908</v>
      </c>
      <c r="H59" s="114">
        <v>24111</v>
      </c>
      <c r="I59" s="114">
        <v>23938</v>
      </c>
      <c r="J59" s="140">
        <v>23738</v>
      </c>
      <c r="K59" s="114">
        <v>492</v>
      </c>
      <c r="L59" s="116">
        <v>2.0726261690117114</v>
      </c>
    </row>
    <row r="60" spans="1:12" s="110" customFormat="1" ht="15" customHeight="1" x14ac:dyDescent="0.2">
      <c r="A60" s="120"/>
      <c r="B60" s="119"/>
      <c r="C60" s="258"/>
      <c r="D60" s="267" t="s">
        <v>198</v>
      </c>
      <c r="E60" s="113">
        <v>48.547255468427572</v>
      </c>
      <c r="F60" s="115">
        <v>11763</v>
      </c>
      <c r="G60" s="114">
        <v>11509</v>
      </c>
      <c r="H60" s="114">
        <v>11633</v>
      </c>
      <c r="I60" s="114">
        <v>11541</v>
      </c>
      <c r="J60" s="140">
        <v>11363</v>
      </c>
      <c r="K60" s="114">
        <v>400</v>
      </c>
      <c r="L60" s="116">
        <v>3.5201971310393381</v>
      </c>
    </row>
    <row r="61" spans="1:12" s="110" customFormat="1" ht="15" customHeight="1" x14ac:dyDescent="0.2">
      <c r="A61" s="120"/>
      <c r="B61" s="119"/>
      <c r="C61" s="258"/>
      <c r="D61" s="267" t="s">
        <v>199</v>
      </c>
      <c r="E61" s="113">
        <v>51.452744531572428</v>
      </c>
      <c r="F61" s="115">
        <v>12467</v>
      </c>
      <c r="G61" s="114">
        <v>12399</v>
      </c>
      <c r="H61" s="114">
        <v>12478</v>
      </c>
      <c r="I61" s="114">
        <v>12397</v>
      </c>
      <c r="J61" s="140">
        <v>12375</v>
      </c>
      <c r="K61" s="114">
        <v>92</v>
      </c>
      <c r="L61" s="116">
        <v>0.74343434343434345</v>
      </c>
    </row>
    <row r="62" spans="1:12" s="110" customFormat="1" ht="15" customHeight="1" x14ac:dyDescent="0.2">
      <c r="A62" s="120"/>
      <c r="B62" s="119"/>
      <c r="C62" s="258"/>
      <c r="D62" s="258" t="s">
        <v>200</v>
      </c>
      <c r="E62" s="113">
        <v>11.033596475123922</v>
      </c>
      <c r="F62" s="115">
        <v>3005</v>
      </c>
      <c r="G62" s="114">
        <v>2959</v>
      </c>
      <c r="H62" s="114">
        <v>2966</v>
      </c>
      <c r="I62" s="114">
        <v>2936</v>
      </c>
      <c r="J62" s="140">
        <v>2890</v>
      </c>
      <c r="K62" s="114">
        <v>115</v>
      </c>
      <c r="L62" s="116">
        <v>3.9792387543252596</v>
      </c>
    </row>
    <row r="63" spans="1:12" s="110" customFormat="1" ht="15" customHeight="1" x14ac:dyDescent="0.2">
      <c r="A63" s="120"/>
      <c r="B63" s="119"/>
      <c r="C63" s="258"/>
      <c r="D63" s="267" t="s">
        <v>198</v>
      </c>
      <c r="E63" s="113">
        <v>68.419301164725454</v>
      </c>
      <c r="F63" s="115">
        <v>2056</v>
      </c>
      <c r="G63" s="114">
        <v>2031</v>
      </c>
      <c r="H63" s="114">
        <v>2045</v>
      </c>
      <c r="I63" s="114">
        <v>2027</v>
      </c>
      <c r="J63" s="140">
        <v>1997</v>
      </c>
      <c r="K63" s="114">
        <v>59</v>
      </c>
      <c r="L63" s="116">
        <v>2.9544316474712069</v>
      </c>
    </row>
    <row r="64" spans="1:12" s="110" customFormat="1" ht="15" customHeight="1" x14ac:dyDescent="0.2">
      <c r="A64" s="120"/>
      <c r="B64" s="119"/>
      <c r="C64" s="258"/>
      <c r="D64" s="267" t="s">
        <v>199</v>
      </c>
      <c r="E64" s="113">
        <v>31.580698835274543</v>
      </c>
      <c r="F64" s="115">
        <v>949</v>
      </c>
      <c r="G64" s="114">
        <v>928</v>
      </c>
      <c r="H64" s="114">
        <v>921</v>
      </c>
      <c r="I64" s="114">
        <v>909</v>
      </c>
      <c r="J64" s="140">
        <v>893</v>
      </c>
      <c r="K64" s="114">
        <v>56</v>
      </c>
      <c r="L64" s="116">
        <v>6.2709966405375139</v>
      </c>
    </row>
    <row r="65" spans="1:12" s="110" customFormat="1" ht="15" customHeight="1" x14ac:dyDescent="0.2">
      <c r="A65" s="120"/>
      <c r="B65" s="119" t="s">
        <v>201</v>
      </c>
      <c r="C65" s="258"/>
      <c r="E65" s="113">
        <v>13.382623938154524</v>
      </c>
      <c r="F65" s="115">
        <v>5955</v>
      </c>
      <c r="G65" s="114">
        <v>5903</v>
      </c>
      <c r="H65" s="114">
        <v>5830</v>
      </c>
      <c r="I65" s="114">
        <v>5749</v>
      </c>
      <c r="J65" s="140">
        <v>5712</v>
      </c>
      <c r="K65" s="114">
        <v>243</v>
      </c>
      <c r="L65" s="116">
        <v>4.2542016806722689</v>
      </c>
    </row>
    <row r="66" spans="1:12" s="110" customFormat="1" ht="15" customHeight="1" x14ac:dyDescent="0.2">
      <c r="A66" s="120"/>
      <c r="B66" s="119"/>
      <c r="C66" s="258" t="s">
        <v>106</v>
      </c>
      <c r="E66" s="113">
        <v>50.277078085642316</v>
      </c>
      <c r="F66" s="115">
        <v>2994</v>
      </c>
      <c r="G66" s="114">
        <v>2964</v>
      </c>
      <c r="H66" s="114">
        <v>2927</v>
      </c>
      <c r="I66" s="114">
        <v>2877</v>
      </c>
      <c r="J66" s="140">
        <v>2870</v>
      </c>
      <c r="K66" s="114">
        <v>124</v>
      </c>
      <c r="L66" s="116">
        <v>4.3205574912891986</v>
      </c>
    </row>
    <row r="67" spans="1:12" s="110" customFormat="1" ht="15" customHeight="1" x14ac:dyDescent="0.2">
      <c r="A67" s="120"/>
      <c r="B67" s="119"/>
      <c r="C67" s="258" t="s">
        <v>107</v>
      </c>
      <c r="E67" s="113">
        <v>49.722921914357684</v>
      </c>
      <c r="F67" s="115">
        <v>2961</v>
      </c>
      <c r="G67" s="114">
        <v>2939</v>
      </c>
      <c r="H67" s="114">
        <v>2903</v>
      </c>
      <c r="I67" s="114">
        <v>2872</v>
      </c>
      <c r="J67" s="140">
        <v>2842</v>
      </c>
      <c r="K67" s="114">
        <v>119</v>
      </c>
      <c r="L67" s="116">
        <v>4.1871921182266014</v>
      </c>
    </row>
    <row r="68" spans="1:12" s="110" customFormat="1" ht="15" customHeight="1" x14ac:dyDescent="0.2">
      <c r="A68" s="120"/>
      <c r="B68" s="119"/>
      <c r="C68" s="258" t="s">
        <v>105</v>
      </c>
      <c r="D68" s="110" t="s">
        <v>202</v>
      </c>
      <c r="E68" s="113">
        <v>19.580184718723761</v>
      </c>
      <c r="F68" s="115">
        <v>1166</v>
      </c>
      <c r="G68" s="114">
        <v>1135</v>
      </c>
      <c r="H68" s="114">
        <v>1101</v>
      </c>
      <c r="I68" s="114">
        <v>1067</v>
      </c>
      <c r="J68" s="140">
        <v>1042</v>
      </c>
      <c r="K68" s="114">
        <v>124</v>
      </c>
      <c r="L68" s="116">
        <v>11.900191938579654</v>
      </c>
    </row>
    <row r="69" spans="1:12" s="110" customFormat="1" ht="15" customHeight="1" x14ac:dyDescent="0.2">
      <c r="A69" s="120"/>
      <c r="B69" s="119"/>
      <c r="C69" s="258"/>
      <c r="D69" s="267" t="s">
        <v>198</v>
      </c>
      <c r="E69" s="113">
        <v>47.341337907375646</v>
      </c>
      <c r="F69" s="115">
        <v>552</v>
      </c>
      <c r="G69" s="114">
        <v>546</v>
      </c>
      <c r="H69" s="114">
        <v>523</v>
      </c>
      <c r="I69" s="114">
        <v>513</v>
      </c>
      <c r="J69" s="140">
        <v>497</v>
      </c>
      <c r="K69" s="114">
        <v>55</v>
      </c>
      <c r="L69" s="116">
        <v>11.066398390342052</v>
      </c>
    </row>
    <row r="70" spans="1:12" s="110" customFormat="1" ht="15" customHeight="1" x14ac:dyDescent="0.2">
      <c r="A70" s="120"/>
      <c r="B70" s="119"/>
      <c r="C70" s="258"/>
      <c r="D70" s="267" t="s">
        <v>199</v>
      </c>
      <c r="E70" s="113">
        <v>52.658662092624354</v>
      </c>
      <c r="F70" s="115">
        <v>614</v>
      </c>
      <c r="G70" s="114">
        <v>589</v>
      </c>
      <c r="H70" s="114">
        <v>578</v>
      </c>
      <c r="I70" s="114">
        <v>554</v>
      </c>
      <c r="J70" s="140">
        <v>545</v>
      </c>
      <c r="K70" s="114">
        <v>69</v>
      </c>
      <c r="L70" s="116">
        <v>12.660550458715596</v>
      </c>
    </row>
    <row r="71" spans="1:12" s="110" customFormat="1" ht="15" customHeight="1" x14ac:dyDescent="0.2">
      <c r="A71" s="120"/>
      <c r="B71" s="119"/>
      <c r="C71" s="258"/>
      <c r="D71" s="110" t="s">
        <v>203</v>
      </c>
      <c r="E71" s="113">
        <v>72.896725440806051</v>
      </c>
      <c r="F71" s="115">
        <v>4341</v>
      </c>
      <c r="G71" s="114">
        <v>4309</v>
      </c>
      <c r="H71" s="114">
        <v>4273</v>
      </c>
      <c r="I71" s="114">
        <v>4231</v>
      </c>
      <c r="J71" s="140">
        <v>4211</v>
      </c>
      <c r="K71" s="114">
        <v>130</v>
      </c>
      <c r="L71" s="116">
        <v>3.0871526953217763</v>
      </c>
    </row>
    <row r="72" spans="1:12" s="110" customFormat="1" ht="15" customHeight="1" x14ac:dyDescent="0.2">
      <c r="A72" s="120"/>
      <c r="B72" s="119"/>
      <c r="C72" s="258"/>
      <c r="D72" s="267" t="s">
        <v>198</v>
      </c>
      <c r="E72" s="113">
        <v>51.531905090992858</v>
      </c>
      <c r="F72" s="115">
        <v>2237</v>
      </c>
      <c r="G72" s="114">
        <v>2201</v>
      </c>
      <c r="H72" s="114">
        <v>2184</v>
      </c>
      <c r="I72" s="114">
        <v>2151</v>
      </c>
      <c r="J72" s="140">
        <v>2150</v>
      </c>
      <c r="K72" s="114">
        <v>87</v>
      </c>
      <c r="L72" s="116">
        <v>4.0465116279069768</v>
      </c>
    </row>
    <row r="73" spans="1:12" s="110" customFormat="1" ht="15" customHeight="1" x14ac:dyDescent="0.2">
      <c r="A73" s="120"/>
      <c r="B73" s="119"/>
      <c r="C73" s="258"/>
      <c r="D73" s="267" t="s">
        <v>199</v>
      </c>
      <c r="E73" s="113">
        <v>48.468094909007142</v>
      </c>
      <c r="F73" s="115">
        <v>2104</v>
      </c>
      <c r="G73" s="114">
        <v>2108</v>
      </c>
      <c r="H73" s="114">
        <v>2089</v>
      </c>
      <c r="I73" s="114">
        <v>2080</v>
      </c>
      <c r="J73" s="140">
        <v>2061</v>
      </c>
      <c r="K73" s="114">
        <v>43</v>
      </c>
      <c r="L73" s="116">
        <v>2.0863658418243571</v>
      </c>
    </row>
    <row r="74" spans="1:12" s="110" customFormat="1" ht="15" customHeight="1" x14ac:dyDescent="0.2">
      <c r="A74" s="120"/>
      <c r="B74" s="119"/>
      <c r="C74" s="258"/>
      <c r="D74" s="110" t="s">
        <v>204</v>
      </c>
      <c r="E74" s="113">
        <v>7.5230898404701927</v>
      </c>
      <c r="F74" s="115">
        <v>448</v>
      </c>
      <c r="G74" s="114">
        <v>459</v>
      </c>
      <c r="H74" s="114">
        <v>456</v>
      </c>
      <c r="I74" s="114">
        <v>451</v>
      </c>
      <c r="J74" s="140">
        <v>459</v>
      </c>
      <c r="K74" s="114">
        <v>-11</v>
      </c>
      <c r="L74" s="116">
        <v>-2.3965141612200438</v>
      </c>
    </row>
    <row r="75" spans="1:12" s="110" customFormat="1" ht="15" customHeight="1" x14ac:dyDescent="0.2">
      <c r="A75" s="120"/>
      <c r="B75" s="119"/>
      <c r="C75" s="258"/>
      <c r="D75" s="267" t="s">
        <v>198</v>
      </c>
      <c r="E75" s="113">
        <v>45.758928571428569</v>
      </c>
      <c r="F75" s="115">
        <v>205</v>
      </c>
      <c r="G75" s="114">
        <v>217</v>
      </c>
      <c r="H75" s="114">
        <v>220</v>
      </c>
      <c r="I75" s="114">
        <v>213</v>
      </c>
      <c r="J75" s="140">
        <v>223</v>
      </c>
      <c r="K75" s="114">
        <v>-18</v>
      </c>
      <c r="L75" s="116">
        <v>-8.071748878923767</v>
      </c>
    </row>
    <row r="76" spans="1:12" s="110" customFormat="1" ht="15" customHeight="1" x14ac:dyDescent="0.2">
      <c r="A76" s="120"/>
      <c r="B76" s="119"/>
      <c r="C76" s="258"/>
      <c r="D76" s="267" t="s">
        <v>199</v>
      </c>
      <c r="E76" s="113">
        <v>54.241071428571431</v>
      </c>
      <c r="F76" s="115">
        <v>243</v>
      </c>
      <c r="G76" s="114">
        <v>242</v>
      </c>
      <c r="H76" s="114">
        <v>236</v>
      </c>
      <c r="I76" s="114">
        <v>238</v>
      </c>
      <c r="J76" s="140">
        <v>236</v>
      </c>
      <c r="K76" s="114">
        <v>7</v>
      </c>
      <c r="L76" s="116">
        <v>2.9661016949152543</v>
      </c>
    </row>
    <row r="77" spans="1:12" s="110" customFormat="1" ht="15" customHeight="1" x14ac:dyDescent="0.2">
      <c r="A77" s="534"/>
      <c r="B77" s="119" t="s">
        <v>205</v>
      </c>
      <c r="C77" s="268"/>
      <c r="D77" s="182"/>
      <c r="E77" s="113">
        <v>13.297226841655805</v>
      </c>
      <c r="F77" s="115">
        <v>5917</v>
      </c>
      <c r="G77" s="114">
        <v>5725</v>
      </c>
      <c r="H77" s="114">
        <v>5980</v>
      </c>
      <c r="I77" s="114">
        <v>5901</v>
      </c>
      <c r="J77" s="140">
        <v>5868</v>
      </c>
      <c r="K77" s="114">
        <v>49</v>
      </c>
      <c r="L77" s="116">
        <v>0.83503749147920925</v>
      </c>
    </row>
    <row r="78" spans="1:12" s="110" customFormat="1" ht="15" customHeight="1" x14ac:dyDescent="0.2">
      <c r="A78" s="120"/>
      <c r="B78" s="119"/>
      <c r="C78" s="268" t="s">
        <v>106</v>
      </c>
      <c r="D78" s="182"/>
      <c r="E78" s="113">
        <v>64.373838093628521</v>
      </c>
      <c r="F78" s="115">
        <v>3809</v>
      </c>
      <c r="G78" s="114">
        <v>3627</v>
      </c>
      <c r="H78" s="114">
        <v>3842</v>
      </c>
      <c r="I78" s="114">
        <v>3791</v>
      </c>
      <c r="J78" s="140">
        <v>3748</v>
      </c>
      <c r="K78" s="114">
        <v>61</v>
      </c>
      <c r="L78" s="116">
        <v>1.6275346851654215</v>
      </c>
    </row>
    <row r="79" spans="1:12" s="110" customFormat="1" ht="15" customHeight="1" x14ac:dyDescent="0.2">
      <c r="A79" s="123"/>
      <c r="B79" s="124"/>
      <c r="C79" s="260" t="s">
        <v>107</v>
      </c>
      <c r="D79" s="261"/>
      <c r="E79" s="125">
        <v>35.626161906371472</v>
      </c>
      <c r="F79" s="143">
        <v>2108</v>
      </c>
      <c r="G79" s="144">
        <v>2098</v>
      </c>
      <c r="H79" s="144">
        <v>2138</v>
      </c>
      <c r="I79" s="144">
        <v>2110</v>
      </c>
      <c r="J79" s="145">
        <v>2120</v>
      </c>
      <c r="K79" s="144">
        <v>-12</v>
      </c>
      <c r="L79" s="146">
        <v>-0.56603773584905659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44498</v>
      </c>
      <c r="E11" s="114">
        <v>43836</v>
      </c>
      <c r="F11" s="114">
        <v>44401</v>
      </c>
      <c r="G11" s="114">
        <v>43707</v>
      </c>
      <c r="H11" s="140">
        <v>43380</v>
      </c>
      <c r="I11" s="115">
        <v>1118</v>
      </c>
      <c r="J11" s="116">
        <v>2.5772245274319965</v>
      </c>
    </row>
    <row r="12" spans="1:15" s="110" customFormat="1" ht="24.95" customHeight="1" x14ac:dyDescent="0.2">
      <c r="A12" s="193" t="s">
        <v>132</v>
      </c>
      <c r="B12" s="194" t="s">
        <v>133</v>
      </c>
      <c r="C12" s="113">
        <v>0.90116409726279834</v>
      </c>
      <c r="D12" s="115">
        <v>401</v>
      </c>
      <c r="E12" s="114">
        <v>369</v>
      </c>
      <c r="F12" s="114">
        <v>426</v>
      </c>
      <c r="G12" s="114">
        <v>408</v>
      </c>
      <c r="H12" s="140">
        <v>373</v>
      </c>
      <c r="I12" s="115">
        <v>28</v>
      </c>
      <c r="J12" s="116">
        <v>7.5067024128686324</v>
      </c>
    </row>
    <row r="13" spans="1:15" s="110" customFormat="1" ht="24.95" customHeight="1" x14ac:dyDescent="0.2">
      <c r="A13" s="193" t="s">
        <v>134</v>
      </c>
      <c r="B13" s="199" t="s">
        <v>214</v>
      </c>
      <c r="C13" s="113">
        <v>1.3618589599532562</v>
      </c>
      <c r="D13" s="115">
        <v>606</v>
      </c>
      <c r="E13" s="114">
        <v>621</v>
      </c>
      <c r="F13" s="114">
        <v>615</v>
      </c>
      <c r="G13" s="114">
        <v>610</v>
      </c>
      <c r="H13" s="140">
        <v>615</v>
      </c>
      <c r="I13" s="115">
        <v>-9</v>
      </c>
      <c r="J13" s="116">
        <v>-1.4634146341463414</v>
      </c>
    </row>
    <row r="14" spans="1:15" s="287" customFormat="1" ht="24" customHeight="1" x14ac:dyDescent="0.2">
      <c r="A14" s="193" t="s">
        <v>215</v>
      </c>
      <c r="B14" s="199" t="s">
        <v>137</v>
      </c>
      <c r="C14" s="113">
        <v>14.899546047013349</v>
      </c>
      <c r="D14" s="115">
        <v>6630</v>
      </c>
      <c r="E14" s="114">
        <v>6675</v>
      </c>
      <c r="F14" s="114">
        <v>6780</v>
      </c>
      <c r="G14" s="114">
        <v>6805</v>
      </c>
      <c r="H14" s="140">
        <v>6762</v>
      </c>
      <c r="I14" s="115">
        <v>-132</v>
      </c>
      <c r="J14" s="116">
        <v>-1.9520851818988465</v>
      </c>
      <c r="K14" s="110"/>
      <c r="L14" s="110"/>
      <c r="M14" s="110"/>
      <c r="N14" s="110"/>
      <c r="O14" s="110"/>
    </row>
    <row r="15" spans="1:15" s="110" customFormat="1" ht="24.75" customHeight="1" x14ac:dyDescent="0.2">
      <c r="A15" s="193" t="s">
        <v>216</v>
      </c>
      <c r="B15" s="199" t="s">
        <v>217</v>
      </c>
      <c r="C15" s="113">
        <v>3.0518225538226438</v>
      </c>
      <c r="D15" s="115">
        <v>1358</v>
      </c>
      <c r="E15" s="114">
        <v>1367</v>
      </c>
      <c r="F15" s="114">
        <v>1367</v>
      </c>
      <c r="G15" s="114">
        <v>1347</v>
      </c>
      <c r="H15" s="140">
        <v>1334</v>
      </c>
      <c r="I15" s="115">
        <v>24</v>
      </c>
      <c r="J15" s="116">
        <v>1.7991004497751124</v>
      </c>
    </row>
    <row r="16" spans="1:15" s="287" customFormat="1" ht="24.95" customHeight="1" x14ac:dyDescent="0.2">
      <c r="A16" s="193" t="s">
        <v>218</v>
      </c>
      <c r="B16" s="199" t="s">
        <v>141</v>
      </c>
      <c r="C16" s="113">
        <v>8.8430940716436695</v>
      </c>
      <c r="D16" s="115">
        <v>3935</v>
      </c>
      <c r="E16" s="114">
        <v>3968</v>
      </c>
      <c r="F16" s="114">
        <v>4038</v>
      </c>
      <c r="G16" s="114">
        <v>4122</v>
      </c>
      <c r="H16" s="140">
        <v>4116</v>
      </c>
      <c r="I16" s="115">
        <v>-181</v>
      </c>
      <c r="J16" s="116">
        <v>-4.3974732750242955</v>
      </c>
      <c r="K16" s="110"/>
      <c r="L16" s="110"/>
      <c r="M16" s="110"/>
      <c r="N16" s="110"/>
      <c r="O16" s="110"/>
    </row>
    <row r="17" spans="1:15" s="110" customFormat="1" ht="24.95" customHeight="1" x14ac:dyDescent="0.2">
      <c r="A17" s="193" t="s">
        <v>219</v>
      </c>
      <c r="B17" s="199" t="s">
        <v>220</v>
      </c>
      <c r="C17" s="113">
        <v>3.0046294215470359</v>
      </c>
      <c r="D17" s="115">
        <v>1337</v>
      </c>
      <c r="E17" s="114">
        <v>1340</v>
      </c>
      <c r="F17" s="114">
        <v>1375</v>
      </c>
      <c r="G17" s="114">
        <v>1336</v>
      </c>
      <c r="H17" s="140">
        <v>1312</v>
      </c>
      <c r="I17" s="115">
        <v>25</v>
      </c>
      <c r="J17" s="116">
        <v>1.9054878048780488</v>
      </c>
    </row>
    <row r="18" spans="1:15" s="287" customFormat="1" ht="24.95" customHeight="1" x14ac:dyDescent="0.2">
      <c r="A18" s="201" t="s">
        <v>144</v>
      </c>
      <c r="B18" s="202" t="s">
        <v>145</v>
      </c>
      <c r="C18" s="113">
        <v>9.4790777113578137</v>
      </c>
      <c r="D18" s="115">
        <v>4218</v>
      </c>
      <c r="E18" s="114">
        <v>4044</v>
      </c>
      <c r="F18" s="114">
        <v>4224</v>
      </c>
      <c r="G18" s="114">
        <v>4104</v>
      </c>
      <c r="H18" s="140">
        <v>3980</v>
      </c>
      <c r="I18" s="115">
        <v>238</v>
      </c>
      <c r="J18" s="116">
        <v>5.9798994974874375</v>
      </c>
      <c r="K18" s="110"/>
      <c r="L18" s="110"/>
      <c r="M18" s="110"/>
      <c r="N18" s="110"/>
      <c r="O18" s="110"/>
    </row>
    <row r="19" spans="1:15" s="110" customFormat="1" ht="24.95" customHeight="1" x14ac:dyDescent="0.2">
      <c r="A19" s="193" t="s">
        <v>146</v>
      </c>
      <c r="B19" s="199" t="s">
        <v>147</v>
      </c>
      <c r="C19" s="113">
        <v>18.800844981796935</v>
      </c>
      <c r="D19" s="115">
        <v>8366</v>
      </c>
      <c r="E19" s="114">
        <v>8159</v>
      </c>
      <c r="F19" s="114">
        <v>8114</v>
      </c>
      <c r="G19" s="114">
        <v>7934</v>
      </c>
      <c r="H19" s="140">
        <v>7838</v>
      </c>
      <c r="I19" s="115">
        <v>528</v>
      </c>
      <c r="J19" s="116">
        <v>6.7364123500893083</v>
      </c>
    </row>
    <row r="20" spans="1:15" s="287" customFormat="1" ht="24.95" customHeight="1" x14ac:dyDescent="0.2">
      <c r="A20" s="193" t="s">
        <v>148</v>
      </c>
      <c r="B20" s="199" t="s">
        <v>149</v>
      </c>
      <c r="C20" s="113">
        <v>7.1800979819317723</v>
      </c>
      <c r="D20" s="115">
        <v>3195</v>
      </c>
      <c r="E20" s="114">
        <v>2964</v>
      </c>
      <c r="F20" s="114">
        <v>2945</v>
      </c>
      <c r="G20" s="114">
        <v>2946</v>
      </c>
      <c r="H20" s="140">
        <v>2955</v>
      </c>
      <c r="I20" s="115">
        <v>240</v>
      </c>
      <c r="J20" s="116">
        <v>8.1218274111675122</v>
      </c>
      <c r="K20" s="110"/>
      <c r="L20" s="110"/>
      <c r="M20" s="110"/>
      <c r="N20" s="110"/>
      <c r="O20" s="110"/>
    </row>
    <row r="21" spans="1:15" s="110" customFormat="1" ht="24.95" customHeight="1" x14ac:dyDescent="0.2">
      <c r="A21" s="201" t="s">
        <v>150</v>
      </c>
      <c r="B21" s="202" t="s">
        <v>151</v>
      </c>
      <c r="C21" s="113">
        <v>2.6967504157490225</v>
      </c>
      <c r="D21" s="115">
        <v>1200</v>
      </c>
      <c r="E21" s="114">
        <v>1216</v>
      </c>
      <c r="F21" s="114">
        <v>1247</v>
      </c>
      <c r="G21" s="114">
        <v>1290</v>
      </c>
      <c r="H21" s="140">
        <v>1272</v>
      </c>
      <c r="I21" s="115">
        <v>-72</v>
      </c>
      <c r="J21" s="116">
        <v>-5.6603773584905657</v>
      </c>
    </row>
    <row r="22" spans="1:15" s="110" customFormat="1" ht="24.95" customHeight="1" x14ac:dyDescent="0.2">
      <c r="A22" s="201" t="s">
        <v>152</v>
      </c>
      <c r="B22" s="199" t="s">
        <v>153</v>
      </c>
      <c r="C22" s="113">
        <v>2.7843948042608657</v>
      </c>
      <c r="D22" s="115">
        <v>1239</v>
      </c>
      <c r="E22" s="114">
        <v>1251</v>
      </c>
      <c r="F22" s="114">
        <v>1254</v>
      </c>
      <c r="G22" s="114">
        <v>1221</v>
      </c>
      <c r="H22" s="140">
        <v>1227</v>
      </c>
      <c r="I22" s="115">
        <v>12</v>
      </c>
      <c r="J22" s="116">
        <v>0.97799511002444983</v>
      </c>
    </row>
    <row r="23" spans="1:15" s="110" customFormat="1" ht="24.95" customHeight="1" x14ac:dyDescent="0.2">
      <c r="A23" s="193" t="s">
        <v>154</v>
      </c>
      <c r="B23" s="199" t="s">
        <v>155</v>
      </c>
      <c r="C23" s="113">
        <v>2.4562901703447344</v>
      </c>
      <c r="D23" s="115">
        <v>1093</v>
      </c>
      <c r="E23" s="114">
        <v>1095</v>
      </c>
      <c r="F23" s="114">
        <v>1092</v>
      </c>
      <c r="G23" s="114">
        <v>1062</v>
      </c>
      <c r="H23" s="140">
        <v>1053</v>
      </c>
      <c r="I23" s="115">
        <v>40</v>
      </c>
      <c r="J23" s="116">
        <v>3.7986704653371319</v>
      </c>
    </row>
    <row r="24" spans="1:15" s="110" customFormat="1" ht="24.95" customHeight="1" x14ac:dyDescent="0.2">
      <c r="A24" s="193" t="s">
        <v>156</v>
      </c>
      <c r="B24" s="199" t="s">
        <v>221</v>
      </c>
      <c r="C24" s="113">
        <v>4.269854824935952</v>
      </c>
      <c r="D24" s="115">
        <v>1900</v>
      </c>
      <c r="E24" s="114">
        <v>1924</v>
      </c>
      <c r="F24" s="114">
        <v>1987</v>
      </c>
      <c r="G24" s="114">
        <v>1964</v>
      </c>
      <c r="H24" s="140">
        <v>1960</v>
      </c>
      <c r="I24" s="115">
        <v>-60</v>
      </c>
      <c r="J24" s="116">
        <v>-3.0612244897959182</v>
      </c>
    </row>
    <row r="25" spans="1:15" s="110" customFormat="1" ht="24.95" customHeight="1" x14ac:dyDescent="0.2">
      <c r="A25" s="193" t="s">
        <v>222</v>
      </c>
      <c r="B25" s="204" t="s">
        <v>159</v>
      </c>
      <c r="C25" s="113">
        <v>5.7463256775585423</v>
      </c>
      <c r="D25" s="115">
        <v>2557</v>
      </c>
      <c r="E25" s="114">
        <v>2523</v>
      </c>
      <c r="F25" s="114">
        <v>2664</v>
      </c>
      <c r="G25" s="114">
        <v>2630</v>
      </c>
      <c r="H25" s="140">
        <v>2608</v>
      </c>
      <c r="I25" s="115">
        <v>-51</v>
      </c>
      <c r="J25" s="116">
        <v>-1.955521472392638</v>
      </c>
    </row>
    <row r="26" spans="1:15" s="110" customFormat="1" ht="24.95" customHeight="1" x14ac:dyDescent="0.2">
      <c r="A26" s="201">
        <v>782.78300000000002</v>
      </c>
      <c r="B26" s="203" t="s">
        <v>160</v>
      </c>
      <c r="C26" s="113">
        <v>1.1865701829295698</v>
      </c>
      <c r="D26" s="115">
        <v>528</v>
      </c>
      <c r="E26" s="114">
        <v>509</v>
      </c>
      <c r="F26" s="114">
        <v>607</v>
      </c>
      <c r="G26" s="114">
        <v>611</v>
      </c>
      <c r="H26" s="140">
        <v>566</v>
      </c>
      <c r="I26" s="115">
        <v>-38</v>
      </c>
      <c r="J26" s="116">
        <v>-6.7137809187279149</v>
      </c>
    </row>
    <row r="27" spans="1:15" s="110" customFormat="1" ht="24.95" customHeight="1" x14ac:dyDescent="0.2">
      <c r="A27" s="193" t="s">
        <v>161</v>
      </c>
      <c r="B27" s="199" t="s">
        <v>223</v>
      </c>
      <c r="C27" s="113">
        <v>5.5912625286529734</v>
      </c>
      <c r="D27" s="115">
        <v>2488</v>
      </c>
      <c r="E27" s="114">
        <v>2449</v>
      </c>
      <c r="F27" s="114">
        <v>2425</v>
      </c>
      <c r="G27" s="114">
        <v>2366</v>
      </c>
      <c r="H27" s="140">
        <v>2341</v>
      </c>
      <c r="I27" s="115">
        <v>147</v>
      </c>
      <c r="J27" s="116">
        <v>6.279367791542076</v>
      </c>
    </row>
    <row r="28" spans="1:15" s="110" customFormat="1" ht="24.95" customHeight="1" x14ac:dyDescent="0.2">
      <c r="A28" s="193" t="s">
        <v>163</v>
      </c>
      <c r="B28" s="199" t="s">
        <v>164</v>
      </c>
      <c r="C28" s="113">
        <v>4.0181581194660438</v>
      </c>
      <c r="D28" s="115">
        <v>1788</v>
      </c>
      <c r="E28" s="114">
        <v>1785</v>
      </c>
      <c r="F28" s="114">
        <v>1771</v>
      </c>
      <c r="G28" s="114">
        <v>1668</v>
      </c>
      <c r="H28" s="140">
        <v>1671</v>
      </c>
      <c r="I28" s="115">
        <v>117</v>
      </c>
      <c r="J28" s="116">
        <v>7.001795332136445</v>
      </c>
    </row>
    <row r="29" spans="1:15" s="110" customFormat="1" ht="24.95" customHeight="1" x14ac:dyDescent="0.2">
      <c r="A29" s="193">
        <v>86</v>
      </c>
      <c r="B29" s="199" t="s">
        <v>165</v>
      </c>
      <c r="C29" s="113">
        <v>6.128365319789653</v>
      </c>
      <c r="D29" s="115">
        <v>2727</v>
      </c>
      <c r="E29" s="114">
        <v>2706</v>
      </c>
      <c r="F29" s="114">
        <v>2690</v>
      </c>
      <c r="G29" s="114">
        <v>2643</v>
      </c>
      <c r="H29" s="140">
        <v>2673</v>
      </c>
      <c r="I29" s="115">
        <v>54</v>
      </c>
      <c r="J29" s="116">
        <v>2.0202020202020203</v>
      </c>
    </row>
    <row r="30" spans="1:15" s="110" customFormat="1" ht="24.95" customHeight="1" x14ac:dyDescent="0.2">
      <c r="A30" s="193">
        <v>87.88</v>
      </c>
      <c r="B30" s="204" t="s">
        <v>166</v>
      </c>
      <c r="C30" s="113">
        <v>9.55773293181716</v>
      </c>
      <c r="D30" s="115">
        <v>4253</v>
      </c>
      <c r="E30" s="114">
        <v>4246</v>
      </c>
      <c r="F30" s="114">
        <v>4210</v>
      </c>
      <c r="G30" s="114">
        <v>4137</v>
      </c>
      <c r="H30" s="140">
        <v>4167</v>
      </c>
      <c r="I30" s="115">
        <v>86</v>
      </c>
      <c r="J30" s="116">
        <v>2.0638348932085435</v>
      </c>
    </row>
    <row r="31" spans="1:15" s="110" customFormat="1" ht="24.95" customHeight="1" x14ac:dyDescent="0.2">
      <c r="A31" s="193" t="s">
        <v>167</v>
      </c>
      <c r="B31" s="199" t="s">
        <v>168</v>
      </c>
      <c r="C31" s="113">
        <v>2.9417052451795587</v>
      </c>
      <c r="D31" s="115">
        <v>1309</v>
      </c>
      <c r="E31" s="114">
        <v>1300</v>
      </c>
      <c r="F31" s="114">
        <v>1350</v>
      </c>
      <c r="G31" s="114">
        <v>1308</v>
      </c>
      <c r="H31" s="140">
        <v>1319</v>
      </c>
      <c r="I31" s="115">
        <v>-10</v>
      </c>
      <c r="J31" s="116">
        <v>-0.75815011372251706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0.90116409726279834</v>
      </c>
      <c r="D34" s="115">
        <v>401</v>
      </c>
      <c r="E34" s="114">
        <v>369</v>
      </c>
      <c r="F34" s="114">
        <v>426</v>
      </c>
      <c r="G34" s="114">
        <v>408</v>
      </c>
      <c r="H34" s="140">
        <v>373</v>
      </c>
      <c r="I34" s="115">
        <v>28</v>
      </c>
      <c r="J34" s="116">
        <v>7.5067024128686324</v>
      </c>
    </row>
    <row r="35" spans="1:10" s="110" customFormat="1" ht="24.95" customHeight="1" x14ac:dyDescent="0.2">
      <c r="A35" s="292" t="s">
        <v>171</v>
      </c>
      <c r="B35" s="293" t="s">
        <v>172</v>
      </c>
      <c r="C35" s="113">
        <v>25.740482718324419</v>
      </c>
      <c r="D35" s="115">
        <v>11454</v>
      </c>
      <c r="E35" s="114">
        <v>11340</v>
      </c>
      <c r="F35" s="114">
        <v>11619</v>
      </c>
      <c r="G35" s="114">
        <v>11519</v>
      </c>
      <c r="H35" s="140">
        <v>11357</v>
      </c>
      <c r="I35" s="115">
        <v>97</v>
      </c>
      <c r="J35" s="116">
        <v>0.85409879369551822</v>
      </c>
    </row>
    <row r="36" spans="1:10" s="110" customFormat="1" ht="24.95" customHeight="1" x14ac:dyDescent="0.2">
      <c r="A36" s="294" t="s">
        <v>173</v>
      </c>
      <c r="B36" s="295" t="s">
        <v>174</v>
      </c>
      <c r="C36" s="125">
        <v>73.358353184412778</v>
      </c>
      <c r="D36" s="143">
        <v>32643</v>
      </c>
      <c r="E36" s="144">
        <v>32127</v>
      </c>
      <c r="F36" s="144">
        <v>32356</v>
      </c>
      <c r="G36" s="144">
        <v>31780</v>
      </c>
      <c r="H36" s="145">
        <v>31650</v>
      </c>
      <c r="I36" s="143">
        <v>993</v>
      </c>
      <c r="J36" s="146">
        <v>3.1374407582938391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2020-09-25T10:40:21Z</dcterms:created>
  <dcterms:modified xsi:type="dcterms:W3CDTF">2020-09-28T08:10:34Z</dcterms:modified>
</cp:coreProperties>
</file>