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I44" i="24"/>
  <c r="G44" i="24"/>
  <c r="C44" i="24"/>
  <c r="M44" i="24" s="1"/>
  <c r="B44" i="24"/>
  <c r="D44" i="24" s="1"/>
  <c r="M43" i="24"/>
  <c r="K43" i="24"/>
  <c r="H43" i="24"/>
  <c r="F43" i="24"/>
  <c r="E43" i="24"/>
  <c r="C43" i="24"/>
  <c r="B43" i="24"/>
  <c r="D43" i="24" s="1"/>
  <c r="L42" i="24"/>
  <c r="I42" i="24"/>
  <c r="G42" i="24"/>
  <c r="C42" i="24"/>
  <c r="M42" i="24" s="1"/>
  <c r="B42" i="24"/>
  <c r="D42" i="24" s="1"/>
  <c r="M41" i="24"/>
  <c r="K41" i="24"/>
  <c r="H41" i="24"/>
  <c r="F41" i="24"/>
  <c r="E41" i="24"/>
  <c r="C41" i="24"/>
  <c r="B41" i="24"/>
  <c r="D41" i="24" s="1"/>
  <c r="L40" i="24"/>
  <c r="I40" i="24"/>
  <c r="G40" i="24"/>
  <c r="C40" i="24"/>
  <c r="M40" i="24" s="1"/>
  <c r="B40" i="24"/>
  <c r="D40" i="24" s="1"/>
  <c r="M36" i="24"/>
  <c r="L36" i="24"/>
  <c r="K36" i="24"/>
  <c r="J36" i="24"/>
  <c r="I36" i="24"/>
  <c r="H36" i="24"/>
  <c r="G36" i="24"/>
  <c r="F36" i="24"/>
  <c r="E36" i="24"/>
  <c r="D36" i="24"/>
  <c r="K15" i="24"/>
  <c r="L57" i="15"/>
  <c r="K57" i="15"/>
  <c r="C38" i="24"/>
  <c r="G38" i="24" s="1"/>
  <c r="C37" i="24"/>
  <c r="E37" i="24" s="1"/>
  <c r="C35" i="24"/>
  <c r="C34" i="24"/>
  <c r="C33" i="24"/>
  <c r="C32" i="24"/>
  <c r="C31" i="24"/>
  <c r="C30" i="24"/>
  <c r="C29" i="24"/>
  <c r="C28" i="24"/>
  <c r="C27" i="24"/>
  <c r="C26" i="24"/>
  <c r="C25" i="24"/>
  <c r="C24" i="24"/>
  <c r="C23" i="24"/>
  <c r="C22" i="24"/>
  <c r="C21" i="24"/>
  <c r="C20" i="24"/>
  <c r="C19" i="24"/>
  <c r="C18" i="24"/>
  <c r="G18" i="24" s="1"/>
  <c r="C17" i="24"/>
  <c r="C16" i="24"/>
  <c r="C15" i="24"/>
  <c r="C9" i="24"/>
  <c r="C8" i="24"/>
  <c r="C7" i="24"/>
  <c r="B38" i="24"/>
  <c r="B37" i="24"/>
  <c r="B35" i="24"/>
  <c r="B34" i="24"/>
  <c r="B33" i="24"/>
  <c r="B32" i="24"/>
  <c r="B31" i="24"/>
  <c r="B30" i="24"/>
  <c r="B29" i="24"/>
  <c r="B28" i="24"/>
  <c r="B27" i="24"/>
  <c r="B26" i="24"/>
  <c r="B25" i="24"/>
  <c r="B24" i="24"/>
  <c r="B23" i="24"/>
  <c r="K23" i="24" s="1"/>
  <c r="B22" i="24"/>
  <c r="B21" i="24"/>
  <c r="B20" i="24"/>
  <c r="B19" i="24"/>
  <c r="B18" i="24"/>
  <c r="B17" i="24"/>
  <c r="B16" i="24"/>
  <c r="B15" i="24"/>
  <c r="B9" i="24"/>
  <c r="B8" i="24"/>
  <c r="B7" i="24"/>
  <c r="F7" i="24" l="1"/>
  <c r="D7" i="24"/>
  <c r="J7" i="24"/>
  <c r="H7" i="24"/>
  <c r="K7" i="24"/>
  <c r="K8" i="24"/>
  <c r="J8" i="24"/>
  <c r="H8" i="24"/>
  <c r="F8" i="24"/>
  <c r="D8" i="24"/>
  <c r="F9" i="24"/>
  <c r="D9" i="24"/>
  <c r="J9" i="24"/>
  <c r="H9" i="24"/>
  <c r="K9" i="24"/>
  <c r="K16" i="24"/>
  <c r="J16" i="24"/>
  <c r="H16" i="24"/>
  <c r="F16" i="24"/>
  <c r="D16" i="24"/>
  <c r="G9" i="24"/>
  <c r="M9" i="24"/>
  <c r="E9" i="24"/>
  <c r="L9" i="24"/>
  <c r="I9" i="24"/>
  <c r="C45" i="24"/>
  <c r="C39" i="24"/>
  <c r="K66" i="24"/>
  <c r="I66" i="24"/>
  <c r="J66" i="24"/>
  <c r="F15" i="24"/>
  <c r="D15" i="24"/>
  <c r="J15" i="24"/>
  <c r="H15" i="24"/>
  <c r="K18" i="24"/>
  <c r="J18" i="24"/>
  <c r="H18" i="24"/>
  <c r="F18" i="24"/>
  <c r="D18" i="24"/>
  <c r="F21" i="24"/>
  <c r="D21" i="24"/>
  <c r="J21" i="24"/>
  <c r="H21" i="24"/>
  <c r="K21" i="24"/>
  <c r="K34" i="24"/>
  <c r="J34" i="24"/>
  <c r="H34" i="24"/>
  <c r="F34" i="24"/>
  <c r="D34" i="24"/>
  <c r="D38" i="24"/>
  <c r="K38" i="24"/>
  <c r="J38" i="24"/>
  <c r="H38" i="24"/>
  <c r="F38" i="24"/>
  <c r="I16" i="24"/>
  <c r="L16" i="24"/>
  <c r="M16" i="24"/>
  <c r="G16" i="24"/>
  <c r="E16" i="24"/>
  <c r="G19" i="24"/>
  <c r="M19" i="24"/>
  <c r="E19" i="24"/>
  <c r="L19" i="24"/>
  <c r="I19" i="24"/>
  <c r="I32" i="24"/>
  <c r="L32" i="24"/>
  <c r="M32" i="24"/>
  <c r="G32" i="24"/>
  <c r="E32" i="24"/>
  <c r="G35" i="24"/>
  <c r="M35" i="24"/>
  <c r="E35" i="24"/>
  <c r="L35" i="24"/>
  <c r="I35" i="24"/>
  <c r="G25" i="24"/>
  <c r="M25" i="24"/>
  <c r="E25" i="24"/>
  <c r="L25" i="24"/>
  <c r="I25" i="24"/>
  <c r="K28" i="24"/>
  <c r="J28" i="24"/>
  <c r="H28" i="24"/>
  <c r="F28" i="24"/>
  <c r="D28" i="24"/>
  <c r="F31" i="24"/>
  <c r="D31" i="24"/>
  <c r="J31" i="24"/>
  <c r="H31" i="24"/>
  <c r="I26" i="24"/>
  <c r="L26" i="24"/>
  <c r="M26" i="24"/>
  <c r="E26" i="24"/>
  <c r="G21" i="24"/>
  <c r="M21" i="24"/>
  <c r="E21" i="24"/>
  <c r="L21" i="24"/>
  <c r="I21" i="24"/>
  <c r="K24" i="24"/>
  <c r="J24" i="24"/>
  <c r="H24" i="24"/>
  <c r="F24" i="24"/>
  <c r="D24" i="24"/>
  <c r="K22" i="24"/>
  <c r="J22" i="24"/>
  <c r="H22" i="24"/>
  <c r="F22" i="24"/>
  <c r="D22" i="24"/>
  <c r="F25" i="24"/>
  <c r="D25" i="24"/>
  <c r="J25" i="24"/>
  <c r="H25" i="24"/>
  <c r="K25" i="24"/>
  <c r="B45" i="24"/>
  <c r="B39" i="24"/>
  <c r="I20" i="24"/>
  <c r="L20" i="24"/>
  <c r="G20" i="24"/>
  <c r="E20" i="24"/>
  <c r="M20" i="24"/>
  <c r="G23" i="24"/>
  <c r="M23" i="24"/>
  <c r="E23" i="24"/>
  <c r="L23" i="24"/>
  <c r="I23" i="24"/>
  <c r="I37" i="24"/>
  <c r="G37" i="24"/>
  <c r="L37" i="24"/>
  <c r="M37" i="24"/>
  <c r="K74" i="24"/>
  <c r="I74" i="24"/>
  <c r="J74" i="24"/>
  <c r="F27" i="24"/>
  <c r="D27" i="24"/>
  <c r="J27" i="24"/>
  <c r="H27" i="24"/>
  <c r="K27" i="24"/>
  <c r="F19" i="24"/>
  <c r="D19" i="24"/>
  <c r="J19" i="24"/>
  <c r="H19" i="24"/>
  <c r="K19" i="24"/>
  <c r="K32" i="24"/>
  <c r="J32" i="24"/>
  <c r="H32" i="24"/>
  <c r="F32" i="24"/>
  <c r="D32" i="24"/>
  <c r="F35" i="24"/>
  <c r="D35" i="24"/>
  <c r="J35" i="24"/>
  <c r="H35" i="24"/>
  <c r="K35" i="24"/>
  <c r="I8" i="24"/>
  <c r="L8" i="24"/>
  <c r="G8" i="24"/>
  <c r="E8" i="24"/>
  <c r="M8" i="24"/>
  <c r="C14" i="24"/>
  <c r="C6" i="24"/>
  <c r="G17" i="24"/>
  <c r="M17" i="24"/>
  <c r="E17" i="24"/>
  <c r="L17" i="24"/>
  <c r="I17" i="24"/>
  <c r="I30" i="24"/>
  <c r="L30" i="24"/>
  <c r="M30" i="24"/>
  <c r="G30" i="24"/>
  <c r="E30" i="24"/>
  <c r="G33" i="24"/>
  <c r="M33" i="24"/>
  <c r="E33" i="24"/>
  <c r="L33" i="24"/>
  <c r="I33" i="24"/>
  <c r="G26" i="24"/>
  <c r="K58" i="24"/>
  <c r="I58" i="24"/>
  <c r="J58" i="24"/>
  <c r="K26" i="24"/>
  <c r="J26" i="24"/>
  <c r="H26" i="24"/>
  <c r="F26" i="24"/>
  <c r="D26" i="24"/>
  <c r="F29" i="24"/>
  <c r="D29" i="24"/>
  <c r="J29" i="24"/>
  <c r="H29" i="24"/>
  <c r="K29" i="24"/>
  <c r="G7" i="24"/>
  <c r="M7" i="24"/>
  <c r="E7" i="24"/>
  <c r="L7" i="24"/>
  <c r="I7" i="24"/>
  <c r="I24" i="24"/>
  <c r="L24" i="24"/>
  <c r="M24" i="24"/>
  <c r="G24" i="24"/>
  <c r="E24" i="24"/>
  <c r="G27" i="24"/>
  <c r="M27" i="24"/>
  <c r="E27" i="24"/>
  <c r="L27" i="24"/>
  <c r="I27" i="24"/>
  <c r="G29" i="24"/>
  <c r="M29" i="24"/>
  <c r="E29" i="24"/>
  <c r="L29" i="24"/>
  <c r="I29" i="24"/>
  <c r="I22" i="24"/>
  <c r="L22" i="24"/>
  <c r="M22" i="24"/>
  <c r="G22" i="24"/>
  <c r="E22" i="24"/>
  <c r="B14" i="24"/>
  <c r="B6" i="24"/>
  <c r="K20" i="24"/>
  <c r="J20" i="24"/>
  <c r="H20" i="24"/>
  <c r="F20" i="24"/>
  <c r="D20" i="24"/>
  <c r="F23" i="24"/>
  <c r="D23" i="24"/>
  <c r="J23" i="24"/>
  <c r="H23" i="24"/>
  <c r="H37" i="24"/>
  <c r="F37" i="24"/>
  <c r="D37" i="24"/>
  <c r="J37" i="24"/>
  <c r="K37" i="24"/>
  <c r="I18" i="24"/>
  <c r="L18" i="24"/>
  <c r="M18" i="24"/>
  <c r="E18" i="24"/>
  <c r="I34" i="24"/>
  <c r="L34" i="24"/>
  <c r="M34" i="24"/>
  <c r="E34" i="24"/>
  <c r="K31" i="24"/>
  <c r="F17" i="24"/>
  <c r="D17" i="24"/>
  <c r="J17" i="24"/>
  <c r="H17" i="24"/>
  <c r="K17" i="24"/>
  <c r="K30" i="24"/>
  <c r="J30" i="24"/>
  <c r="H30" i="24"/>
  <c r="F30" i="24"/>
  <c r="D30" i="24"/>
  <c r="F33" i="24"/>
  <c r="D33" i="24"/>
  <c r="J33" i="24"/>
  <c r="H33" i="24"/>
  <c r="K33" i="24"/>
  <c r="G15" i="24"/>
  <c r="M15" i="24"/>
  <c r="E15" i="24"/>
  <c r="L15" i="24"/>
  <c r="I15" i="24"/>
  <c r="I28" i="24"/>
  <c r="L28" i="24"/>
  <c r="G28" i="24"/>
  <c r="E28" i="24"/>
  <c r="M28" i="24"/>
  <c r="G31" i="24"/>
  <c r="M31" i="24"/>
  <c r="E31" i="24"/>
  <c r="L31" i="24"/>
  <c r="I31" i="24"/>
  <c r="G34" i="24"/>
  <c r="J77" i="24"/>
  <c r="I41" i="24"/>
  <c r="G41" i="24"/>
  <c r="L41" i="24"/>
  <c r="K53" i="24"/>
  <c r="I53" i="24"/>
  <c r="K61" i="24"/>
  <c r="I61" i="24"/>
  <c r="K69" i="24"/>
  <c r="I69" i="24"/>
  <c r="K55" i="24"/>
  <c r="I55" i="24"/>
  <c r="K63" i="24"/>
  <c r="I63" i="24"/>
  <c r="K71" i="24"/>
  <c r="I71" i="24"/>
  <c r="K52" i="24"/>
  <c r="I52" i="24"/>
  <c r="K60" i="24"/>
  <c r="I60" i="24"/>
  <c r="K68" i="24"/>
  <c r="I68" i="24"/>
  <c r="I43" i="24"/>
  <c r="G43" i="24"/>
  <c r="L43" i="24"/>
  <c r="K57" i="24"/>
  <c r="I57" i="24"/>
  <c r="K65" i="24"/>
  <c r="I65" i="24"/>
  <c r="K73" i="24"/>
  <c r="I73" i="24"/>
  <c r="M38" i="24"/>
  <c r="E38" i="24"/>
  <c r="L38" i="24"/>
  <c r="I38" i="24"/>
  <c r="K54" i="24"/>
  <c r="I54" i="24"/>
  <c r="K62" i="24"/>
  <c r="I62" i="24"/>
  <c r="K70" i="24"/>
  <c r="I70" i="24"/>
  <c r="K51" i="24"/>
  <c r="I51" i="24"/>
  <c r="K59" i="24"/>
  <c r="I59" i="24"/>
  <c r="K67" i="24"/>
  <c r="I67" i="24"/>
  <c r="K75" i="24"/>
  <c r="K77" i="24" s="1"/>
  <c r="I75" i="24"/>
  <c r="I77" i="24" s="1"/>
  <c r="K56" i="24"/>
  <c r="I56" i="24"/>
  <c r="K64" i="24"/>
  <c r="I64" i="24"/>
  <c r="K72" i="24"/>
  <c r="I72" i="24"/>
  <c r="F40" i="24"/>
  <c r="J41" i="24"/>
  <c r="F42" i="24"/>
  <c r="J43" i="24"/>
  <c r="F44" i="24"/>
  <c r="H40" i="24"/>
  <c r="H42" i="24"/>
  <c r="H44" i="24"/>
  <c r="J40" i="24"/>
  <c r="J42" i="24"/>
  <c r="J44" i="24"/>
  <c r="K40" i="24"/>
  <c r="K42" i="24"/>
  <c r="K44" i="24"/>
  <c r="L44" i="24"/>
  <c r="E40" i="24"/>
  <c r="E42" i="24"/>
  <c r="E44" i="24"/>
  <c r="K6" i="24" l="1"/>
  <c r="J6" i="24"/>
  <c r="H6" i="24"/>
  <c r="F6" i="24"/>
  <c r="D6" i="24"/>
  <c r="I6" i="24"/>
  <c r="L6" i="24"/>
  <c r="M6" i="24"/>
  <c r="E6" i="24"/>
  <c r="G6" i="24"/>
  <c r="I78" i="24"/>
  <c r="I79" i="24"/>
  <c r="J79" i="24"/>
  <c r="J78" i="24"/>
  <c r="K14" i="24"/>
  <c r="J14" i="24"/>
  <c r="H14" i="24"/>
  <c r="F14" i="24"/>
  <c r="D14" i="24"/>
  <c r="I14" i="24"/>
  <c r="L14" i="24"/>
  <c r="M14" i="24"/>
  <c r="G14" i="24"/>
  <c r="E14" i="24"/>
  <c r="K79" i="24"/>
  <c r="K78" i="24"/>
  <c r="I39" i="24"/>
  <c r="G39" i="24"/>
  <c r="L39" i="24"/>
  <c r="E39" i="24"/>
  <c r="M39" i="24"/>
  <c r="H39" i="24"/>
  <c r="F39" i="24"/>
  <c r="D39" i="24"/>
  <c r="J39" i="24"/>
  <c r="K39" i="24"/>
  <c r="I45" i="24"/>
  <c r="G45" i="24"/>
  <c r="L45" i="24"/>
  <c r="E45" i="24"/>
  <c r="M45" i="24"/>
  <c r="H45" i="24"/>
  <c r="F45" i="24"/>
  <c r="D45" i="24"/>
  <c r="J45" i="24"/>
  <c r="K45" i="24"/>
  <c r="I83" i="24" l="1"/>
  <c r="I82" i="24"/>
  <c r="I81" i="24"/>
</calcChain>
</file>

<file path=xl/sharedStrings.xml><?xml version="1.0" encoding="utf-8"?>
<sst xmlns="http://schemas.openxmlformats.org/spreadsheetml/2006/main" count="1817" uniqueCount="520">
  <si>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</si>
  <si>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</si>
  <si>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</si>
  <si>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</si>
  <si>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</si>
  <si>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</si>
  <si>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</si>
  <si>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</si>
  <si>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</si>
  <si>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</si>
  <si>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</si>
  <si>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</si>
  <si>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</si>
  <si>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Ebersberg (09175)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</si>
  <si>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</si>
  <si>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</si>
  <si>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</si>
  <si>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</si>
  <si>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</si>
  <si>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</si>
  <si>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</si>
  <si>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</si>
  <si>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</si>
  <si>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</si>
  <si>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</si>
  <si>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</si>
  <si>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</si>
  <si>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</si>
  <si>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</si>
  <si>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</si>
  <si>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</si>
  <si>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</si>
  <si>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</si>
  <si>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</si>
  <si>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</si>
  <si>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</si>
  <si>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</si>
  <si>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</si>
  <si>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</si>
  <si>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</si>
  <si>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</si>
  <si>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</si>
  <si>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</si>
  <si>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</si>
  <si>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</si>
  <si>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</si>
  <si>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</si>
  <si>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</si>
  <si>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</si>
  <si>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</si>
  <si>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</si>
  <si>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</si>
  <si>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</si>
  <si>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</si>
  <si>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</si>
  <si>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</si>
  <si>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</si>
  <si>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</si>
  <si>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</si>
  <si>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</si>
  <si>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</si>
  <si>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</si>
  <si>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</si>
  <si>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</si>
  <si>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</si>
  <si>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</si>
  <si>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</si>
  <si>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</si>
  <si>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</si>
  <si>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</si>
  <si>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</si>
  <si>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</si>
  <si>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</si>
  <si>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</si>
  <si>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</si>
  <si>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</si>
  <si>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</si>
  <si>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</si>
  <si>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</si>
  <si>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</si>
  <si>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</si>
  <si>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</si>
  <si>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</si>
  <si>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</si>
  <si>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</si>
  <si>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</si>
  <si>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</si>
  <si>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</si>
  <si>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</si>
  <si>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</si>
  <si>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</si>
  <si>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</si>
  <si>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Ebersberg (09175);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</si>
  <si>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</si>
  <si>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</si>
  <si>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</si>
  <si>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</si>
  <si>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</si>
  <si>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</si>
  <si>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</si>
  <si>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</si>
  <si>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</si>
  <si>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</si>
  <si>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</si>
  <si>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</si>
  <si>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</si>
  <si>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</si>
  <si>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</si>
  <si>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</si>
  <si>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</si>
  <si>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</si>
  <si>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</si>
  <si>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</si>
  <si>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</si>
  <si>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</si>
  <si>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</si>
  <si>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</si>
  <si>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</si>
  <si>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</si>
  <si>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</si>
  <si>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</si>
  <si>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</si>
  <si>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</si>
  <si>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</si>
  <si>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</si>
  <si>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</si>
  <si>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</si>
  <si>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</si>
  <si>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</si>
  <si>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</si>
  <si>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</si>
  <si>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</si>
  <si>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</si>
  <si>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</si>
  <si>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</si>
  <si>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</si>
  <si>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</si>
  <si>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</si>
  <si>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</si>
  <si>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</si>
  <si>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</si>
  <si>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</si>
  <si>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</si>
  <si>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</si>
  <si>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</si>
  <si>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</si>
  <si>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</si>
  <si>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</si>
  <si>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</si>
  <si>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</si>
  <si>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</si>
  <si>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</si>
  <si>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</si>
  <si>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</si>
  <si>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</si>
  <si>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</si>
  <si>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</si>
  <si>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</si>
  <si>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</si>
  <si>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</si>
  <si>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</si>
  <si>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</si>
  <si>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</si>
  <si>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</si>
  <si>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</si>
  <si>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</si>
  <si>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</si>
  <si>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</si>
  <si>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</si>
  <si>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</si>
  <si>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</si>
  <si>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</si>
  <si>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</si>
  <si>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</si>
  <si>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</si>
  <si>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</si>
  <si>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</si>
  <si>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</si>
  <si>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</si>
  <si>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</si>
  <si>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</si>
  <si>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</si>
  <si>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</si>
  <si>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Ebersberg (09175)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</si>
  <si>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</si>
  <si>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</si>
  <si>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</si>
  <si>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</si>
  <si>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</si>
  <si>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</si>
  <si>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</si>
  <si>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</si>
  <si>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</si>
  <si>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</si>
  <si>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</si>
  <si>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</si>
  <si>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</si>
  <si>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</si>
  <si>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</si>
  <si>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</si>
  <si>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</si>
  <si>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</si>
  <si>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</si>
  <si>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</si>
  <si>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</si>
  <si>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</si>
  <si>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</si>
  <si>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</si>
  <si>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</si>
  <si>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</si>
  <si>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</si>
  <si>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</si>
  <si>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</si>
  <si>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</si>
  <si>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</si>
  <si>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</si>
  <si>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</si>
  <si>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</si>
  <si>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</si>
  <si>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</si>
  <si>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</si>
  <si>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</si>
  <si>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</si>
  <si>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</si>
  <si>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</si>
  <si>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</si>
  <si>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</si>
  <si>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</si>
  <si>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</si>
  <si>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</si>
  <si>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</si>
  <si>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</si>
  <si>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</si>
  <si>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</si>
  <si>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</si>
  <si>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</si>
  <si>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</si>
  <si>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</si>
  <si>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</si>
  <si>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</si>
  <si>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</si>
  <si>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</si>
  <si>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</si>
  <si>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</si>
  <si>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</si>
  <si>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</si>
  <si>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</si>
  <si>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</si>
  <si>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</si>
  <si>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</si>
  <si>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</si>
  <si>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</si>
  <si>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</si>
  <si>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</si>
  <si>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</si>
  <si>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</si>
  <si>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</si>
  <si>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</si>
  <si>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</si>
  <si>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</si>
  <si>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</si>
  <si>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</si>
  <si>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</si>
  <si>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</si>
  <si>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</si>
  <si>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</si>
  <si>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</si>
  <si>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</si>
  <si>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</si>
  <si>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</si>
  <si>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</si>
  <si>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</si>
  <si>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</si>
  <si>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</si>
  <si>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</si>
  <si>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</si>
  <si>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</si>
  <si>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</si>
  <si>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</si>
  <si>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</si>
  <si>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</si>
  <si>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</si>
  <si>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</si>
  <si>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</si>
  <si>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</si>
  <si>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</si>
  <si>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</si>
  <si>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</si>
  <si>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</si>
  <si>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</si>
  <si>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</si>
  <si>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</si>
  <si>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</si>
  <si>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</si>
  <si>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</si>
  <si>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</si>
  <si>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</si>
  <si>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</si>
  <si>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</si>
  <si>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</si>
  <si>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</si>
  <si>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</si>
  <si>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</si>
  <si>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</si>
  <si>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</si>
  <si>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</si>
  <si>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</si>
  <si>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</si>
  <si>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</si>
  <si>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</si>
  <si>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</si>
  <si>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</si>
  <si>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</si>
  <si>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</si>
  <si>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</si>
  <si>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</si>
  <si>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</si>
  <si>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</si>
  <si>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</si>
  <si>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</si>
  <si>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</si>
  <si>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</si>
  <si>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</si>
  <si>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</si>
  <si>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</si>
  <si>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</si>
  <si>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</si>
  <si>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</si>
  <si>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</si>
  <si>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</si>
  <si>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</si>
  <si>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</si>
  <si>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</si>
  <si>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</si>
  <si>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</si>
  <si>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</si>
  <si>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</si>
  <si>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</si>
  <si>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</si>
  <si>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</si>
  <si>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</si>
  <si>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</si>
  <si>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</si>
  <si>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</si>
  <si>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</si>
  <si>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</si>
  <si>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</si>
  <si>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</si>
  <si>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</si>
  <si>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</si>
  <si>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</si>
  <si>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</si>
  <si>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</si>
  <si>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</si>
  <si>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</si>
  <si>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</si>
  <si>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</si>
  <si>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</si>
  <si>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</si>
  <si>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</si>
  <si>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</si>
  <si>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</si>
  <si>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</si>
  <si>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</si>
  <si>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</si>
  <si>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</si>
  <si>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</si>
  <si>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</si>
  <si>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</si>
  <si>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</si>
  <si>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</si>
  <si>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</si>
  <si>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</si>
  <si>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Ebersberg (09175);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</si>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</sst>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{F2BE5962-C9EF-416A-BA6E-C74DCBAA1A01}</c15:txfldGUID>
                      <c15:f>Daten_Diagramme!$D$6</c15:f>
                      <c15:dlblFieldTableCache>
                        <c:ptCount val="1"/>
                        <c:pt idx="0">
                          <c:v>1.2</c:v>
                        </c:pt>
                      </c15:dlblFieldTableCache>
                    </c15:dlblFTEntry>
                  </c15:dlblFieldTable>
                  <c15:showDataLabelsRange val="0"/>
                </c:ext>
                <c:ext xmlns:c16="http://schemas.microsoft.com/office/drawing/2014/chart" uri="{C3380CC4-5D6E-409C-BE32-E72D297353CC}">
                  <c16:uniqueId val="{00000000-EB25-4677-BA68-6927896F146D}"/>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{4860D411-24ED-4136-903C-1FEDAF7081D8}</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EB25-4677-BA68-6927896F146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{E82E8ED7-FF5B-49FC-BBA9-1CEE0093C410}</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B25-4677-BA68-6927896F146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{A7EB5C52-0AFE-4CB3-8C13-C2757D571DD7}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B25-4677-BA68-6927896F146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1.1834033714920542</c:v>
                </c:pt>
                <c:pt idx="1">
                  <c:v>1.0013227114154917</c:v>
                </c:pt>
                <c:pt idx="2">
                  <c:v>1.1186464311118853</c:v>
                </c:pt>
                <c:pt idx="3">
                  <c:v>1.0875687030768</c:v>
                </c:pt>
              </c:numCache>
            </c:numRef>
          </c:val>
          <c:extLst>
            <c:ext xmlns:c16="http://schemas.microsoft.com/office/drawing/2014/chart" uri="{C3380CC4-5D6E-409C-BE32-E72D297353CC}">
              <c16:uniqueId val="{00000004-EB25-4677-BA68-6927896F146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{AF0AF55D-7CA6-4287-860B-950923546D99}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B25-4677-BA68-6927896F146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{6981FB8B-E177-4ED3-B1E8-CDD0AB39C1E0}</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B25-4677-BA68-6927896F146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{9986433F-2E54-4747-A2C6-9213766D3EC0}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B25-4677-BA68-6927896F146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{46D17E15-8E8D-423A-A17B-B938322E0B0F}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B25-4677-BA68-6927896F146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B25-4677-BA68-6927896F146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B25-4677-BA68-6927896F146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{330ED9BF-E9AF-42CC-953B-F97A41B22A47}</c15:txfldGUID>
                      <c15:f>Daten_Diagramme!$E$6</c15:f>
                      <c15:dlblFieldTableCache>
                        <c:ptCount val="1"/>
                        <c:pt idx="0">
                          <c:v>-2.0</c:v>
                        </c:pt>
                      </c15:dlblFieldTableCache>
                    </c15:dlblFTEntry>
                  </c15:dlblFieldTable>
                  <c15:showDataLabelsRange val="0"/>
                </c:ext>
                <c:ext xmlns:c16="http://schemas.microsoft.com/office/drawing/2014/chart" uri="{C3380CC4-5D6E-409C-BE32-E72D297353CC}">
                  <c16:uniqueId val="{00000000-9CFE-4E06-ACC2-66E3D400A9AC}"/>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{8EB1BB2E-5EC1-439D-8051-891FE511E9D0}</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9CFE-4E06-ACC2-66E3D400A9A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{06B5A151-8844-4169-BF81-FFDD0A01BF80}</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CFE-4E06-ACC2-66E3D400A9A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{37999636-D822-4E03-81A4-F14024202EC8}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CFE-4E06-ACC2-66E3D400A9A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-1.9707970956674379</c:v>
                </c:pt>
                <c:pt idx="1">
                  <c:v>-1.8915068707011207</c:v>
                </c:pt>
                <c:pt idx="2">
                  <c:v>-2.7637010795899166</c:v>
                </c:pt>
                <c:pt idx="3">
                  <c:v>-2.8655893304673015</c:v>
                </c:pt>
              </c:numCache>
            </c:numRef>
          </c:val>
          <c:extLst>
            <c:ext xmlns:c16="http://schemas.microsoft.com/office/drawing/2014/chart" uri="{C3380CC4-5D6E-409C-BE32-E72D297353CC}">
              <c16:uniqueId val="{00000004-9CFE-4E06-ACC2-66E3D400A9A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{8611758D-EA51-4D61-9F3E-E2B2870B818C}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CFE-4E06-ACC2-66E3D400A9A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{FC560E95-E66B-4D98-9537-338A11A7992A}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CFE-4E06-ACC2-66E3D400A9A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{F4276B88-093A-4951-AC52-5DBD37BAF685}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CFE-4E06-ACC2-66E3D400A9A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{ED071D02-4E7E-4B1D-AA9F-D826D298708A}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CFE-4E06-ACC2-66E3D400A9A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CFE-4E06-ACC2-66E3D400A9A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CFE-4E06-ACC2-66E3D400A9A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{7D9489C5-AAD1-4A5F-82D9-3BF45FED42FE}</c15:txfldGUID>
                      <c15:f>Daten_Diagramme!$D$14</c15:f>
                      <c15:dlblFieldTableCache>
                        <c:ptCount val="1"/>
                        <c:pt idx="0">
                          <c:v>1.2</c:v>
                        </c:pt>
                      </c15:dlblFieldTableCache>
                    </c15:dlblFTEntry>
                  </c15:dlblFieldTable>
                  <c15:showDataLabelsRange val="0"/>
                </c:ext>
                <c:ext xmlns:c16="http://schemas.microsoft.com/office/drawing/2014/chart" uri="{C3380CC4-5D6E-409C-BE32-E72D297353CC}">
                  <c16:uniqueId val="{00000000-FD9D-454C-AE08-447CC5705FFF}"/>
                </c:ext>
              </c:extLst>
            </c:dLbl>
            <c:dLbl>
              <c:idx val="1"/>
              <c:tx>
                <c:strRef>
                  <c:f>Daten_Diagramme!$D$15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{44B87A06-7519-400A-A04D-0FD7336657DF}</c15:txfldGUID>
                      <c15:f>Daten_Diagramme!$D$15</c15:f>
                      <c15:dlblFieldTableCache>
                        <c:ptCount val="1"/>
                        <c:pt idx="0">
                          <c:v>-4.5</c:v>
                        </c:pt>
                      </c15:dlblFieldTableCache>
                    </c15:dlblFTEntry>
                  </c15:dlblFieldTable>
                  <c15:showDataLabelsRange val="0"/>
                </c:ext>
                <c:ext xmlns:c16="http://schemas.microsoft.com/office/drawing/2014/chart" uri="{C3380CC4-5D6E-409C-BE32-E72D297353CC}">
                  <c16:uniqueId val="{00000001-FD9D-454C-AE08-447CC5705FFF}"/>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{4A14F81F-1C7B-4193-A2D3-C4BBEE7621CE}</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FD9D-454C-AE08-447CC5705FFF}"/>
                </c:ext>
              </c:extLst>
            </c:dLbl>
            <c:dLbl>
              <c:idx val="3"/>
              <c:tx>
                <c:strRef>
                  <c:f>Daten_Diagramme!$D$17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{5099E432-E127-4C3E-A9C1-7407E2BA3FD3}</c15:txfldGUID>
                      <c15:f>Daten_Diagramme!$D$17</c15:f>
                      <c15:dlblFieldTableCache>
                        <c:ptCount val="1"/>
                        <c:pt idx="0">
                          <c:v>-1.6</c:v>
                        </c:pt>
                      </c15:dlblFieldTableCache>
                    </c15:dlblFTEntry>
                  </c15:dlblFieldTable>
                  <c15:showDataLabelsRange val="0"/>
                </c:ext>
                <c:ext xmlns:c16="http://schemas.microsoft.com/office/drawing/2014/chart" uri="{C3380CC4-5D6E-409C-BE32-E72D297353CC}">
                  <c16:uniqueId val="{00000003-FD9D-454C-AE08-447CC5705FFF}"/>
                </c:ext>
              </c:extLst>
            </c:dLbl>
            <c:dLbl>
              <c:idx val="4"/>
              <c:tx>
                <c:strRef>
                  <c:f>Daten_Diagramme!$D$18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{4A66F920-BBAC-4392-80A3-213457A69B66}</c15:txfldGUID>
                      <c15:f>Daten_Diagramme!$D$18</c15:f>
                      <c15:dlblFieldTableCache>
                        <c:ptCount val="1"/>
                        <c:pt idx="0">
                          <c:v>4.6</c:v>
                        </c:pt>
                      </c15:dlblFieldTableCache>
                    </c15:dlblFTEntry>
                  </c15:dlblFieldTable>
                  <c15:showDataLabelsRange val="0"/>
                </c:ext>
                <c:ext xmlns:c16="http://schemas.microsoft.com/office/drawing/2014/chart" uri="{C3380CC4-5D6E-409C-BE32-E72D297353CC}">
                  <c16:uniqueId val="{00000004-FD9D-454C-AE08-447CC5705FFF}"/>
                </c:ext>
              </c:extLst>
            </c:dLbl>
            <c:dLbl>
              <c:idx val="5"/>
              <c:tx>
                <c:strRef>
                  <c:f>Daten_Diagramme!$D$19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{3CE3826C-0A91-4B4F-BA36-2754B6DDBF55}</c15:txfldGUID>
                      <c15:f>Daten_Diagramme!$D$19</c15:f>
                      <c15:dlblFieldTableCache>
                        <c:ptCount val="1"/>
                        <c:pt idx="0">
                          <c:v>-3.4</c:v>
                        </c:pt>
                      </c15:dlblFieldTableCache>
                    </c15:dlblFTEntry>
                  </c15:dlblFieldTable>
                  <c15:showDataLabelsRange val="0"/>
                </c:ext>
                <c:ext xmlns:c16="http://schemas.microsoft.com/office/drawing/2014/chart" uri="{C3380CC4-5D6E-409C-BE32-E72D297353CC}">
                  <c16:uniqueId val="{00000005-FD9D-454C-AE08-447CC5705FFF}"/>
                </c:ext>
              </c:extLst>
            </c:dLbl>
            <c:dLbl>
              <c:idx val="6"/>
              <c:tx>
                <c:strRef>
                  <c:f>Daten_Diagramme!$D$20</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{6A508257-00DA-46C0-BA77-999A2D1FDAA5}</c15:txfldGUID>
                      <c15:f>Daten_Diagramme!$D$20</c15:f>
                      <c15:dlblFieldTableCache>
                        <c:ptCount val="1"/>
                        <c:pt idx="0">
                          <c:v>-8.5</c:v>
                        </c:pt>
                      </c15:dlblFieldTableCache>
                    </c15:dlblFTEntry>
                  </c15:dlblFieldTable>
                  <c15:showDataLabelsRange val="0"/>
                </c:ext>
                <c:ext xmlns:c16="http://schemas.microsoft.com/office/drawing/2014/chart" uri="{C3380CC4-5D6E-409C-BE32-E72D297353CC}">
                  <c16:uniqueId val="{00000006-FD9D-454C-AE08-447CC5705FFF}"/>
                </c:ext>
              </c:extLst>
            </c:dLbl>
            <c:dLbl>
              <c:idx val="7"/>
              <c:tx>
                <c:strRef>
                  <c:f>Daten_Diagramme!$D$21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{9CC68CE2-63C0-4172-B2B4-0257B281383B}</c15:txfldGUID>
                      <c15:f>Daten_Diagramme!$D$21</c15:f>
                      <c15:dlblFieldTableCache>
                        <c:ptCount val="1"/>
                        <c:pt idx="0">
                          <c:v>*</c:v>
                        </c:pt>
                      </c15:dlblFieldTableCache>
                    </c15:dlblFTEntry>
                  </c15:dlblFieldTable>
                  <c15:showDataLabelsRange val="0"/>
                </c:ext>
                <c:ext xmlns:c16="http://schemas.microsoft.com/office/drawing/2014/chart" uri="{C3380CC4-5D6E-409C-BE32-E72D297353CC}">
                  <c16:uniqueId val="{00000007-FD9D-454C-AE08-447CC5705FFF}"/>
                </c:ext>
              </c:extLst>
            </c:dLbl>
            <c:dLbl>
              <c:idx val="8"/>
              <c:tx>
                <c:strRef>
                  <c:f>Daten_Diagramme!$D$22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{FE7D6ECC-8D68-4B37-9E55-7AFAE37F1019}</c15:txfldGUID>
                      <c15:f>Daten_Diagramme!$D$22</c15:f>
                      <c15:dlblFieldTableCache>
                        <c:ptCount val="1"/>
                        <c:pt idx="0">
                          <c:v>-2.0</c:v>
                        </c:pt>
                      </c15:dlblFieldTableCache>
                    </c15:dlblFTEntry>
                  </c15:dlblFieldTable>
                  <c15:showDataLabelsRange val="0"/>
                </c:ext>
                <c:ext xmlns:c16="http://schemas.microsoft.com/office/drawing/2014/chart" uri="{C3380CC4-5D6E-409C-BE32-E72D297353CC}">
                  <c16:uniqueId val="{00000008-FD9D-454C-AE08-447CC5705FFF}"/>
                </c:ext>
              </c:extLst>
            </c:dLbl>
            <c:dLbl>
              <c:idx val="9"/>
              <c:tx>
                <c:strRef>
                  <c:f>Daten_Diagramme!$D$23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{390EE5C4-83A2-40E7-BAB2-446F81D13D92}</c15:txfldGUID>
                      <c15:f>Daten_Diagramme!$D$23</c15:f>
                      <c15:dlblFieldTableCache>
                        <c:ptCount val="1"/>
                        <c:pt idx="0">
                          <c:v>-3.7</c:v>
                        </c:pt>
                      </c15:dlblFieldTableCache>
                    </c15:dlblFTEntry>
                  </c15:dlblFieldTable>
                  <c15:showDataLabelsRange val="0"/>
                </c:ext>
                <c:ext xmlns:c16="http://schemas.microsoft.com/office/drawing/2014/chart" uri="{C3380CC4-5D6E-409C-BE32-E72D297353CC}">
                  <c16:uniqueId val="{00000009-FD9D-454C-AE08-447CC5705FFF}"/>
                </c:ext>
              </c:extLst>
            </c:dLbl>
            <c:dLbl>
              <c:idx val="10"/>
              <c:tx>
                <c:strRef>
                  <c:f>Daten_Diagramme!$D$24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{05268096-F30B-44AF-81F6-AE3C9ECF9CDE}</c15:txfldGUID>
                      <c15:f>Daten_Diagramme!$D$24</c15:f>
                      <c15:dlblFieldTableCache>
                        <c:ptCount val="1"/>
                        <c:pt idx="0">
                          <c:v>-2.0</c:v>
                        </c:pt>
                      </c15:dlblFieldTableCache>
                    </c15:dlblFTEntry>
                  </c15:dlblFieldTable>
                  <c15:showDataLabelsRange val="0"/>
                </c:ext>
                <c:ext xmlns:c16="http://schemas.microsoft.com/office/drawing/2014/chart" uri="{C3380CC4-5D6E-409C-BE32-E72D297353CC}">
                  <c16:uniqueId val="{0000000A-FD9D-454C-AE08-447CC5705FFF}"/>
                </c:ext>
              </c:extLst>
            </c:dLbl>
            <c:dLbl>
              <c:idx val="11"/>
              <c:tx>
                <c:strRef>
                  <c:f>Daten_Diagramme!$D$25</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{FB44E83C-3BD5-4C54-A8BE-7B84E907DFC7}</c15:txfldGUID>
                      <c15:f>Daten_Diagramme!$D$25</c15:f>
                      <c15:dlblFieldTableCache>
                        <c:ptCount val="1"/>
                        <c:pt idx="0">
                          <c:v>6.2</c:v>
                        </c:pt>
                      </c15:dlblFieldTableCache>
                    </c15:dlblFTEntry>
                  </c15:dlblFieldTable>
                  <c15:showDataLabelsRange val="0"/>
                </c:ext>
                <c:ext xmlns:c16="http://schemas.microsoft.com/office/drawing/2014/chart" uri="{C3380CC4-5D6E-409C-BE32-E72D297353CC}">
                  <c16:uniqueId val="{0000000B-FD9D-454C-AE08-447CC5705FFF}"/>
                </c:ext>
              </c:extLst>
            </c:dLbl>
            <c:dLbl>
              <c:idx val="12"/>
              <c:tx>
                <c:strRef>
                  <c:f>Daten_Diagramme!$D$26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{AAD89D99-E235-491D-97F4-57D82AE14E1E}</c15:txfldGUID>
                      <c15:f>Daten_Diagramme!$D$26</c15:f>
                      <c15:dlblFieldTableCache>
                        <c:ptCount val="1"/>
                        <c:pt idx="0">
                          <c:v>*</c:v>
                        </c:pt>
                      </c15:dlblFieldTableCache>
                    </c15:dlblFTEntry>
                  </c15:dlblFieldTable>
                  <c15:showDataLabelsRange val="0"/>
                </c:ext>
                <c:ext xmlns:c16="http://schemas.microsoft.com/office/drawing/2014/chart" uri="{C3380CC4-5D6E-409C-BE32-E72D297353CC}">
                  <c16:uniqueId val="{0000000C-FD9D-454C-AE08-447CC5705FFF}"/>
                </c:ext>
              </c:extLst>
            </c:dLbl>
            <c:dLbl>
              <c:idx val="13"/>
              <c:tx>
                <c:strRef>
                  <c:f>Daten_Diagramme!$D$27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{9B3067B6-F84E-48FD-B2A5-76B360585055}</c15:txfldGUID>
                      <c15:f>Daten_Diagramme!$D$27</c15:f>
                      <c15:dlblFieldTableCache>
                        <c:ptCount val="1"/>
                        <c:pt idx="0">
                          <c:v>4.8</c:v>
                        </c:pt>
                      </c15:dlblFieldTableCache>
                    </c15:dlblFTEntry>
                  </c15:dlblFieldTable>
                  <c15:showDataLabelsRange val="0"/>
                </c:ext>
                <c:ext xmlns:c16="http://schemas.microsoft.com/office/drawing/2014/chart" uri="{C3380CC4-5D6E-409C-BE32-E72D297353CC}">
                  <c16:uniqueId val="{0000000D-FD9D-454C-AE08-447CC5705FFF}"/>
                </c:ext>
              </c:extLst>
            </c:dLbl>
            <c:dLbl>
              <c:idx val="14"/>
              <c:tx>
                <c:strRef>
                  <c:f>Daten_Diagramme!$D$28</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{4BF5D60F-A763-4310-8067-824EAD6FDB95}</c15:txfldGUID>
                      <c15:f>Daten_Diagramme!$D$28</c15:f>
                      <c15:dlblFieldTableCache>
                        <c:ptCount val="1"/>
                        <c:pt idx="0">
                          <c:v>12.5</c:v>
                        </c:pt>
                      </c15:dlblFieldTableCache>
                    </c15:dlblFTEntry>
                  </c15:dlblFieldTable>
                  <c15:showDataLabelsRange val="0"/>
                </c:ext>
                <c:ext xmlns:c16="http://schemas.microsoft.com/office/drawing/2014/chart" uri="{C3380CC4-5D6E-409C-BE32-E72D297353CC}">
                  <c16:uniqueId val="{0000000E-FD9D-454C-AE08-447CC5705FFF}"/>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{60585AE5-9FC3-47D7-80FF-37A4E299C392}</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FD9D-454C-AE08-447CC5705FFF}"/>
                </c:ext>
              </c:extLst>
            </c:dLbl>
            <c:dLbl>
              <c:idx val="16"/>
              <c:tx>
                <c:strRef>
                  <c:f>Daten_Diagramme!$D$30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{1E4D6B04-68C1-4B7F-9866-87A1C604978F}</c15:txfldGUID>
                      <c15:f>Daten_Diagramme!$D$30</c15:f>
                      <c15:dlblFieldTableCache>
                        <c:ptCount val="1"/>
                        <c:pt idx="0">
                          <c:v>2.7</c:v>
                        </c:pt>
                      </c15:dlblFieldTableCache>
                    </c15:dlblFTEntry>
                  </c15:dlblFieldTable>
                  <c15:showDataLabelsRange val="0"/>
                </c:ext>
                <c:ext xmlns:c16="http://schemas.microsoft.com/office/drawing/2014/chart" uri="{C3380CC4-5D6E-409C-BE32-E72D297353CC}">
                  <c16:uniqueId val="{00000010-FD9D-454C-AE08-447CC5705FFF}"/>
                </c:ext>
              </c:extLst>
            </c:dLbl>
            <c:dLbl>
              <c:idx val="17"/>
              <c:tx>
                <c:strRef>
                  <c:f>Daten_Diagramme!$D$31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{A11D8B61-CD0C-4099-AD60-040CB4B5B6E5}</c15:txfldGUID>
                      <c15:f>Daten_Diagramme!$D$31</c15:f>
                      <c15:dlblFieldTableCache>
                        <c:ptCount val="1"/>
                        <c:pt idx="0">
                          <c:v>2.4</c:v>
                        </c:pt>
                      </c15:dlblFieldTableCache>
                    </c15:dlblFTEntry>
                  </c15:dlblFieldTable>
                  <c15:showDataLabelsRange val="0"/>
                </c:ext>
                <c:ext xmlns:c16="http://schemas.microsoft.com/office/drawing/2014/chart" uri="{C3380CC4-5D6E-409C-BE32-E72D297353CC}">
                  <c16:uniqueId val="{00000011-FD9D-454C-AE08-447CC5705FFF}"/>
                </c:ext>
              </c:extLst>
            </c:dLbl>
            <c:dLbl>
              <c:idx val="18"/>
              <c:tx>
                <c:strRef>
                  <c:f>Daten_Diagramme!$D$32</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{6424A797-1E5C-4F53-BFB6-360E9A40E692}</c15:txfldGUID>
                      <c15:f>Daten_Diagramme!$D$32</c15:f>
                      <c15:dlblFieldTableCache>
                        <c:ptCount val="1"/>
                        <c:pt idx="0">
                          <c:v>5.5</c:v>
                        </c:pt>
                      </c15:dlblFieldTableCache>
                    </c15:dlblFTEntry>
                  </c15:dlblFieldTable>
                  <c15:showDataLabelsRange val="0"/>
                </c:ext>
                <c:ext xmlns:c16="http://schemas.microsoft.com/office/drawing/2014/chart" uri="{C3380CC4-5D6E-409C-BE32-E72D297353CC}">
                  <c16:uniqueId val="{00000012-FD9D-454C-AE08-447CC5705FFF}"/>
                </c:ext>
              </c:extLst>
            </c:dLbl>
            <c:dLbl>
              <c:idx val="19"/>
              <c:tx>
                <c:strRef>
                  <c:f>Daten_Diagramme!$D$33</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{C103370C-CE9D-4F64-A4C3-6D0CF293F771}</c15:txfldGUID>
                      <c15:f>Daten_Diagramme!$D$33</c15:f>
                      <c15:dlblFieldTableCache>
                        <c:ptCount val="1"/>
                        <c:pt idx="0">
                          <c:v>4.3</c:v>
                        </c:pt>
                      </c15:dlblFieldTableCache>
                    </c15:dlblFTEntry>
                  </c15:dlblFieldTable>
                  <c15:showDataLabelsRange val="0"/>
                </c:ext>
                <c:ext xmlns:c16="http://schemas.microsoft.com/office/drawing/2014/chart" uri="{C3380CC4-5D6E-409C-BE32-E72D297353CC}">
                  <c16:uniqueId val="{00000013-FD9D-454C-AE08-447CC5705FFF}"/>
                </c:ext>
              </c:extLst>
            </c:dLbl>
            <c:dLbl>
              <c:idx val="20"/>
              <c:tx>
                <c:strRef>
                  <c:f>Daten_Diagramme!$D$34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{1AFDA451-2AE9-4A1C-B6CF-7E286B351E98}</c15:txfldGUID>
                      <c15:f>Daten_Diagramme!$D$34</c15:f>
                      <c15:dlblFieldTableCache>
                        <c:ptCount val="1"/>
                        <c:pt idx="0">
                          <c:v>-2.7</c:v>
                        </c:pt>
                      </c15:dlblFieldTableCache>
                    </c15:dlblFTEntry>
                  </c15:dlblFieldTable>
                  <c15:showDataLabelsRange val="0"/>
                </c:ext>
                <c:ext xmlns:c16="http://schemas.microsoft.com/office/drawing/2014/chart" uri="{C3380CC4-5D6E-409C-BE32-E72D297353CC}">
                  <c16:uniqueId val="{00000014-FD9D-454C-AE08-447CC5705FFF}"/>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{6094AB42-6F21-461A-A1D3-75F91550B659}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FD9D-454C-AE08-447CC5705FF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{BEBD2860-515F-4648-967C-D9666FD4FF19}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D9D-454C-AE08-447CC5705FFF}"/>
                </c:ext>
              </c:extLst>
            </c:dLbl>
            <c:dLbl>
              <c:idx val="23"/>
              <c:tx>
                <c:strRef>
                  <c:f>Daten_Diagramme!$D$37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{C3AD46C1-1F21-46D8-A181-6E89E506F741}</c15:txfldGUID>
                      <c15:f>Daten_Diagramme!$D$37</c15:f>
                      <c15:dlblFieldTableCache>
                        <c:ptCount val="1"/>
                        <c:pt idx="0">
                          <c:v>-4.5</c:v>
                        </c:pt>
                      </c15:dlblFieldTableCache>
                    </c15:dlblFTEntry>
                  </c15:dlblFieldTable>
                  <c15:showDataLabelsRange val="0"/>
                </c:ext>
                <c:ext xmlns:c16="http://schemas.microsoft.com/office/drawing/2014/chart" uri="{C3380CC4-5D6E-409C-BE32-E72D297353CC}">
                  <c16:uniqueId val="{00000017-FD9D-454C-AE08-447CC5705FFF}"/>
                </c:ext>
              </c:extLst>
            </c:dLbl>
            <c:dLbl>
              <c:idx val="24"/>
              <c:layout>
                <c:manualLayout>
                  <c:x val="4.7769028871392123E-3"/>
                  <c:y val="-4.6876052205785108E-5"/>
                </c:manualLayout>
              </c:layout>
              <c:tx>
                <c:strRef>
                  <c:f>Daten_Diagramme!$D$38</c:f>
                  <c:strCache>
                    <c:ptCount val="1"/>
                    <c:pt idx="0">
                      <c:v>1.1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{AFB18514-91A5-457B-B712-97DE1F59CF10}</c15:txfldGUID>
                      <c15:f>Daten_Diagramme!$D$38</c15:f>
                      <c15:dlblFieldTableCache>
                        <c:ptCount val="1"/>
                        <c:pt idx="0">
                          <c:v>1.1</c:v>
                        </c:pt>
                      </c15:dlblFieldTableCache>
                    </c15:dlblFTEntry>
                  </c15:dlblFieldTable>
                  <c15:showDataLabelsRange val="0"/>
                </c:ext>
                <c:ext xmlns:c16="http://schemas.microsoft.com/office/drawing/2014/chart" uri="{C3380CC4-5D6E-409C-BE32-E72D297353CC}">
                  <c16:uniqueId val="{00000018-FD9D-454C-AE08-447CC5705FFF}"/>
                </c:ext>
              </c:extLst>
            </c:dLbl>
            <c:dLbl>
              <c:idx val="25"/>
              <c:tx>
                <c:strRef>
                  <c:f>Daten_Diagramme!$D$39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{3B101EF7-B619-4FA7-BE5A-D8556E2440C0}</c15:txfldGUID>
                      <c15:f>Daten_Diagramme!$D$39</c15:f>
                      <c15:dlblFieldTableCache>
                        <c:ptCount val="1"/>
                        <c:pt idx="0">
                          <c:v>1.3</c:v>
                        </c:pt>
                      </c15:dlblFieldTableCache>
                    </c15:dlblFTEntry>
                  </c15:dlblFieldTable>
                  <c15:showDataLabelsRange val="0"/>
                </c:ext>
                <c:ext xmlns:c16="http://schemas.microsoft.com/office/drawing/2014/chart" uri="{C3380CC4-5D6E-409C-BE32-E72D297353CC}">
                  <c16:uniqueId val="{00000019-FD9D-454C-AE08-447CC5705FF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{2B660064-775E-4F0C-AAA7-42C9B6CA0EA7}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D9D-454C-AE08-447CC5705FF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{41E4B351-1A94-4F7B-8072-1B8AACA415B5}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D9D-454C-AE08-447CC5705FF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{4A0A8875-83C0-4B53-B0D5-7F3FCC409A0D}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D9D-454C-AE08-447CC5705FF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{AB7005A1-4638-4ADA-B53E-820E7F51A6C0}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D9D-454C-AE08-447CC5705FF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{BE1E746F-4D87-4587-B31C-ABF6E281586D}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D9D-454C-AE08-447CC5705FFF}"/>
                </c:ext>
              </c:extLst>
            </c:dLbl>
            <c:dLbl>
              <c:idx val="31"/>
              <c:tx>
                <c:strRef>
                  <c:f>Daten_Diagramme!$D$45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{C34712A6-B4B6-489A-8972-F982BF455582}</c15:txfldGUID>
                      <c15:f>Daten_Diagramme!$D$45</c15:f>
                      <c15:dlblFieldTableCache>
                        <c:ptCount val="1"/>
                        <c:pt idx="0">
                          <c:v>1.3</c:v>
                        </c:pt>
                      </c15:dlblFieldTableCache>
                    </c15:dlblFTEntry>
                  </c15:dlblFieldTable>
                  <c15:showDataLabelsRange val="0"/>
                </c:ext>
                <c:ext xmlns:c16="http://schemas.microsoft.com/office/drawing/2014/chart" uri="{C3380CC4-5D6E-409C-BE32-E72D297353CC}">
                  <c16:uniqueId val="{0000001F-FD9D-454C-AE08-447CC5705FF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1.1834033714920542</c:v>
                </c:pt>
                <c:pt idx="1">
                  <c:v>-4.536082474226804</c:v>
                </c:pt>
                <c:pt idx="2">
                  <c:v>0</c:v>
                </c:pt>
                <c:pt idx="3">
                  <c:v>-1.5812097021799201</c:v>
                </c:pt>
                <c:pt idx="4">
                  <c:v>4.6007403490216818</c:v>
                </c:pt>
                <c:pt idx="5">
                  <c:v>-3.3778674061003278</c:v>
                </c:pt>
                <c:pt idx="6">
                  <c:v>-8.536585365853659</c:v>
                </c:pt>
                <c:pt idx="7">
                  <c:v>0</c:v>
                </c:pt>
                <c:pt idx="8">
                  <c:v>-2.0298386278290876</c:v>
                </c:pt>
                <c:pt idx="9">
                  <c:v>-3.7267080745341614</c:v>
                </c:pt>
                <c:pt idx="10">
                  <c:v>-1.9883040935672514</c:v>
                </c:pt>
                <c:pt idx="11">
                  <c:v>6.2154696132596685</c:v>
                </c:pt>
                <c:pt idx="12">
                  <c:v>0</c:v>
                </c:pt>
                <c:pt idx="13">
                  <c:v>4.8136190196653947</c:v>
                </c:pt>
                <c:pt idx="14">
                  <c:v>12.531328320802006</c:v>
                </c:pt>
                <c:pt idx="15">
                  <c:v>0</c:v>
                </c:pt>
                <c:pt idx="16">
                  <c:v>2.6525198938992043</c:v>
                </c:pt>
                <c:pt idx="17">
                  <c:v>2.3809523809523809</c:v>
                </c:pt>
                <c:pt idx="18">
                  <c:v>5.4782608695652177</c:v>
                </c:pt>
                <c:pt idx="19">
                  <c:v>4.3378245152809729</c:v>
                </c:pt>
                <c:pt idx="20">
                  <c:v>-2.6992287917737787</c:v>
                </c:pt>
                <c:pt idx="21">
                  <c:v>0</c:v>
                </c:pt>
                <c:pt idx="23">
                  <c:v>-4.536082474226804</c:v>
                </c:pt>
                <c:pt idx="24">
                  <c:v>1.0662855886556009</c:v>
                </c:pt>
                <c:pt idx="25">
                  <c:v>1.3040472599296129</c:v>
                </c:pt>
              </c:numCache>
            </c:numRef>
          </c:val>
          <c:extLst>
            <c:ext xmlns:c16="http://schemas.microsoft.com/office/drawing/2014/chart" uri="{C3380CC4-5D6E-409C-BE32-E72D297353CC}">
              <c16:uniqueId val="{00000020-FD9D-454C-AE08-447CC5705FF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{9C36E04D-0187-42A4-91FD-6AF46B72CDD2}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D9D-454C-AE08-447CC5705FF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{1C77B5DB-BF76-4A40-86AE-EE66C323EE43}</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D9D-454C-AE08-447CC5705FF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{88DAEEF8-C8DB-4250-9FA6-1CF556CA95B5}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D9D-454C-AE08-447CC5705FF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{23C2913F-AF5F-4EAC-BE3A-380EF39DC746}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D9D-454C-AE08-447CC5705FF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{B61DFA28-8E23-499F-80D7-7C2433C517B9}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D9D-454C-AE08-447CC5705FF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{B7F8A7C7-93CA-4966-B765-66C618DD5358}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D9D-454C-AE08-447CC5705FF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{01151BA6-9A85-4A27-9419-DC59F1F0A6DC}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D9D-454C-AE08-447CC5705FF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{4ABCD40D-A6C5-48BB-83DC-187CB1EA76B3}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D9D-454C-AE08-447CC5705FF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{D5384C6B-C640-4991-A81A-52160B486BF5}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D9D-454C-AE08-447CC5705FF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{CB1421F7-EC9E-4CD1-A0F5-1B66FAE00C0C}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D9D-454C-AE08-447CC5705FF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{0BF46371-F616-4734-9AE8-B60E89CA2E35}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D9D-454C-AE08-447CC5705FF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{03B45B0C-B687-4BCA-AD80-E861A490D601}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D9D-454C-AE08-447CC5705FF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{D548BC00-A3B3-4E26-9A87-1A017516FF40}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D9D-454C-AE08-447CC5705FF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{01C444EF-3C1C-4C37-A15F-5B3D0D5F4F3A}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D9D-454C-AE08-447CC5705FF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{EDC25E68-8E27-4B88-BB93-F7C3D190DFBB}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D9D-454C-AE08-447CC5705FF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{7946F6CB-E4DB-4E20-8346-5BA1A3850E6A}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D9D-454C-AE08-447CC5705FF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{98D11023-832A-4E11-A26A-2F7D3E1175E1}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D9D-454C-AE08-447CC5705FF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{8DCE7F94-E66E-41D5-968E-958CBB7DD835}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D9D-454C-AE08-447CC5705FF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{18D4EF22-073F-46CB-8E18-D9E31EE281A8}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D9D-454C-AE08-447CC5705FF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{A543C83C-1AB1-4727-9188-DDE26B56CC02}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D9D-454C-AE08-447CC5705FF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{78FF86E7-79E7-4F31-A3DF-C0A672A9DEE0}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D9D-454C-AE08-447CC5705FF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{2AFAE936-7CF1-41C1-B657-BA5ECCB9E369}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D9D-454C-AE08-447CC5705FF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{E7BFE2C7-4172-459D-9CEA-DE51D95C1BFF}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D9D-454C-AE08-447CC5705FF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{C538B0DA-895D-4A53-AC5F-0DC336B31C8F}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D9D-454C-AE08-447CC5705FF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{20F0D800-FD28-4AE6-A53D-7C60C69CBD36}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D9D-454C-AE08-447CC5705FF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{1907B535-806F-470F-9BB9-21E148A729E2}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D9D-454C-AE08-447CC5705FF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{243DBE8F-FC5D-4837-AB17-D385ABE3A85F}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D9D-454C-AE08-447CC5705FF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{B485CC27-BBFF-42DA-B13F-97CF9A8AD83F}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D9D-454C-AE08-447CC5705FF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{6355D55C-1060-4CD7-A54D-004151B36A2B}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D9D-454C-AE08-447CC5705FF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{0493E65D-EAEC-4FB8-A211-8BA8B6140A60}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D9D-454C-AE08-447CC5705FF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{D0025189-52A1-4D7E-9311-59BE96D7004D}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D9D-454C-AE08-447CC5705FF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{B7743474-BC6E-46B8-B866-B3F7BFA88929}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D9D-454C-AE08-447CC5705FF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-0.75</c:v>
                </c:pt>
                <c:pt idx="3">
                  <c:v>0</c:v>
                </c:pt>
                <c:pt idx="4">
                  <c:v>0</c:v>
                </c:pt>
                <c:pt idx="5">
                  <c:v>0</c:v>
                </c:pt>
                <c:pt idx="6">
                  <c:v>0</c:v>
                </c:pt>
                <c:pt idx="7">
                  <c:v>-0.75</c:v>
                </c:pt>
                <c:pt idx="8">
                  <c:v>0</c:v>
                </c:pt>
                <c:pt idx="9">
                  <c:v>0</c:v>
                </c:pt>
                <c:pt idx="10">
                  <c:v>0</c:v>
                </c:pt>
                <c:pt idx="11">
                  <c:v>0</c:v>
                </c:pt>
                <c:pt idx="12">
                  <c:v>-0.75</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D9D-454C-AE08-447CC5705FF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45</c:v>
                </c:pt>
                <c:pt idx="3">
                  <c:v>#N/A</c:v>
                </c:pt>
                <c:pt idx="4">
                  <c:v>#N/A</c:v>
                </c:pt>
                <c:pt idx="5">
                  <c:v>#N/A</c:v>
                </c:pt>
                <c:pt idx="6">
                  <c:v>#N/A</c:v>
                </c:pt>
                <c:pt idx="7">
                  <c:v>45</c:v>
                </c:pt>
                <c:pt idx="8">
                  <c:v>#N/A</c:v>
                </c:pt>
                <c:pt idx="9">
                  <c:v>#N/A</c:v>
                </c:pt>
                <c:pt idx="10">
                  <c:v>#N/A</c:v>
                </c:pt>
                <c:pt idx="11">
                  <c:v>#N/A</c:v>
                </c:pt>
                <c:pt idx="12">
                  <c:v>45</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25</c:v>
                </c:pt>
                <c:pt idx="3">
                  <c:v>#N/A</c:v>
                </c:pt>
                <c:pt idx="4">
                  <c:v>#N/A</c:v>
                </c:pt>
                <c:pt idx="5">
                  <c:v>#N/A</c:v>
                </c:pt>
                <c:pt idx="6">
                  <c:v>#N/A</c:v>
                </c:pt>
                <c:pt idx="7">
                  <c:v>77</c:v>
                </c:pt>
                <c:pt idx="8">
                  <c:v>#N/A</c:v>
                </c:pt>
                <c:pt idx="9">
                  <c:v>#N/A</c:v>
                </c:pt>
                <c:pt idx="10">
                  <c:v>#N/A</c:v>
                </c:pt>
                <c:pt idx="11">
                  <c:v>#N/A</c:v>
                </c:pt>
                <c:pt idx="12">
                  <c:v>129</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D9D-454C-AE08-447CC5705FF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{F6EDB268-48E1-4145-9FB2-B3B62F6F3C41}</c15:txfldGUID>
                      <c15:f>Daten_Diagramme!$E$14</c15:f>
                      <c15:dlblFieldTableCache>
                        <c:ptCount val="1"/>
                        <c:pt idx="0">
                          <c:v>-2.0</c:v>
                        </c:pt>
                      </c15:dlblFieldTableCache>
                    </c15:dlblFTEntry>
                  </c15:dlblFieldTable>
                  <c15:showDataLabelsRange val="0"/>
                </c:ext>
                <c:ext xmlns:c16="http://schemas.microsoft.com/office/drawing/2014/chart" uri="{C3380CC4-5D6E-409C-BE32-E72D297353CC}">
                  <c16:uniqueId val="{00000000-A783-4662-A147-BAF0E3F42A6F}"/>
                </c:ext>
              </c:extLst>
            </c:dLbl>
            <c:dLbl>
              <c:idx val="1"/>
              <c:tx>
                <c:strRef>
                  <c:f>Daten_Diagramme!$E$15</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{6488F029-37FC-4C7E-993E-F5B6BF9AA443}</c15:txfldGUID>
                      <c15:f>Daten_Diagramme!$E$15</c15:f>
                      <c15:dlblFieldTableCache>
                        <c:ptCount val="1"/>
                        <c:pt idx="0">
                          <c:v>5.7</c:v>
                        </c:pt>
                      </c15:dlblFieldTableCache>
                    </c15:dlblFTEntry>
                  </c15:dlblFieldTable>
                  <c15:showDataLabelsRange val="0"/>
                </c:ext>
                <c:ext xmlns:c16="http://schemas.microsoft.com/office/drawing/2014/chart" uri="{C3380CC4-5D6E-409C-BE32-E72D297353CC}">
                  <c16:uniqueId val="{00000001-A783-4662-A147-BAF0E3F42A6F}"/>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{20FBB18D-0A93-4856-9F9C-7CE7F5075572}</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A783-4662-A147-BAF0E3F42A6F}"/>
                </c:ext>
              </c:extLst>
            </c:dLbl>
            <c:dLbl>
              <c:idx val="3"/>
              <c:tx>
                <c:strRef>
                  <c:f>Daten_Diagramme!$E$17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{CA8A6591-F808-40A1-8558-06E06E8CD957}</c15:txfldGUID>
                      <c15:f>Daten_Diagramme!$E$17</c15:f>
                      <c15:dlblFieldTableCache>
                        <c:ptCount val="1"/>
                        <c:pt idx="0">
                          <c:v>-0.5</c:v>
                        </c:pt>
                      </c15:dlblFieldTableCache>
                    </c15:dlblFTEntry>
                  </c15:dlblFieldTable>
                  <c15:showDataLabelsRange val="0"/>
                </c:ext>
                <c:ext xmlns:c16="http://schemas.microsoft.com/office/drawing/2014/chart" uri="{C3380CC4-5D6E-409C-BE32-E72D297353CC}">
                  <c16:uniqueId val="{00000003-A783-4662-A147-BAF0E3F42A6F}"/>
                </c:ext>
              </c:extLst>
            </c:dLbl>
            <c:dLbl>
              <c:idx val="4"/>
              <c:tx>
                <c:strRef>
                  <c:f>Daten_Diagramme!$E$18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{E9AFCD1F-1A62-43DE-BE3E-ACB124B47C91}</c15:txfldGUID>
                      <c15:f>Daten_Diagramme!$E$18</c15:f>
                      <c15:dlblFieldTableCache>
                        <c:ptCount val="1"/>
                        <c:pt idx="0">
                          <c:v>3.4</c:v>
                        </c:pt>
                      </c15:dlblFieldTableCache>
                    </c15:dlblFTEntry>
                  </c15:dlblFieldTable>
                  <c15:showDataLabelsRange val="0"/>
                </c:ext>
                <c:ext xmlns:c16="http://schemas.microsoft.com/office/drawing/2014/chart" uri="{C3380CC4-5D6E-409C-BE32-E72D297353CC}">
                  <c16:uniqueId val="{00000004-A783-4662-A147-BAF0E3F42A6F}"/>
                </c:ext>
              </c:extLst>
            </c:dLbl>
            <c:dLbl>
              <c:idx val="5"/>
              <c:tx>
                <c:strRef>
                  <c:f>Daten_Diagramme!$E$19</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{C3780543-0151-4D74-834C-21DA4E5FCE2A}</c15:txfldGUID>
                      <c15:f>Daten_Diagramme!$E$19</c15:f>
                      <c15:dlblFieldTableCache>
                        <c:ptCount val="1"/>
                        <c:pt idx="0">
                          <c:v>-7.1</c:v>
                        </c:pt>
                      </c15:dlblFieldTableCache>
                    </c15:dlblFTEntry>
                  </c15:dlblFieldTable>
                  <c15:showDataLabelsRange val="0"/>
                </c:ext>
                <c:ext xmlns:c16="http://schemas.microsoft.com/office/drawing/2014/chart" uri="{C3380CC4-5D6E-409C-BE32-E72D297353CC}">
                  <c16:uniqueId val="{00000005-A783-4662-A147-BAF0E3F42A6F}"/>
                </c:ext>
              </c:extLst>
            </c:dLbl>
            <c:dLbl>
              <c:idx val="6"/>
              <c:tx>
                <c:strRef>
                  <c:f>Daten_Diagramme!$E$20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{17E1F0C5-B78E-443A-B44C-548F7B621116}</c15:txfldGUID>
                      <c15:f>Daten_Diagramme!$E$20</c15:f>
                      <c15:dlblFieldTableCache>
                        <c:ptCount val="1"/>
                        <c:pt idx="0">
                          <c:v>1.8</c:v>
                        </c:pt>
                      </c15:dlblFieldTableCache>
                    </c15:dlblFTEntry>
                  </c15:dlblFieldTable>
                  <c15:showDataLabelsRange val="0"/>
                </c:ext>
                <c:ext xmlns:c16="http://schemas.microsoft.com/office/drawing/2014/chart" uri="{C3380CC4-5D6E-409C-BE32-E72D297353CC}">
                  <c16:uniqueId val="{00000006-A783-4662-A147-BAF0E3F42A6F}"/>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{90CF6299-37F4-40E3-B35F-9F0415972DDF}</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A783-4662-A147-BAF0E3F42A6F}"/>
                </c:ext>
              </c:extLst>
            </c:dLbl>
            <c:dLbl>
              <c:idx val="8"/>
              <c:tx>
                <c:strRef>
                  <c:f>Daten_Diagramme!$E$22</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{7A4D5611-9DD4-4BB0-A56D-3150BB2296E1}</c15:txfldGUID>
                      <c15:f>Daten_Diagramme!$E$22</c15:f>
                      <c15:dlblFieldTableCache>
                        <c:ptCount val="1"/>
                        <c:pt idx="0">
                          <c:v>-4.9</c:v>
                        </c:pt>
                      </c15:dlblFieldTableCache>
                    </c15:dlblFTEntry>
                  </c15:dlblFieldTable>
                  <c15:showDataLabelsRange val="0"/>
                </c:ext>
                <c:ext xmlns:c16="http://schemas.microsoft.com/office/drawing/2014/chart" uri="{C3380CC4-5D6E-409C-BE32-E72D297353CC}">
                  <c16:uniqueId val="{00000008-A783-4662-A147-BAF0E3F42A6F}"/>
                </c:ext>
              </c:extLst>
            </c:dLbl>
            <c:dLbl>
              <c:idx val="9"/>
              <c:tx>
                <c:strRef>
                  <c:f>Daten_Diagramme!$E$23</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{1BEACDE8-2C22-4C12-B626-A0AF33CA536C}</c15:txfldGUID>
                      <c15:f>Daten_Diagramme!$E$23</c15:f>
                      <c15:dlblFieldTableCache>
                        <c:ptCount val="1"/>
                        <c:pt idx="0">
                          <c:v>-4.9</c:v>
                        </c:pt>
                      </c15:dlblFieldTableCache>
                    </c15:dlblFTEntry>
                  </c15:dlblFieldTable>
                  <c15:showDataLabelsRange val="0"/>
                </c:ext>
                <c:ext xmlns:c16="http://schemas.microsoft.com/office/drawing/2014/chart" uri="{C3380CC4-5D6E-409C-BE32-E72D297353CC}">
                  <c16:uniqueId val="{00000009-A783-4662-A147-BAF0E3F42A6F}"/>
                </c:ext>
              </c:extLst>
            </c:dLbl>
            <c:dLbl>
              <c:idx val="10"/>
              <c:tx>
                <c:strRef>
                  <c:f>Daten_Diagramme!$E$24</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{388520B6-E8CE-4783-980F-B1F98A5F92EE}</c15:txfldGUID>
                      <c15:f>Daten_Diagramme!$E$24</c15:f>
                      <c15:dlblFieldTableCache>
                        <c:ptCount val="1"/>
                        <c:pt idx="0">
                          <c:v>-8.9</c:v>
                        </c:pt>
                      </c15:dlblFieldTableCache>
                    </c15:dlblFTEntry>
                  </c15:dlblFieldTable>
                  <c15:showDataLabelsRange val="0"/>
                </c:ext>
                <c:ext xmlns:c16="http://schemas.microsoft.com/office/drawing/2014/chart" uri="{C3380CC4-5D6E-409C-BE32-E72D297353CC}">
                  <c16:uniqueId val="{0000000A-A783-4662-A147-BAF0E3F42A6F}"/>
                </c:ext>
              </c:extLst>
            </c:dLbl>
            <c:dLbl>
              <c:idx val="11"/>
              <c:tx>
                <c:strRef>
                  <c:f>Daten_Diagramme!$E$25</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{D1B33DD4-828B-4655-9B15-CCDC9B08EE53}</c15:txfldGUID>
                      <c15:f>Daten_Diagramme!$E$25</c15:f>
                      <c15:dlblFieldTableCache>
                        <c:ptCount val="1"/>
                        <c:pt idx="0">
                          <c:v>8.5</c:v>
                        </c:pt>
                      </c15:dlblFieldTableCache>
                    </c15:dlblFTEntry>
                  </c15:dlblFieldTable>
                  <c15:showDataLabelsRange val="0"/>
                </c:ext>
                <c:ext xmlns:c16="http://schemas.microsoft.com/office/drawing/2014/chart" uri="{C3380CC4-5D6E-409C-BE32-E72D297353CC}">
                  <c16:uniqueId val="{0000000B-A783-4662-A147-BAF0E3F42A6F}"/>
                </c:ext>
              </c:extLst>
            </c:dLbl>
            <c:dLbl>
              <c:idx val="12"/>
              <c:tx>
                <c:strRef>
                  <c:f>Daten_Diagramme!$E$26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{D380DB52-0F15-40F9-BDB0-A3B311D8151E}</c15:txfldGUID>
                      <c15:f>Daten_Diagramme!$E$26</c15:f>
                      <c15:dlblFieldTableCache>
                        <c:ptCount val="1"/>
                        <c:pt idx="0">
                          <c:v>*</c:v>
                        </c:pt>
                      </c15:dlblFieldTableCache>
                    </c15:dlblFTEntry>
                  </c15:dlblFieldTable>
                  <c15:showDataLabelsRange val="0"/>
                </c:ext>
                <c:ext xmlns:c16="http://schemas.microsoft.com/office/drawing/2014/chart" uri="{C3380CC4-5D6E-409C-BE32-E72D297353CC}">
                  <c16:uniqueId val="{0000000C-A783-4662-A147-BAF0E3F42A6F}"/>
                </c:ext>
              </c:extLst>
            </c:dLbl>
            <c:dLbl>
              <c:idx val="13"/>
              <c:tx>
                <c:strRef>
                  <c:f>Daten_Diagramme!$E$27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{472C69FD-D4F2-460C-A905-C66193B693DB}</c15:txfldGUID>
                      <c15:f>Daten_Diagramme!$E$27</c15:f>
                      <c15:dlblFieldTableCache>
                        <c:ptCount val="1"/>
                        <c:pt idx="0">
                          <c:v>3.5</c:v>
                        </c:pt>
                      </c15:dlblFieldTableCache>
                    </c15:dlblFTEntry>
                  </c15:dlblFieldTable>
                  <c15:showDataLabelsRange val="0"/>
                </c:ext>
                <c:ext xmlns:c16="http://schemas.microsoft.com/office/drawing/2014/chart" uri="{C3380CC4-5D6E-409C-BE32-E72D297353CC}">
                  <c16:uniqueId val="{0000000D-A783-4662-A147-BAF0E3F42A6F}"/>
                </c:ext>
              </c:extLst>
            </c:dLbl>
            <c:dLbl>
              <c:idx val="14"/>
              <c:tx>
                <c:strRef>
                  <c:f>Daten_Diagramme!$E$28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{1B3AEFD5-18BD-4574-B8F4-D8DF0CD53BF5}</c15:txfldGUID>
                      <c15:f>Daten_Diagramme!$E$28</c15:f>
                      <c15:dlblFieldTableCache>
                        <c:ptCount val="1"/>
                        <c:pt idx="0">
                          <c:v>2.9</c:v>
                        </c:pt>
                      </c15:dlblFieldTableCache>
                    </c15:dlblFTEntry>
                  </c15:dlblFieldTable>
                  <c15:showDataLabelsRange val="0"/>
                </c:ext>
                <c:ext xmlns:c16="http://schemas.microsoft.com/office/drawing/2014/chart" uri="{C3380CC4-5D6E-409C-BE32-E72D297353CC}">
                  <c16:uniqueId val="{0000000E-A783-4662-A147-BAF0E3F42A6F}"/>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{3821CCA9-FE06-4791-8127-E2B75023670B}</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A783-4662-A147-BAF0E3F42A6F}"/>
                </c:ext>
              </c:extLst>
            </c:dLbl>
            <c:dLbl>
              <c:idx val="16"/>
              <c:tx>
                <c:strRef>
                  <c:f>Daten_Diagramme!$E$30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{A5E612BE-A50D-4B84-A874-80B7ADFA70E9}</c15:txfldGUID>
                      <c15:f>Daten_Diagramme!$E$30</c15:f>
                      <c15:dlblFieldTableCache>
                        <c:ptCount val="1"/>
                        <c:pt idx="0">
                          <c:v>1.0</c:v>
                        </c:pt>
                      </c15:dlblFieldTableCache>
                    </c15:dlblFTEntry>
                  </c15:dlblFieldTable>
                  <c15:showDataLabelsRange val="0"/>
                </c:ext>
                <c:ext xmlns:c16="http://schemas.microsoft.com/office/drawing/2014/chart" uri="{C3380CC4-5D6E-409C-BE32-E72D297353CC}">
                  <c16:uniqueId val="{00000010-A783-4662-A147-BAF0E3F42A6F}"/>
                </c:ext>
              </c:extLst>
            </c:dLbl>
            <c:dLbl>
              <c:idx val="17"/>
              <c:tx>
                <c:strRef>
                  <c:f>Daten_Diagramme!$E$31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{772BA112-E065-4794-9504-858FAACECC31}</c15:txfldGUID>
                      <c15:f>Daten_Diagramme!$E$31</c15:f>
                      <c15:dlblFieldTableCache>
                        <c:ptCount val="1"/>
                        <c:pt idx="0">
                          <c:v>-3.0</c:v>
                        </c:pt>
                      </c15:dlblFieldTableCache>
                    </c15:dlblFTEntry>
                  </c15:dlblFieldTable>
                  <c15:showDataLabelsRange val="0"/>
                </c:ext>
                <c:ext xmlns:c16="http://schemas.microsoft.com/office/drawing/2014/chart" uri="{C3380CC4-5D6E-409C-BE32-E72D297353CC}">
                  <c16:uniqueId val="{00000011-A783-4662-A147-BAF0E3F42A6F}"/>
                </c:ext>
              </c:extLst>
            </c:dLbl>
            <c:dLbl>
              <c:idx val="18"/>
              <c:tx>
                <c:strRef>
                  <c:f>Daten_Diagramme!$E$32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{15B1F6FF-200D-4D1D-ADE1-C706DDD236B1}</c15:txfldGUID>
                      <c15:f>Daten_Diagramme!$E$32</c15:f>
                      <c15:dlblFieldTableCache>
                        <c:ptCount val="1"/>
                        <c:pt idx="0">
                          <c:v>-2.1</c:v>
                        </c:pt>
                      </c15:dlblFieldTableCache>
                    </c15:dlblFTEntry>
                  </c15:dlblFieldTable>
                  <c15:showDataLabelsRange val="0"/>
                </c:ext>
                <c:ext xmlns:c16="http://schemas.microsoft.com/office/drawing/2014/chart" uri="{C3380CC4-5D6E-409C-BE32-E72D297353CC}">
                  <c16:uniqueId val="{00000012-A783-4662-A147-BAF0E3F42A6F}"/>
                </c:ext>
              </c:extLst>
            </c:dLbl>
            <c:dLbl>
              <c:idx val="19"/>
              <c:tx>
                <c:strRef>
                  <c:f>Daten_Diagramme!$E$33</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{51914817-C706-465A-AF61-30A05DF8EF5A}</c15:txfldGUID>
                      <c15:f>Daten_Diagramme!$E$33</c15:f>
                      <c15:dlblFieldTableCache>
                        <c:ptCount val="1"/>
                        <c:pt idx="0">
                          <c:v>10.2</c:v>
                        </c:pt>
                      </c15:dlblFieldTableCache>
                    </c15:dlblFTEntry>
                  </c15:dlblFieldTable>
                  <c15:showDataLabelsRange val="0"/>
                </c:ext>
                <c:ext xmlns:c16="http://schemas.microsoft.com/office/drawing/2014/chart" uri="{C3380CC4-5D6E-409C-BE32-E72D297353CC}">
                  <c16:uniqueId val="{00000013-A783-4662-A147-BAF0E3F42A6F}"/>
                </c:ext>
              </c:extLst>
            </c:dLbl>
            <c:dLbl>
              <c:idx val="20"/>
              <c:tx>
                <c:strRef>
                  <c:f>Daten_Diagramme!$E$34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{618B3786-4F82-4857-B13B-4F7A15F2F2E7}</c15:txfldGUID>
                      <c15:f>Daten_Diagramme!$E$34</c15:f>
                      <c15:dlblFieldTableCache>
                        <c:ptCount val="1"/>
                        <c:pt idx="0">
                          <c:v>-4.0</c:v>
                        </c:pt>
                      </c15:dlblFieldTableCache>
                    </c15:dlblFTEntry>
                  </c15:dlblFieldTable>
                  <c15:showDataLabelsRange val="0"/>
                </c:ext>
                <c:ext xmlns:c16="http://schemas.microsoft.com/office/drawing/2014/chart" uri="{C3380CC4-5D6E-409C-BE32-E72D297353CC}">
                  <c16:uniqueId val="{00000014-A783-4662-A147-BAF0E3F42A6F}"/>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{FB3E90FE-3343-4C07-B9A4-C11B8CA3B29C}</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A783-4662-A147-BAF0E3F42A6F}"/>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{224BD500-EEE3-4166-9B83-7DFEC0E96364}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783-4662-A147-BAF0E3F42A6F}"/>
                </c:ext>
              </c:extLst>
            </c:dLbl>
            <c:dLbl>
              <c:idx val="23"/>
              <c:tx>
                <c:strRef>
                  <c:f>Daten_Diagramme!$E$37</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{B09536A7-572F-498A-AD16-D7FBE423CFAD}</c15:txfldGUID>
                      <c15:f>Daten_Diagramme!$E$37</c15:f>
                      <c15:dlblFieldTableCache>
                        <c:ptCount val="1"/>
                        <c:pt idx="0">
                          <c:v>5.7</c:v>
                        </c:pt>
                      </c15:dlblFieldTableCache>
                    </c15:dlblFTEntry>
                  </c15:dlblFieldTable>
                  <c15:showDataLabelsRange val="0"/>
                </c:ext>
                <c:ext xmlns:c16="http://schemas.microsoft.com/office/drawing/2014/chart" uri="{C3380CC4-5D6E-409C-BE32-E72D297353CC}">
                  <c16:uniqueId val="{00000017-A783-4662-A147-BAF0E3F42A6F}"/>
                </c:ext>
              </c:extLst>
            </c:dLbl>
            <c:dLbl>
              <c:idx val="24"/>
              <c:tx>
                <c:strRef>
                  <c:f>Daten_Diagramme!$E$38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{386F531B-3AF7-415A-B886-2AACDE26E676}</c15:txfldGUID>
                      <c15:f>Daten_Diagramme!$E$38</c15:f>
                      <c15:dlblFieldTableCache>
                        <c:ptCount val="1"/>
                        <c:pt idx="0">
                          <c:v>-1.1</c:v>
                        </c:pt>
                      </c15:dlblFieldTableCache>
                    </c15:dlblFTEntry>
                  </c15:dlblFieldTable>
                  <c15:showDataLabelsRange val="0"/>
                </c:ext>
                <c:ext xmlns:c16="http://schemas.microsoft.com/office/drawing/2014/chart" uri="{C3380CC4-5D6E-409C-BE32-E72D297353CC}">
                  <c16:uniqueId val="{00000018-A783-4662-A147-BAF0E3F42A6F}"/>
                </c:ext>
              </c:extLst>
            </c:dLbl>
            <c:dLbl>
              <c:idx val="25"/>
              <c:tx>
                <c:strRef>
                  <c:f>Daten_Diagramme!$E$39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{13D00C1A-A814-4911-BB5D-4568BA6B3F30}</c15:txfldGUID>
                      <c15:f>Daten_Diagramme!$E$39</c15:f>
                      <c15:dlblFieldTableCache>
                        <c:ptCount val="1"/>
                        <c:pt idx="0">
                          <c:v>-2.3</c:v>
                        </c:pt>
                      </c15:dlblFieldTableCache>
                    </c15:dlblFTEntry>
                  </c15:dlblFieldTable>
                  <c15:showDataLabelsRange val="0"/>
                </c:ext>
                <c:ext xmlns:c16="http://schemas.microsoft.com/office/drawing/2014/chart" uri="{C3380CC4-5D6E-409C-BE32-E72D297353CC}">
                  <c16:uniqueId val="{00000019-A783-4662-A147-BAF0E3F42A6F}"/>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{69730E97-61E1-4586-848B-2CED5CA4E1A1}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783-4662-A147-BAF0E3F42A6F}"/>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{58D0EC66-C594-44E8-AB20-EFB47332F779}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783-4662-A147-BAF0E3F42A6F}"/>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{10D284D8-5D79-4A32-8D98-72F0A5C0F4CE}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783-4662-A147-BAF0E3F42A6F}"/>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{EA196326-8443-4B41-8AD7-417F8FBD91A3}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783-4662-A147-BAF0E3F42A6F}"/>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{99202B44-D920-4E9E-ADA4-F7003F24EA86}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783-4662-A147-BAF0E3F42A6F}"/>
                </c:ext>
              </c:extLst>
            </c:dLbl>
            <c:dLbl>
              <c:idx val="31"/>
              <c:tx>
                <c:strRef>
                  <c:f>Daten_Diagramme!$E$45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{BA315F8E-AD63-47A9-9657-9F2B1A17AB55}</c15:txfldGUID>
                      <c15:f>Daten_Diagramme!$E$45</c15:f>
                      <c15:dlblFieldTableCache>
                        <c:ptCount val="1"/>
                        <c:pt idx="0">
                          <c:v>-2.3</c:v>
                        </c:pt>
                      </c15:dlblFieldTableCache>
                    </c15:dlblFTEntry>
                  </c15:dlblFieldTable>
                  <c15:showDataLabelsRange val="0"/>
                </c:ext>
                <c:ext xmlns:c16="http://schemas.microsoft.com/office/drawing/2014/chart" uri="{C3380CC4-5D6E-409C-BE32-E72D297353CC}">
                  <c16:uniqueId val="{0000001F-A783-4662-A147-BAF0E3F42A6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-1.9707970956674379</c:v>
                </c:pt>
                <c:pt idx="1">
                  <c:v>5.6521739130434785</c:v>
                </c:pt>
                <c:pt idx="2">
                  <c:v>0</c:v>
                </c:pt>
                <c:pt idx="3">
                  <c:v>-0.54644808743169404</c:v>
                </c:pt>
                <c:pt idx="4">
                  <c:v>3.3670033670033672</c:v>
                </c:pt>
                <c:pt idx="5">
                  <c:v>-7.1065989847715736</c:v>
                </c:pt>
                <c:pt idx="6">
                  <c:v>1.8181818181818181</c:v>
                </c:pt>
                <c:pt idx="7">
                  <c:v>0</c:v>
                </c:pt>
                <c:pt idx="8">
                  <c:v>-4.9397121742512642</c:v>
                </c:pt>
                <c:pt idx="9">
                  <c:v>-4.9360146252285189</c:v>
                </c:pt>
                <c:pt idx="10">
                  <c:v>-8.8914549653579673</c:v>
                </c:pt>
                <c:pt idx="11">
                  <c:v>8.4507042253521121</c:v>
                </c:pt>
                <c:pt idx="12">
                  <c:v>0</c:v>
                </c:pt>
                <c:pt idx="13">
                  <c:v>3.484320557491289</c:v>
                </c:pt>
                <c:pt idx="14">
                  <c:v>2.9436501261564341</c:v>
                </c:pt>
                <c:pt idx="15">
                  <c:v>0</c:v>
                </c:pt>
                <c:pt idx="16">
                  <c:v>1.0362694300518134</c:v>
                </c:pt>
                <c:pt idx="17">
                  <c:v>-2.956989247311828</c:v>
                </c:pt>
                <c:pt idx="18">
                  <c:v>-2.1116138763197587</c:v>
                </c:pt>
                <c:pt idx="19">
                  <c:v>10.161662817551964</c:v>
                </c:pt>
                <c:pt idx="20">
                  <c:v>-4.049295774647887</c:v>
                </c:pt>
                <c:pt idx="21">
                  <c:v>0</c:v>
                </c:pt>
                <c:pt idx="23">
                  <c:v>5.6521739130434785</c:v>
                </c:pt>
                <c:pt idx="24">
                  <c:v>-1.0579064587973275</c:v>
                </c:pt>
                <c:pt idx="25">
                  <c:v>-2.2844089091947457</c:v>
                </c:pt>
              </c:numCache>
            </c:numRef>
          </c:val>
          <c:extLst>
            <c:ext xmlns:c16="http://schemas.microsoft.com/office/drawing/2014/chart" uri="{C3380CC4-5D6E-409C-BE32-E72D297353CC}">
              <c16:uniqueId val="{00000020-A783-4662-A147-BAF0E3F42A6F}"/>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{3D7C4933-2D9A-42F3-B463-0ABE04454D6B}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783-4662-A147-BAF0E3F42A6F}"/>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{8E28DE87-186A-45F2-83E2-6EB292226D45}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783-4662-A147-BAF0E3F42A6F}"/>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{14CA4036-F067-427F-B743-9F2D15B64361}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783-4662-A147-BAF0E3F42A6F}"/>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{4BF9D13D-78EF-4A67-8E23-4F6FA3BFB172}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783-4662-A147-BAF0E3F42A6F}"/>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{52135B20-64D8-4203-A2FB-0886E522017E}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783-4662-A147-BAF0E3F42A6F}"/>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{76CC143F-CECB-4EE7-8E94-52BB0D008CC0}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783-4662-A147-BAF0E3F42A6F}"/>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{5EA80A6F-67B7-4C98-A520-6C4AAEBAF668}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783-4662-A147-BAF0E3F42A6F}"/>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{49F4794C-1DAA-4832-B9ED-15FB376838CD}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783-4662-A147-BAF0E3F42A6F}"/>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{A981B86E-1D97-4D10-BE3D-26FBFB0CA305}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783-4662-A147-BAF0E3F42A6F}"/>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{7E082875-0F4F-4AE2-8B6F-12CF9B9FA439}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783-4662-A147-BAF0E3F42A6F}"/>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{E8A3DA00-0F9D-43B7-93FF-534B559B6B66}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783-4662-A147-BAF0E3F42A6F}"/>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{11A932AB-8914-491B-9B9F-3F495A9B8866}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783-4662-A147-BAF0E3F42A6F}"/>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{78E2D320-D766-485D-99C5-574B5D8CA698}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783-4662-A147-BAF0E3F42A6F}"/>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{8EE1436C-E7CA-454A-8B85-E1C8DB596141}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783-4662-A147-BAF0E3F42A6F}"/>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{05AA6EE0-A6AE-4FED-ACD5-0ABDE55A6CDF}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783-4662-A147-BAF0E3F42A6F}"/>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{53C218DC-897F-45B1-9E72-5DFBC1233C1F}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783-4662-A147-BAF0E3F42A6F}"/>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{941ABF3E-EDC1-43EC-8B9C-F026018AC184}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783-4662-A147-BAF0E3F42A6F}"/>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{9F092E48-19D9-4B36-BC02-DA7F46BCCCC9}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783-4662-A147-BAF0E3F42A6F}"/>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{70F19D1B-A45D-48DB-88DA-E295BF781F96}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783-4662-A147-BAF0E3F42A6F}"/>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{66520CAC-D025-4C42-89B2-F2BE1AA9293D}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783-4662-A147-BAF0E3F42A6F}"/>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{157805EC-3241-44B0-98ED-E1855875506E}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783-4662-A147-BAF0E3F42A6F}"/>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{221AEB26-0D30-4585-8AAB-AB5A1BA30C41}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783-4662-A147-BAF0E3F42A6F}"/>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{7067D6E1-EF6E-46BC-9CEB-429810B053D0}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783-4662-A147-BAF0E3F42A6F}"/>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{432E1EE9-D0D4-49B5-AD38-6C5994154C4D}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783-4662-A147-BAF0E3F42A6F}"/>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{269287E6-C6BD-4BEC-A5E7-D285A1BF3656}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783-4662-A147-BAF0E3F42A6F}"/>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{9AB45217-EA2A-4C37-9D2C-99022C36F9C3}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783-4662-A147-BAF0E3F42A6F}"/>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{72DC3CD2-075A-4384-A551-DEC578F6E622}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783-4662-A147-BAF0E3F42A6F}"/>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{2F2CB2C9-5F06-4EA1-8FBF-F73242D4FEFA}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783-4662-A147-BAF0E3F42A6F}"/>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{C00B56D5-9289-4D4C-B255-5D139FEDE33F}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783-4662-A147-BAF0E3F42A6F}"/>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{DBB6BFED-DC2A-49A5-8140-A499913D0BB7}</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783-4662-A147-BAF0E3F42A6F}"/>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{395C7774-AC72-4A72-8DBA-143D265E1C9F}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783-4662-A147-BAF0E3F42A6F}"/>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{AC1FD8F9-095E-4A89-9901-51F14F02814E}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783-4662-A147-BAF0E3F42A6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-0.75</c:v>
                </c:pt>
                <c:pt idx="3">
                  <c:v>0</c:v>
                </c:pt>
                <c:pt idx="4">
                  <c:v>0</c:v>
                </c:pt>
                <c:pt idx="5">
                  <c:v>0</c:v>
                </c:pt>
                <c:pt idx="6">
                  <c:v>0</c:v>
                </c:pt>
                <c:pt idx="7">
                  <c:v>-0.75</c:v>
                </c:pt>
                <c:pt idx="8">
                  <c:v>0</c:v>
                </c:pt>
                <c:pt idx="9">
                  <c:v>0</c:v>
                </c:pt>
                <c:pt idx="10">
                  <c:v>0</c:v>
                </c:pt>
                <c:pt idx="11">
                  <c:v>0</c:v>
                </c:pt>
                <c:pt idx="12">
                  <c:v>-0.75</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783-4662-A147-BAF0E3F42A6F}"/>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45</c:v>
                </c:pt>
                <c:pt idx="3">
                  <c:v>#N/A</c:v>
                </c:pt>
                <c:pt idx="4">
                  <c:v>#N/A</c:v>
                </c:pt>
                <c:pt idx="5">
                  <c:v>#N/A</c:v>
                </c:pt>
                <c:pt idx="6">
                  <c:v>#N/A</c:v>
                </c:pt>
                <c:pt idx="7">
                  <c:v>45</c:v>
                </c:pt>
                <c:pt idx="8">
                  <c:v>#N/A</c:v>
                </c:pt>
                <c:pt idx="9">
                  <c:v>#N/A</c:v>
                </c:pt>
                <c:pt idx="10">
                  <c:v>#N/A</c:v>
                </c:pt>
                <c:pt idx="11">
                  <c:v>#N/A</c:v>
                </c:pt>
                <c:pt idx="12">
                  <c:v>45</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25</c:v>
                </c:pt>
                <c:pt idx="3">
                  <c:v>#N/A</c:v>
                </c:pt>
                <c:pt idx="4">
                  <c:v>#N/A</c:v>
                </c:pt>
                <c:pt idx="5">
                  <c:v>#N/A</c:v>
                </c:pt>
                <c:pt idx="6">
                  <c:v>#N/A</c:v>
                </c:pt>
                <c:pt idx="7">
                  <c:v>77</c:v>
                </c:pt>
                <c:pt idx="8">
                  <c:v>#N/A</c:v>
                </c:pt>
                <c:pt idx="9">
                  <c:v>#N/A</c:v>
                </c:pt>
                <c:pt idx="10">
                  <c:v>#N/A</c:v>
                </c:pt>
                <c:pt idx="11">
                  <c:v>#N/A</c:v>
                </c:pt>
                <c:pt idx="12">
                  <c:v>129</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783-4662-A147-BAF0E3F42A6F}"/>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{AC05E2DD-F279-45A4-8337-75D531BE92C5}</c15:txfldGUID>
                      <c15:f>Diagramm!$I$46</c15:f>
                      <c15:dlblFieldTableCache>
                        <c:ptCount val="1"/>
                      </c15:dlblFieldTableCache>
                    </c15:dlblFTEntry>
                  </c15:dlblFieldTable>
                  <c15:showDataLabelsRange val="0"/>
                </c:ext>
                <c:ext xmlns:c16="http://schemas.microsoft.com/office/drawing/2014/chart" uri="{C3380CC4-5D6E-409C-BE32-E72D297353CC}">
                  <c16:uniqueId val="{00000000-0F4D-42CF-9F9F-B67D87553D2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{40E33A62-704A-41C5-8146-886B36252857}</c15:txfldGUID>
                      <c15:f>Diagramm!$I$47</c15:f>
                      <c15:dlblFieldTableCache>
                        <c:ptCount val="1"/>
                      </c15:dlblFieldTableCache>
                    </c15:dlblFTEntry>
                  </c15:dlblFieldTable>
                  <c15:showDataLabelsRange val="0"/>
                </c:ext>
                <c:ext xmlns:c16="http://schemas.microsoft.com/office/drawing/2014/chart" uri="{C3380CC4-5D6E-409C-BE32-E72D297353CC}">
                  <c16:uniqueId val="{00000001-0F4D-42CF-9F9F-B67D87553D2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{B38393D9-9E5A-4941-BB7E-E979D2C6E72A}</c15:txfldGUID>
                      <c15:f>Diagramm!$I$48</c15:f>
                      <c15:dlblFieldTableCache>
                        <c:ptCount val="1"/>
                      </c15:dlblFieldTableCache>
                    </c15:dlblFTEntry>
                  </c15:dlblFieldTable>
                  <c15:showDataLabelsRange val="0"/>
                </c:ext>
                <c:ext xmlns:c16="http://schemas.microsoft.com/office/drawing/2014/chart" uri="{C3380CC4-5D6E-409C-BE32-E72D297353CC}">
                  <c16:uniqueId val="{00000002-0F4D-42CF-9F9F-B67D87553D2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{A16C03D7-C257-48FB-A8A9-B37E87B6DA6B}</c15:txfldGUID>
                      <c15:f>Diagramm!$I$49</c15:f>
                      <c15:dlblFieldTableCache>
                        <c:ptCount val="1"/>
                      </c15:dlblFieldTableCache>
                    </c15:dlblFTEntry>
                  </c15:dlblFieldTable>
                  <c15:showDataLabelsRange val="0"/>
                </c:ext>
                <c:ext xmlns:c16="http://schemas.microsoft.com/office/drawing/2014/chart" uri="{C3380CC4-5D6E-409C-BE32-E72D297353CC}">
                  <c16:uniqueId val="{00000003-0F4D-42CF-9F9F-B67D87553D2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{2B73FD87-746E-4E2C-9279-B4394B209B77}</c15:txfldGUID>
                      <c15:f>Diagramm!$I$50</c15:f>
                      <c15:dlblFieldTableCache>
                        <c:ptCount val="1"/>
                      </c15:dlblFieldTableCache>
                    </c15:dlblFTEntry>
                  </c15:dlblFieldTable>
                  <c15:showDataLabelsRange val="0"/>
                </c:ext>
                <c:ext xmlns:c16="http://schemas.microsoft.com/office/drawing/2014/chart" uri="{C3380CC4-5D6E-409C-BE32-E72D297353CC}">
                  <c16:uniqueId val="{00000004-0F4D-42CF-9F9F-B67D87553D2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{01C6BE30-A298-448D-A059-910DF30DE3C6}</c15:txfldGUID>
                      <c15:f>Diagramm!$I$51</c15:f>
                      <c15:dlblFieldTableCache>
                        <c:ptCount val="1"/>
                      </c15:dlblFieldTableCache>
                    </c15:dlblFTEntry>
                  </c15:dlblFieldTable>
                  <c15:showDataLabelsRange val="0"/>
                </c:ext>
                <c:ext xmlns:c16="http://schemas.microsoft.com/office/drawing/2014/chart" uri="{C3380CC4-5D6E-409C-BE32-E72D297353CC}">
                  <c16:uniqueId val="{00000005-0F4D-42CF-9F9F-B67D87553D2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{019A3C3A-9B1B-46EA-90A2-AA0C3A7CF753}</c15:txfldGUID>
                      <c15:f>Diagramm!$I$52</c15:f>
                      <c15:dlblFieldTableCache>
                        <c:ptCount val="1"/>
                      </c15:dlblFieldTableCache>
                    </c15:dlblFTEntry>
                  </c15:dlblFieldTable>
                  <c15:showDataLabelsRange val="0"/>
                </c:ext>
                <c:ext xmlns:c16="http://schemas.microsoft.com/office/drawing/2014/chart" uri="{C3380CC4-5D6E-409C-BE32-E72D297353CC}">
                  <c16:uniqueId val="{00000006-0F4D-42CF-9F9F-B67D87553D2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{78B0379F-C1EB-42DB-9F5E-D3D347DAF643}</c15:txfldGUID>
                      <c15:f>Diagramm!$I$53</c15:f>
                      <c15:dlblFieldTableCache>
                        <c:ptCount val="1"/>
                      </c15:dlblFieldTableCache>
                    </c15:dlblFTEntry>
                  </c15:dlblFieldTable>
                  <c15:showDataLabelsRange val="0"/>
                </c:ext>
                <c:ext xmlns:c16="http://schemas.microsoft.com/office/drawing/2014/chart" uri="{C3380CC4-5D6E-409C-BE32-E72D297353CC}">
                  <c16:uniqueId val="{00000007-0F4D-42CF-9F9F-B67D87553D2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{6DFB60D7-A362-4F62-8C53-65102A6A726D}</c15:txfldGUID>
                      <c15:f>Diagramm!$I$54</c15:f>
                      <c15:dlblFieldTableCache>
                        <c:ptCount val="1"/>
                      </c15:dlblFieldTableCache>
                    </c15:dlblFTEntry>
                  </c15:dlblFieldTable>
                  <c15:showDataLabelsRange val="0"/>
                </c:ext>
                <c:ext xmlns:c16="http://schemas.microsoft.com/office/drawing/2014/chart" uri="{C3380CC4-5D6E-409C-BE32-E72D297353CC}">
                  <c16:uniqueId val="{00000008-0F4D-42CF-9F9F-B67D87553D2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{67341594-161D-458A-9120-D636DC0D3F44}</c15:txfldGUID>
                      <c15:f>Diagramm!$I$55</c15:f>
                      <c15:dlblFieldTableCache>
                        <c:ptCount val="1"/>
                      </c15:dlblFieldTableCache>
                    </c15:dlblFTEntry>
                  </c15:dlblFieldTable>
                  <c15:showDataLabelsRange val="0"/>
                </c:ext>
                <c:ext xmlns:c16="http://schemas.microsoft.com/office/drawing/2014/chart" uri="{C3380CC4-5D6E-409C-BE32-E72D297353CC}">
                  <c16:uniqueId val="{00000009-0F4D-42CF-9F9F-B67D87553D2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{BF5DB7A6-C077-4368-97EB-EC6406DF0D3A}</c15:txfldGUID>
                      <c15:f>Diagramm!$I$56</c15:f>
                      <c15:dlblFieldTableCache>
                        <c:ptCount val="1"/>
                      </c15:dlblFieldTableCache>
                    </c15:dlblFTEntry>
                  </c15:dlblFieldTable>
                  <c15:showDataLabelsRange val="0"/>
                </c:ext>
                <c:ext xmlns:c16="http://schemas.microsoft.com/office/drawing/2014/chart" uri="{C3380CC4-5D6E-409C-BE32-E72D297353CC}">
                  <c16:uniqueId val="{0000000A-0F4D-42CF-9F9F-B67D87553D2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{4895B783-C2AD-439C-BA82-B0600D2E6190}</c15:txfldGUID>
                      <c15:f>Diagramm!$I$57</c15:f>
                      <c15:dlblFieldTableCache>
                        <c:ptCount val="1"/>
                      </c15:dlblFieldTableCache>
                    </c15:dlblFTEntry>
                  </c15:dlblFieldTable>
                  <c15:showDataLabelsRange val="0"/>
                </c:ext>
                <c:ext xmlns:c16="http://schemas.microsoft.com/office/drawing/2014/chart" uri="{C3380CC4-5D6E-409C-BE32-E72D297353CC}">
                  <c16:uniqueId val="{0000000B-0F4D-42CF-9F9F-B67D87553D2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{2205AEEA-02C8-465D-ACBD-2CB70F426AC7}</c15:txfldGUID>
                      <c15:f>Diagramm!$I$58</c15:f>
                      <c15:dlblFieldTableCache>
                        <c:ptCount val="1"/>
                      </c15:dlblFieldTableCache>
                    </c15:dlblFTEntry>
                  </c15:dlblFieldTable>
                  <c15:showDataLabelsRange val="0"/>
                </c:ext>
                <c:ext xmlns:c16="http://schemas.microsoft.com/office/drawing/2014/chart" uri="{C3380CC4-5D6E-409C-BE32-E72D297353CC}">
                  <c16:uniqueId val="{0000000C-0F4D-42CF-9F9F-B67D87553D2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{1E3FFEF3-6A37-4316-BBF3-3D5C29E23203}</c15:txfldGUID>
                      <c15:f>Diagramm!$I$59</c15:f>
                      <c15:dlblFieldTableCache>
                        <c:ptCount val="1"/>
                      </c15:dlblFieldTableCache>
                    </c15:dlblFTEntry>
                  </c15:dlblFieldTable>
                  <c15:showDataLabelsRange val="0"/>
                </c:ext>
                <c:ext xmlns:c16="http://schemas.microsoft.com/office/drawing/2014/chart" uri="{C3380CC4-5D6E-409C-BE32-E72D297353CC}">
                  <c16:uniqueId val="{0000000D-0F4D-42CF-9F9F-B67D87553D2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{C5A2327E-AA44-4D22-9F5F-0EA27E2D4284}</c15:txfldGUID>
                      <c15:f>Diagramm!$I$60</c15:f>
                      <c15:dlblFieldTableCache>
                        <c:ptCount val="1"/>
                      </c15:dlblFieldTableCache>
                    </c15:dlblFTEntry>
                  </c15:dlblFieldTable>
                  <c15:showDataLabelsRange val="0"/>
                </c:ext>
                <c:ext xmlns:c16="http://schemas.microsoft.com/office/drawing/2014/chart" uri="{C3380CC4-5D6E-409C-BE32-E72D297353CC}">
                  <c16:uniqueId val="{0000000E-0F4D-42CF-9F9F-B67D87553D2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{015ECBC1-67C8-489F-8F1B-03084C2D843A}</c15:txfldGUID>
                      <c15:f>Diagramm!$I$61</c15:f>
                      <c15:dlblFieldTableCache>
                        <c:ptCount val="1"/>
                      </c15:dlblFieldTableCache>
                    </c15:dlblFTEntry>
                  </c15:dlblFieldTable>
                  <c15:showDataLabelsRange val="0"/>
                </c:ext>
                <c:ext xmlns:c16="http://schemas.microsoft.com/office/drawing/2014/chart" uri="{C3380CC4-5D6E-409C-BE32-E72D297353CC}">
                  <c16:uniqueId val="{0000000F-0F4D-42CF-9F9F-B67D87553D2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{905D82AD-2CFD-451E-A48E-FEC312C764D6}</c15:txfldGUID>
                      <c15:f>Diagramm!$I$62</c15:f>
                      <c15:dlblFieldTableCache>
                        <c:ptCount val="1"/>
                      </c15:dlblFieldTableCache>
                    </c15:dlblFTEntry>
                  </c15:dlblFieldTable>
                  <c15:showDataLabelsRange val="0"/>
                </c:ext>
                <c:ext xmlns:c16="http://schemas.microsoft.com/office/drawing/2014/chart" uri="{C3380CC4-5D6E-409C-BE32-E72D297353CC}">
                  <c16:uniqueId val="{00000010-0F4D-42CF-9F9F-B67D87553D2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{E5DCBD15-63F7-48AD-A97F-B1EC28327F24}</c15:txfldGUID>
                      <c15:f>Diagramm!$I$63</c15:f>
                      <c15:dlblFieldTableCache>
                        <c:ptCount val="1"/>
                      </c15:dlblFieldTableCache>
                    </c15:dlblFTEntry>
                  </c15:dlblFieldTable>
                  <c15:showDataLabelsRange val="0"/>
                </c:ext>
                <c:ext xmlns:c16="http://schemas.microsoft.com/office/drawing/2014/chart" uri="{C3380CC4-5D6E-409C-BE32-E72D297353CC}">
                  <c16:uniqueId val="{00000011-0F4D-42CF-9F9F-B67D87553D2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{97A9098B-3D01-4460-9569-0B0048D34753}</c15:txfldGUID>
                      <c15:f>Diagramm!$I$64</c15:f>
                      <c15:dlblFieldTableCache>
                        <c:ptCount val="1"/>
                      </c15:dlblFieldTableCache>
                    </c15:dlblFTEntry>
                  </c15:dlblFieldTable>
                  <c15:showDataLabelsRange val="0"/>
                </c:ext>
                <c:ext xmlns:c16="http://schemas.microsoft.com/office/drawing/2014/chart" uri="{C3380CC4-5D6E-409C-BE32-E72D297353CC}">
                  <c16:uniqueId val="{00000012-0F4D-42CF-9F9F-B67D87553D2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{EA0E6A52-EEA9-4463-BB61-ABA04E00EE06}</c15:txfldGUID>
                      <c15:f>Diagramm!$I$65</c15:f>
                      <c15:dlblFieldTableCache>
                        <c:ptCount val="1"/>
                      </c15:dlblFieldTableCache>
                    </c15:dlblFTEntry>
                  </c15:dlblFieldTable>
                  <c15:showDataLabelsRange val="0"/>
                </c:ext>
                <c:ext xmlns:c16="http://schemas.microsoft.com/office/drawing/2014/chart" uri="{C3380CC4-5D6E-409C-BE32-E72D297353CC}">
                  <c16:uniqueId val="{00000013-0F4D-42CF-9F9F-B67D87553D2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{845EB444-2583-46F8-B6DB-2D5DEBEAA7FC}</c15:txfldGUID>
                      <c15:f>Diagramm!$I$66</c15:f>
                      <c15:dlblFieldTableCache>
                        <c:ptCount val="1"/>
                      </c15:dlblFieldTableCache>
                    </c15:dlblFTEntry>
                  </c15:dlblFieldTable>
                  <c15:showDataLabelsRange val="0"/>
                </c:ext>
                <c:ext xmlns:c16="http://schemas.microsoft.com/office/drawing/2014/chart" uri="{C3380CC4-5D6E-409C-BE32-E72D297353CC}">
                  <c16:uniqueId val="{00000014-0F4D-42CF-9F9F-B67D87553D2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{10486805-7867-4FB0-AA43-F3401C96243F}</c15:txfldGUID>
                      <c15:f>Diagramm!$I$67</c15:f>
                      <c15:dlblFieldTableCache>
                        <c:ptCount val="1"/>
                      </c15:dlblFieldTableCache>
                    </c15:dlblFTEntry>
                  </c15:dlblFieldTable>
                  <c15:showDataLabelsRange val="0"/>
                </c:ext>
                <c:ext xmlns:c16="http://schemas.microsoft.com/office/drawing/2014/chart" uri="{C3380CC4-5D6E-409C-BE32-E72D297353CC}">
                  <c16:uniqueId val="{00000015-0F4D-42CF-9F9F-B67D87553D2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F4D-42CF-9F9F-B67D87553D2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{30AFF4A9-C301-4E41-BEE3-9E9FA12B65A3}</c15:txfldGUID>
                      <c15:f>Diagramm!$K$46</c15:f>
                      <c15:dlblFieldTableCache>
                        <c:ptCount val="1"/>
                      </c15:dlblFieldTableCache>
                    </c15:dlblFTEntry>
                  </c15:dlblFieldTable>
                  <c15:showDataLabelsRange val="0"/>
                </c:ext>
                <c:ext xmlns:c16="http://schemas.microsoft.com/office/drawing/2014/chart" uri="{C3380CC4-5D6E-409C-BE32-E72D297353CC}">
                  <c16:uniqueId val="{00000017-0F4D-42CF-9F9F-B67D87553D2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{AC861789-51CF-4E19-9E89-35398F6E0DA7}</c15:txfldGUID>
                      <c15:f>Diagramm!$K$47</c15:f>
                      <c15:dlblFieldTableCache>
                        <c:ptCount val="1"/>
                      </c15:dlblFieldTableCache>
                    </c15:dlblFTEntry>
                  </c15:dlblFieldTable>
                  <c15:showDataLabelsRange val="0"/>
                </c:ext>
                <c:ext xmlns:c16="http://schemas.microsoft.com/office/drawing/2014/chart" uri="{C3380CC4-5D6E-409C-BE32-E72D297353CC}">
                  <c16:uniqueId val="{00000018-0F4D-42CF-9F9F-B67D87553D2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{4A352468-31D1-4387-ABAA-1A643E7FBADB}</c15:txfldGUID>
                      <c15:f>Diagramm!$K$48</c15:f>
                      <c15:dlblFieldTableCache>
                        <c:ptCount val="1"/>
                      </c15:dlblFieldTableCache>
                    </c15:dlblFTEntry>
                  </c15:dlblFieldTable>
                  <c15:showDataLabelsRange val="0"/>
                </c:ext>
                <c:ext xmlns:c16="http://schemas.microsoft.com/office/drawing/2014/chart" uri="{C3380CC4-5D6E-409C-BE32-E72D297353CC}">
                  <c16:uniqueId val="{00000019-0F4D-42CF-9F9F-B67D87553D2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{BF421D87-200E-4849-AFD0-62643B607D4A}</c15:txfldGUID>
                      <c15:f>Diagramm!$K$49</c15:f>
                      <c15:dlblFieldTableCache>
                        <c:ptCount val="1"/>
                      </c15:dlblFieldTableCache>
                    </c15:dlblFTEntry>
                  </c15:dlblFieldTable>
                  <c15:showDataLabelsRange val="0"/>
                </c:ext>
                <c:ext xmlns:c16="http://schemas.microsoft.com/office/drawing/2014/chart" uri="{C3380CC4-5D6E-409C-BE32-E72D297353CC}">
                  <c16:uniqueId val="{0000001A-0F4D-42CF-9F9F-B67D87553D2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{582F281E-1D66-4A21-8298-F40A0DC4E4DB}</c15:txfldGUID>
                      <c15:f>Diagramm!$K$50</c15:f>
                      <c15:dlblFieldTableCache>
                        <c:ptCount val="1"/>
                      </c15:dlblFieldTableCache>
                    </c15:dlblFTEntry>
                  </c15:dlblFieldTable>
                  <c15:showDataLabelsRange val="0"/>
                </c:ext>
                <c:ext xmlns:c16="http://schemas.microsoft.com/office/drawing/2014/chart" uri="{C3380CC4-5D6E-409C-BE32-E72D297353CC}">
                  <c16:uniqueId val="{0000001B-0F4D-42CF-9F9F-B67D87553D2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{2F29734F-2AF9-49CB-994D-93975A7F53DC}</c15:txfldGUID>
                      <c15:f>Diagramm!$K$51</c15:f>
                      <c15:dlblFieldTableCache>
                        <c:ptCount val="1"/>
                      </c15:dlblFieldTableCache>
                    </c15:dlblFTEntry>
                  </c15:dlblFieldTable>
                  <c15:showDataLabelsRange val="0"/>
                </c:ext>
                <c:ext xmlns:c16="http://schemas.microsoft.com/office/drawing/2014/chart" uri="{C3380CC4-5D6E-409C-BE32-E72D297353CC}">
                  <c16:uniqueId val="{0000001C-0F4D-42CF-9F9F-B67D87553D2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{78AE1CF4-D1D3-4356-9ECD-E89324BC6570}</c15:txfldGUID>
                      <c15:f>Diagramm!$K$52</c15:f>
                      <c15:dlblFieldTableCache>
                        <c:ptCount val="1"/>
                      </c15:dlblFieldTableCache>
                    </c15:dlblFTEntry>
                  </c15:dlblFieldTable>
                  <c15:showDataLabelsRange val="0"/>
                </c:ext>
                <c:ext xmlns:c16="http://schemas.microsoft.com/office/drawing/2014/chart" uri="{C3380CC4-5D6E-409C-BE32-E72D297353CC}">
                  <c16:uniqueId val="{0000001D-0F4D-42CF-9F9F-B67D87553D2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{EBA20D47-9D88-4FCE-B86A-20008F249A82}</c15:txfldGUID>
                      <c15:f>Diagramm!$K$53</c15:f>
                      <c15:dlblFieldTableCache>
                        <c:ptCount val="1"/>
                      </c15:dlblFieldTableCache>
                    </c15:dlblFTEntry>
                  </c15:dlblFieldTable>
                  <c15:showDataLabelsRange val="0"/>
                </c:ext>
                <c:ext xmlns:c16="http://schemas.microsoft.com/office/drawing/2014/chart" uri="{C3380CC4-5D6E-409C-BE32-E72D297353CC}">
                  <c16:uniqueId val="{0000001E-0F4D-42CF-9F9F-B67D87553D2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{66CE9EDE-8C5D-47AE-96D8-20B669AD65E9}</c15:txfldGUID>
                      <c15:f>Diagramm!$K$54</c15:f>
                      <c15:dlblFieldTableCache>
                        <c:ptCount val="1"/>
                      </c15:dlblFieldTableCache>
                    </c15:dlblFTEntry>
                  </c15:dlblFieldTable>
                  <c15:showDataLabelsRange val="0"/>
                </c:ext>
                <c:ext xmlns:c16="http://schemas.microsoft.com/office/drawing/2014/chart" uri="{C3380CC4-5D6E-409C-BE32-E72D297353CC}">
                  <c16:uniqueId val="{0000001F-0F4D-42CF-9F9F-B67D87553D2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{8A0AC49D-9587-49DF-8055-C5FE2D8D8F7A}</c15:txfldGUID>
                      <c15:f>Diagramm!$K$55</c15:f>
                      <c15:dlblFieldTableCache>
                        <c:ptCount val="1"/>
                      </c15:dlblFieldTableCache>
                    </c15:dlblFTEntry>
                  </c15:dlblFieldTable>
                  <c15:showDataLabelsRange val="0"/>
                </c:ext>
                <c:ext xmlns:c16="http://schemas.microsoft.com/office/drawing/2014/chart" uri="{C3380CC4-5D6E-409C-BE32-E72D297353CC}">
                  <c16:uniqueId val="{00000020-0F4D-42CF-9F9F-B67D87553D2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{50B8E115-FE4C-4CA0-A895-D08BE2733E8C}</c15:txfldGUID>
                      <c15:f>Diagramm!$K$56</c15:f>
                      <c15:dlblFieldTableCache>
                        <c:ptCount val="1"/>
                      </c15:dlblFieldTableCache>
                    </c15:dlblFTEntry>
                  </c15:dlblFieldTable>
                  <c15:showDataLabelsRange val="0"/>
                </c:ext>
                <c:ext xmlns:c16="http://schemas.microsoft.com/office/drawing/2014/chart" uri="{C3380CC4-5D6E-409C-BE32-E72D297353CC}">
                  <c16:uniqueId val="{00000021-0F4D-42CF-9F9F-B67D87553D2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{D76D4E11-7177-4117-AA2A-28A8E8FBE6CC}</c15:txfldGUID>
                      <c15:f>Diagramm!$K$57</c15:f>
                      <c15:dlblFieldTableCache>
                        <c:ptCount val="1"/>
                      </c15:dlblFieldTableCache>
                    </c15:dlblFTEntry>
                  </c15:dlblFieldTable>
                  <c15:showDataLabelsRange val="0"/>
                </c:ext>
                <c:ext xmlns:c16="http://schemas.microsoft.com/office/drawing/2014/chart" uri="{C3380CC4-5D6E-409C-BE32-E72D297353CC}">
                  <c16:uniqueId val="{00000022-0F4D-42CF-9F9F-B67D87553D2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{1F75BC21-966B-4F90-BE01-494EA0899BB5}</c15:txfldGUID>
                      <c15:f>Diagramm!$K$58</c15:f>
                      <c15:dlblFieldTableCache>
                        <c:ptCount val="1"/>
                      </c15:dlblFieldTableCache>
                    </c15:dlblFTEntry>
                  </c15:dlblFieldTable>
                  <c15:showDataLabelsRange val="0"/>
                </c:ext>
                <c:ext xmlns:c16="http://schemas.microsoft.com/office/drawing/2014/chart" uri="{C3380CC4-5D6E-409C-BE32-E72D297353CC}">
                  <c16:uniqueId val="{00000023-0F4D-42CF-9F9F-B67D87553D2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{5E06AE4A-31AE-4F20-803B-2C31ECF353E2}</c15:txfldGUID>
                      <c15:f>Diagramm!$K$59</c15:f>
                      <c15:dlblFieldTableCache>
                        <c:ptCount val="1"/>
                      </c15:dlblFieldTableCache>
                    </c15:dlblFTEntry>
                  </c15:dlblFieldTable>
                  <c15:showDataLabelsRange val="0"/>
                </c:ext>
                <c:ext xmlns:c16="http://schemas.microsoft.com/office/drawing/2014/chart" uri="{C3380CC4-5D6E-409C-BE32-E72D297353CC}">
                  <c16:uniqueId val="{00000024-0F4D-42CF-9F9F-B67D87553D2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{D90EFF2C-2E3D-48F7-BEBB-D41C2A790146}</c15:txfldGUID>
                      <c15:f>Diagramm!$K$60</c15:f>
                      <c15:dlblFieldTableCache>
                        <c:ptCount val="1"/>
                      </c15:dlblFieldTableCache>
                    </c15:dlblFTEntry>
                  </c15:dlblFieldTable>
                  <c15:showDataLabelsRange val="0"/>
                </c:ext>
                <c:ext xmlns:c16="http://schemas.microsoft.com/office/drawing/2014/chart" uri="{C3380CC4-5D6E-409C-BE32-E72D297353CC}">
                  <c16:uniqueId val="{00000025-0F4D-42CF-9F9F-B67D87553D2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{6A40553C-877E-455A-B6C8-5CA3EB7E824C}</c15:txfldGUID>
                      <c15:f>Diagramm!$K$61</c15:f>
                      <c15:dlblFieldTableCache>
                        <c:ptCount val="1"/>
                      </c15:dlblFieldTableCache>
                    </c15:dlblFTEntry>
                  </c15:dlblFieldTable>
                  <c15:showDataLabelsRange val="0"/>
                </c:ext>
                <c:ext xmlns:c16="http://schemas.microsoft.com/office/drawing/2014/chart" uri="{C3380CC4-5D6E-409C-BE32-E72D297353CC}">
                  <c16:uniqueId val="{00000026-0F4D-42CF-9F9F-B67D87553D2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{8848A624-5881-4D3E-A254-ABB1D20A87DD}</c15:txfldGUID>
                      <c15:f>Diagramm!$K$62</c15:f>
                      <c15:dlblFieldTableCache>
                        <c:ptCount val="1"/>
                      </c15:dlblFieldTableCache>
                    </c15:dlblFTEntry>
                  </c15:dlblFieldTable>
                  <c15:showDataLabelsRange val="0"/>
                </c:ext>
                <c:ext xmlns:c16="http://schemas.microsoft.com/office/drawing/2014/chart" uri="{C3380CC4-5D6E-409C-BE32-E72D297353CC}">
                  <c16:uniqueId val="{00000027-0F4D-42CF-9F9F-B67D87553D2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{6DFCEE18-C2B0-4D3D-A784-B7D3334A5721}</c15:txfldGUID>
                      <c15:f>Diagramm!$K$63</c15:f>
                      <c15:dlblFieldTableCache>
                        <c:ptCount val="1"/>
                      </c15:dlblFieldTableCache>
                    </c15:dlblFTEntry>
                  </c15:dlblFieldTable>
                  <c15:showDataLabelsRange val="0"/>
                </c:ext>
                <c:ext xmlns:c16="http://schemas.microsoft.com/office/drawing/2014/chart" uri="{C3380CC4-5D6E-409C-BE32-E72D297353CC}">
                  <c16:uniqueId val="{00000028-0F4D-42CF-9F9F-B67D87553D2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{B0829FDA-8877-4CF9-A70F-37FD519C8033}</c15:txfldGUID>
                      <c15:f>Diagramm!$K$64</c15:f>
                      <c15:dlblFieldTableCache>
                        <c:ptCount val="1"/>
                      </c15:dlblFieldTableCache>
                    </c15:dlblFTEntry>
                  </c15:dlblFieldTable>
                  <c15:showDataLabelsRange val="0"/>
                </c:ext>
                <c:ext xmlns:c16="http://schemas.microsoft.com/office/drawing/2014/chart" uri="{C3380CC4-5D6E-409C-BE32-E72D297353CC}">
                  <c16:uniqueId val="{00000029-0F4D-42CF-9F9F-B67D87553D2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{D4E1B35A-685B-4C63-8EBB-66A927606ACB}</c15:txfldGUID>
                      <c15:f>Diagramm!$K$65</c15:f>
                      <c15:dlblFieldTableCache>
                        <c:ptCount val="1"/>
                      </c15:dlblFieldTableCache>
                    </c15:dlblFTEntry>
                  </c15:dlblFieldTable>
                  <c15:showDataLabelsRange val="0"/>
                </c:ext>
                <c:ext xmlns:c16="http://schemas.microsoft.com/office/drawing/2014/chart" uri="{C3380CC4-5D6E-409C-BE32-E72D297353CC}">
                  <c16:uniqueId val="{0000002A-0F4D-42CF-9F9F-B67D87553D2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{F6290172-0C60-4A7C-A66A-E389D74FB5B8}</c15:txfldGUID>
                      <c15:f>Diagramm!$K$66</c15:f>
                      <c15:dlblFieldTableCache>
                        <c:ptCount val="1"/>
                      </c15:dlblFieldTableCache>
                    </c15:dlblFTEntry>
                  </c15:dlblFieldTable>
                  <c15:showDataLabelsRange val="0"/>
                </c:ext>
                <c:ext xmlns:c16="http://schemas.microsoft.com/office/drawing/2014/chart" uri="{C3380CC4-5D6E-409C-BE32-E72D297353CC}">
                  <c16:uniqueId val="{0000002B-0F4D-42CF-9F9F-B67D87553D2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{384126B7-C843-422F-98A2-5EB62A27623D}</c15:txfldGUID>
                      <c15:f>Diagramm!$K$67</c15:f>
                      <c15:dlblFieldTableCache>
                        <c:ptCount val="1"/>
                      </c15:dlblFieldTableCache>
                    </c15:dlblFTEntry>
                  </c15:dlblFieldTable>
                  <c15:showDataLabelsRange val="0"/>
                </c:ext>
                <c:ext xmlns:c16="http://schemas.microsoft.com/office/drawing/2014/chart" uri="{C3380CC4-5D6E-409C-BE32-E72D297353CC}">
                  <c16:uniqueId val="{0000002C-0F4D-42CF-9F9F-B67D87553D2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F4D-42CF-9F9F-B67D87553D2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{C2A72A3D-ED4A-4BE3-B093-1D28C246C3C1}</c15:txfldGUID>
                      <c15:f>Diagramm!$J$46</c15:f>
                      <c15:dlblFieldTableCache>
                        <c:ptCount val="1"/>
                      </c15:dlblFieldTableCache>
                    </c15:dlblFTEntry>
                  </c15:dlblFieldTable>
                  <c15:showDataLabelsRange val="0"/>
                </c:ext>
                <c:ext xmlns:c16="http://schemas.microsoft.com/office/drawing/2014/chart" uri="{C3380CC4-5D6E-409C-BE32-E72D297353CC}">
                  <c16:uniqueId val="{0000002E-0F4D-42CF-9F9F-B67D87553D2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{44E471C0-6C33-4E2B-8216-AC853B0E2BDB}</c15:txfldGUID>
                      <c15:f>Diagramm!$J$47</c15:f>
                      <c15:dlblFieldTableCache>
                        <c:ptCount val="1"/>
                      </c15:dlblFieldTableCache>
                    </c15:dlblFTEntry>
                  </c15:dlblFieldTable>
                  <c15:showDataLabelsRange val="0"/>
                </c:ext>
                <c:ext xmlns:c16="http://schemas.microsoft.com/office/drawing/2014/chart" uri="{C3380CC4-5D6E-409C-BE32-E72D297353CC}">
                  <c16:uniqueId val="{0000002F-0F4D-42CF-9F9F-B67D87553D2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{18C5D266-DEBD-450E-AEB4-C20E1B115525}</c15:txfldGUID>
                      <c15:f>Diagramm!$J$48</c15:f>
                      <c15:dlblFieldTableCache>
                        <c:ptCount val="1"/>
                      </c15:dlblFieldTableCache>
                    </c15:dlblFTEntry>
                  </c15:dlblFieldTable>
                  <c15:showDataLabelsRange val="0"/>
                </c:ext>
                <c:ext xmlns:c16="http://schemas.microsoft.com/office/drawing/2014/chart" uri="{C3380CC4-5D6E-409C-BE32-E72D297353CC}">
                  <c16:uniqueId val="{00000030-0F4D-42CF-9F9F-B67D87553D2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{D474AB85-BF04-46DD-9E29-106CC37304A9}</c15:txfldGUID>
                      <c15:f>Diagramm!$J$49</c15:f>
                      <c15:dlblFieldTableCache>
                        <c:ptCount val="1"/>
                      </c15:dlblFieldTableCache>
                    </c15:dlblFTEntry>
                  </c15:dlblFieldTable>
                  <c15:showDataLabelsRange val="0"/>
                </c:ext>
                <c:ext xmlns:c16="http://schemas.microsoft.com/office/drawing/2014/chart" uri="{C3380CC4-5D6E-409C-BE32-E72D297353CC}">
                  <c16:uniqueId val="{00000031-0F4D-42CF-9F9F-B67D87553D2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{F84BD9E9-0582-4D05-9B19-9D5E1B7C37A0}</c15:txfldGUID>
                      <c15:f>Diagramm!$J$50</c15:f>
                      <c15:dlblFieldTableCache>
                        <c:ptCount val="1"/>
                      </c15:dlblFieldTableCache>
                    </c15:dlblFTEntry>
                  </c15:dlblFieldTable>
                  <c15:showDataLabelsRange val="0"/>
                </c:ext>
                <c:ext xmlns:c16="http://schemas.microsoft.com/office/drawing/2014/chart" uri="{C3380CC4-5D6E-409C-BE32-E72D297353CC}">
                  <c16:uniqueId val="{00000032-0F4D-42CF-9F9F-B67D87553D2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{5F343146-DCCE-4E65-BB43-CD1E0F0E7EAA}</c15:txfldGUID>
                      <c15:f>Diagramm!$J$51</c15:f>
                      <c15:dlblFieldTableCache>
                        <c:ptCount val="1"/>
                      </c15:dlblFieldTableCache>
                    </c15:dlblFTEntry>
                  </c15:dlblFieldTable>
                  <c15:showDataLabelsRange val="0"/>
                </c:ext>
                <c:ext xmlns:c16="http://schemas.microsoft.com/office/drawing/2014/chart" uri="{C3380CC4-5D6E-409C-BE32-E72D297353CC}">
                  <c16:uniqueId val="{00000033-0F4D-42CF-9F9F-B67D87553D2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{50045EB5-D085-4FA9-8C01-D2408BC10AAE}</c15:txfldGUID>
                      <c15:f>Diagramm!$J$52</c15:f>
                      <c15:dlblFieldTableCache>
                        <c:ptCount val="1"/>
                      </c15:dlblFieldTableCache>
                    </c15:dlblFTEntry>
                  </c15:dlblFieldTable>
                  <c15:showDataLabelsRange val="0"/>
                </c:ext>
                <c:ext xmlns:c16="http://schemas.microsoft.com/office/drawing/2014/chart" uri="{C3380CC4-5D6E-409C-BE32-E72D297353CC}">
                  <c16:uniqueId val="{00000034-0F4D-42CF-9F9F-B67D87553D2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{A1B4F443-7F4B-4B4C-9581-4D4432001E77}</c15:txfldGUID>
                      <c15:f>Diagramm!$J$53</c15:f>
                      <c15:dlblFieldTableCache>
                        <c:ptCount val="1"/>
                      </c15:dlblFieldTableCache>
                    </c15:dlblFTEntry>
                  </c15:dlblFieldTable>
                  <c15:showDataLabelsRange val="0"/>
                </c:ext>
                <c:ext xmlns:c16="http://schemas.microsoft.com/office/drawing/2014/chart" uri="{C3380CC4-5D6E-409C-BE32-E72D297353CC}">
                  <c16:uniqueId val="{00000035-0F4D-42CF-9F9F-B67D87553D2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{D78CDD5F-61B1-40AC-BB6B-DE988FD15910}</c15:txfldGUID>
                      <c15:f>Diagramm!$J$54</c15:f>
                      <c15:dlblFieldTableCache>
                        <c:ptCount val="1"/>
                      </c15:dlblFieldTableCache>
                    </c15:dlblFTEntry>
                  </c15:dlblFieldTable>
                  <c15:showDataLabelsRange val="0"/>
                </c:ext>
                <c:ext xmlns:c16="http://schemas.microsoft.com/office/drawing/2014/chart" uri="{C3380CC4-5D6E-409C-BE32-E72D297353CC}">
                  <c16:uniqueId val="{00000036-0F4D-42CF-9F9F-B67D87553D2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{56C50FBE-D34D-495A-97F3-E7DB99EF766B}</c15:txfldGUID>
                      <c15:f>Diagramm!$J$55</c15:f>
                      <c15:dlblFieldTableCache>
                        <c:ptCount val="1"/>
                      </c15:dlblFieldTableCache>
                    </c15:dlblFTEntry>
                  </c15:dlblFieldTable>
                  <c15:showDataLabelsRange val="0"/>
                </c:ext>
                <c:ext xmlns:c16="http://schemas.microsoft.com/office/drawing/2014/chart" uri="{C3380CC4-5D6E-409C-BE32-E72D297353CC}">
                  <c16:uniqueId val="{00000037-0F4D-42CF-9F9F-B67D87553D2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{166D3E76-92A7-475C-813E-70B1C57AB6BC}</c15:txfldGUID>
                      <c15:f>Diagramm!$J$56</c15:f>
                      <c15:dlblFieldTableCache>
                        <c:ptCount val="1"/>
                      </c15:dlblFieldTableCache>
                    </c15:dlblFTEntry>
                  </c15:dlblFieldTable>
                  <c15:showDataLabelsRange val="0"/>
                </c:ext>
                <c:ext xmlns:c16="http://schemas.microsoft.com/office/drawing/2014/chart" uri="{C3380CC4-5D6E-409C-BE32-E72D297353CC}">
                  <c16:uniqueId val="{00000038-0F4D-42CF-9F9F-B67D87553D2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{24DF2804-01CF-4AB5-A372-FBC110B80FB4}</c15:txfldGUID>
                      <c15:f>Diagramm!$J$57</c15:f>
                      <c15:dlblFieldTableCache>
                        <c:ptCount val="1"/>
                      </c15:dlblFieldTableCache>
                    </c15:dlblFTEntry>
                  </c15:dlblFieldTable>
                  <c15:showDataLabelsRange val="0"/>
                </c:ext>
                <c:ext xmlns:c16="http://schemas.microsoft.com/office/drawing/2014/chart" uri="{C3380CC4-5D6E-409C-BE32-E72D297353CC}">
                  <c16:uniqueId val="{00000039-0F4D-42CF-9F9F-B67D87553D2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{B846674E-7BF0-4C1A-B7D6-CD5C25372AE8}</c15:txfldGUID>
                      <c15:f>Diagramm!$J$58</c15:f>
                      <c15:dlblFieldTableCache>
                        <c:ptCount val="1"/>
                      </c15:dlblFieldTableCache>
                    </c15:dlblFTEntry>
                  </c15:dlblFieldTable>
                  <c15:showDataLabelsRange val="0"/>
                </c:ext>
                <c:ext xmlns:c16="http://schemas.microsoft.com/office/drawing/2014/chart" uri="{C3380CC4-5D6E-409C-BE32-E72D297353CC}">
                  <c16:uniqueId val="{0000003A-0F4D-42CF-9F9F-B67D87553D2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{686A9DD4-BA38-49EF-8974-87301444AF53}</c15:txfldGUID>
                      <c15:f>Diagramm!$J$59</c15:f>
                      <c15:dlblFieldTableCache>
                        <c:ptCount val="1"/>
                      </c15:dlblFieldTableCache>
                    </c15:dlblFTEntry>
                  </c15:dlblFieldTable>
                  <c15:showDataLabelsRange val="0"/>
                </c:ext>
                <c:ext xmlns:c16="http://schemas.microsoft.com/office/drawing/2014/chart" uri="{C3380CC4-5D6E-409C-BE32-E72D297353CC}">
                  <c16:uniqueId val="{0000003B-0F4D-42CF-9F9F-B67D87553D2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{A810BE97-5C59-498F-A99A-B0D2A160684F}</c15:txfldGUID>
                      <c15:f>Diagramm!$J$60</c15:f>
                      <c15:dlblFieldTableCache>
                        <c:ptCount val="1"/>
                      </c15:dlblFieldTableCache>
                    </c15:dlblFTEntry>
                  </c15:dlblFieldTable>
                  <c15:showDataLabelsRange val="0"/>
                </c:ext>
                <c:ext xmlns:c16="http://schemas.microsoft.com/office/drawing/2014/chart" uri="{C3380CC4-5D6E-409C-BE32-E72D297353CC}">
                  <c16:uniqueId val="{0000003C-0F4D-42CF-9F9F-B67D87553D2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{ED0BE6FF-8BC1-4556-A862-24F41D5C7618}</c15:txfldGUID>
                      <c15:f>Diagramm!$J$61</c15:f>
                      <c15:dlblFieldTableCache>
                        <c:ptCount val="1"/>
                      </c15:dlblFieldTableCache>
                    </c15:dlblFTEntry>
                  </c15:dlblFieldTable>
                  <c15:showDataLabelsRange val="0"/>
                </c:ext>
                <c:ext xmlns:c16="http://schemas.microsoft.com/office/drawing/2014/chart" uri="{C3380CC4-5D6E-409C-BE32-E72D297353CC}">
                  <c16:uniqueId val="{0000003D-0F4D-42CF-9F9F-B67D87553D2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{D57ED3C8-1FBE-4C4B-8244-6191F5547C7E}</c15:txfldGUID>
                      <c15:f>Diagramm!$J$62</c15:f>
                      <c15:dlblFieldTableCache>
                        <c:ptCount val="1"/>
                      </c15:dlblFieldTableCache>
                    </c15:dlblFTEntry>
                  </c15:dlblFieldTable>
                  <c15:showDataLabelsRange val="0"/>
                </c:ext>
                <c:ext xmlns:c16="http://schemas.microsoft.com/office/drawing/2014/chart" uri="{C3380CC4-5D6E-409C-BE32-E72D297353CC}">
                  <c16:uniqueId val="{0000003E-0F4D-42CF-9F9F-B67D87553D2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{69AC96D4-3CFB-4128-8C65-F79CC99A5408}</c15:txfldGUID>
                      <c15:f>Diagramm!$J$63</c15:f>
                      <c15:dlblFieldTableCache>
                        <c:ptCount val="1"/>
                      </c15:dlblFieldTableCache>
                    </c15:dlblFTEntry>
                  </c15:dlblFieldTable>
                  <c15:showDataLabelsRange val="0"/>
                </c:ext>
                <c:ext xmlns:c16="http://schemas.microsoft.com/office/drawing/2014/chart" uri="{C3380CC4-5D6E-409C-BE32-E72D297353CC}">
                  <c16:uniqueId val="{0000003F-0F4D-42CF-9F9F-B67D87553D2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{3F17FE25-7B4A-40B9-8813-DA6B72D946DC}</c15:txfldGUID>
                      <c15:f>Diagramm!$J$64</c15:f>
                      <c15:dlblFieldTableCache>
                        <c:ptCount val="1"/>
                      </c15:dlblFieldTableCache>
                    </c15:dlblFTEntry>
                  </c15:dlblFieldTable>
                  <c15:showDataLabelsRange val="0"/>
                </c:ext>
                <c:ext xmlns:c16="http://schemas.microsoft.com/office/drawing/2014/chart" uri="{C3380CC4-5D6E-409C-BE32-E72D297353CC}">
                  <c16:uniqueId val="{00000040-0F4D-42CF-9F9F-B67D87553D2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{AC56DE05-F678-4701-8BB9-14D14428CAEA}</c15:txfldGUID>
                      <c15:f>Diagramm!$J$65</c15:f>
                      <c15:dlblFieldTableCache>
                        <c:ptCount val="1"/>
                      </c15:dlblFieldTableCache>
                    </c15:dlblFTEntry>
                  </c15:dlblFieldTable>
                  <c15:showDataLabelsRange val="0"/>
                </c:ext>
                <c:ext xmlns:c16="http://schemas.microsoft.com/office/drawing/2014/chart" uri="{C3380CC4-5D6E-409C-BE32-E72D297353CC}">
                  <c16:uniqueId val="{00000041-0F4D-42CF-9F9F-B67D87553D2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{F8CDA3D7-9C39-4234-A160-7B0234413F2B}</c15:txfldGUID>
                      <c15:f>Diagramm!$J$66</c15:f>
                      <c15:dlblFieldTableCache>
                        <c:ptCount val="1"/>
                      </c15:dlblFieldTableCache>
                    </c15:dlblFTEntry>
                  </c15:dlblFieldTable>
                  <c15:showDataLabelsRange val="0"/>
                </c:ext>
                <c:ext xmlns:c16="http://schemas.microsoft.com/office/drawing/2014/chart" uri="{C3380CC4-5D6E-409C-BE32-E72D297353CC}">
                  <c16:uniqueId val="{00000042-0F4D-42CF-9F9F-B67D87553D2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{B8996EB1-D7AC-4824-933A-4FB06F754554}</c15:txfldGUID>
                      <c15:f>Diagramm!$J$67</c15:f>
                      <c15:dlblFieldTableCache>
                        <c:ptCount val="1"/>
                      </c15:dlblFieldTableCache>
                    </c15:dlblFTEntry>
                  </c15:dlblFieldTable>
                  <c15:showDataLabelsRange val="0"/>
                </c:ext>
                <c:ext xmlns:c16="http://schemas.microsoft.com/office/drawing/2014/chart" uri="{C3380CC4-5D6E-409C-BE32-E72D297353CC}">
                  <c16:uniqueId val="{00000043-0F4D-42CF-9F9F-B67D87553D2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F4D-42CF-9F9F-B67D87553D2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A61-4D5E-981F-E649513902E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A61-4D5E-981F-E649513902E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A61-4D5E-981F-E649513902E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A61-4D5E-981F-E649513902E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A61-4D5E-981F-E649513902E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A61-4D5E-981F-E649513902E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A61-4D5E-981F-E649513902E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A61-4D5E-981F-E649513902E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A61-4D5E-981F-E649513902E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A61-4D5E-981F-E649513902E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A61-4D5E-981F-E649513902E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A61-4D5E-981F-E649513902E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A61-4D5E-981F-E649513902E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A61-4D5E-981F-E649513902E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A61-4D5E-981F-E649513902E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A61-4D5E-981F-E649513902E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A61-4D5E-981F-E649513902E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A61-4D5E-981F-E649513902E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A61-4D5E-981F-E649513902E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A61-4D5E-981F-E649513902E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A61-4D5E-981F-E649513902E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A61-4D5E-981F-E649513902E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A61-4D5E-981F-E649513902E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A61-4D5E-981F-E649513902E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A61-4D5E-981F-E649513902E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A61-4D5E-981F-E649513902E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A61-4D5E-981F-E649513902E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A61-4D5E-981F-E649513902E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A61-4D5E-981F-E649513902E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A61-4D5E-981F-E649513902E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A61-4D5E-981F-E649513902E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A61-4D5E-981F-E649513902E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A61-4D5E-981F-E649513902E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A61-4D5E-981F-E649513902E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A61-4D5E-981F-E649513902E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A61-4D5E-981F-E649513902E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A61-4D5E-981F-E649513902E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A61-4D5E-981F-E649513902E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A61-4D5E-981F-E649513902E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A61-4D5E-981F-E649513902E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A61-4D5E-981F-E649513902E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A61-4D5E-981F-E649513902E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A61-4D5E-981F-E649513902E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A61-4D5E-981F-E649513902E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A61-4D5E-981F-E649513902E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A61-4D5E-981F-E649513902E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A61-4D5E-981F-E649513902E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A61-4D5E-981F-E649513902E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A61-4D5E-981F-E649513902E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A61-4D5E-981F-E649513902E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A61-4D5E-981F-E649513902E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A61-4D5E-981F-E649513902E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A61-4D5E-981F-E649513902E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A61-4D5E-981F-E649513902E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A61-4D5E-981F-E649513902E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A61-4D5E-981F-E649513902E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A61-4D5E-981F-E649513902E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A61-4D5E-981F-E649513902E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A61-4D5E-981F-E649513902E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A61-4D5E-981F-E649513902E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A61-4D5E-981F-E649513902E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A61-4D5E-981F-E649513902E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A61-4D5E-981F-E649513902E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A61-4D5E-981F-E649513902E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A61-4D5E-981F-E649513902E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A61-4D5E-981F-E649513902E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A61-4D5E-981F-E649513902E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A61-4D5E-981F-E649513902E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A61-4D5E-981F-E649513902E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101.03375406933577</c:v>
                </c:pt>
                <c:pt idx="2">
                  <c:v>103.79804671883031</c:v>
                </c:pt>
                <c:pt idx="3">
                  <c:v>104.52338797190018</c:v>
                </c:pt>
                <c:pt idx="4">
                  <c:v>105.57142041235936</c:v>
                </c:pt>
                <c:pt idx="5">
                  <c:v>107.42189730995489</c:v>
                </c:pt>
                <c:pt idx="6">
                  <c:v>110.07481866468673</c:v>
                </c:pt>
                <c:pt idx="7">
                  <c:v>109.22668341995545</c:v>
                </c:pt>
                <c:pt idx="8">
                  <c:v>111.02861385573132</c:v>
                </c:pt>
                <c:pt idx="9">
                  <c:v>111.42840824718716</c:v>
                </c:pt>
                <c:pt idx="10">
                  <c:v>113.19892626649153</c:v>
                </c:pt>
                <c:pt idx="11">
                  <c:v>112.92192586669714</c:v>
                </c:pt>
                <c:pt idx="12">
                  <c:v>113.15894682734593</c:v>
                </c:pt>
                <c:pt idx="13">
                  <c:v>113.6415557713176</c:v>
                </c:pt>
                <c:pt idx="14">
                  <c:v>115.43777485864413</c:v>
                </c:pt>
                <c:pt idx="15">
                  <c:v>116.03461077160317</c:v>
                </c:pt>
                <c:pt idx="16">
                  <c:v>116.50294134445143</c:v>
                </c:pt>
                <c:pt idx="17">
                  <c:v>117.69375749614484</c:v>
                </c:pt>
                <c:pt idx="18">
                  <c:v>118.69324347478441</c:v>
                </c:pt>
                <c:pt idx="19">
                  <c:v>118.24490262150893</c:v>
                </c:pt>
                <c:pt idx="20">
                  <c:v>118.24204694728427</c:v>
                </c:pt>
                <c:pt idx="21">
                  <c:v>118.88742932206293</c:v>
                </c:pt>
                <c:pt idx="22">
                  <c:v>120.09537951910445</c:v>
                </c:pt>
                <c:pt idx="23">
                  <c:v>119.46141984122451</c:v>
                </c:pt>
                <c:pt idx="24">
                  <c:v>119.64132731737965</c:v>
                </c:pt>
              </c:numCache>
            </c:numRef>
          </c:val>
          <c:smooth val="0"/>
          <c:extLst>
            <c:ext xmlns:c16="http://schemas.microsoft.com/office/drawing/2014/chart" uri="{C3380CC4-5D6E-409C-BE32-E72D297353CC}">
              <c16:uniqueId val="{00000000-3030-4835-8F07-4AD8F828BA2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104.59150679025653</c:v>
                </c:pt>
                <c:pt idx="2">
                  <c:v>106.89803837033844</c:v>
                </c:pt>
                <c:pt idx="3">
                  <c:v>107.84651864625997</c:v>
                </c:pt>
                <c:pt idx="4">
                  <c:v>105.1088596680319</c:v>
                </c:pt>
                <c:pt idx="5">
                  <c:v>109.16145721060573</c:v>
                </c:pt>
                <c:pt idx="6">
                  <c:v>111.83444707911188</c:v>
                </c:pt>
                <c:pt idx="7">
                  <c:v>110.79974132356112</c:v>
                </c:pt>
                <c:pt idx="8">
                  <c:v>115.11101530502263</c:v>
                </c:pt>
                <c:pt idx="9">
                  <c:v>119.27139469713299</c:v>
                </c:pt>
                <c:pt idx="10">
                  <c:v>123.34554860961413</c:v>
                </c:pt>
                <c:pt idx="11">
                  <c:v>124.07846518646259</c:v>
                </c:pt>
                <c:pt idx="12">
                  <c:v>122.22461737443415</c:v>
                </c:pt>
                <c:pt idx="13">
                  <c:v>125.19939642164259</c:v>
                </c:pt>
                <c:pt idx="14">
                  <c:v>128.82086656607029</c:v>
                </c:pt>
                <c:pt idx="15">
                  <c:v>129.79090321189912</c:v>
                </c:pt>
                <c:pt idx="16">
                  <c:v>127.72149170079759</c:v>
                </c:pt>
                <c:pt idx="17">
                  <c:v>130.52381978874757</c:v>
                </c:pt>
                <c:pt idx="18">
                  <c:v>132.89502047855143</c:v>
                </c:pt>
                <c:pt idx="19">
                  <c:v>134.05906445354603</c:v>
                </c:pt>
                <c:pt idx="20">
                  <c:v>133.97283897391679</c:v>
                </c:pt>
                <c:pt idx="21">
                  <c:v>137.55119637852985</c:v>
                </c:pt>
                <c:pt idx="22">
                  <c:v>138.45656391463677</c:v>
                </c:pt>
                <c:pt idx="23">
                  <c:v>138.60745850398791</c:v>
                </c:pt>
                <c:pt idx="24">
                  <c:v>133.69260616512179</c:v>
                </c:pt>
              </c:numCache>
            </c:numRef>
          </c:val>
          <c:smooth val="0"/>
          <c:extLst>
            <c:ext xmlns:c16="http://schemas.microsoft.com/office/drawing/2014/chart" uri="{C3380CC4-5D6E-409C-BE32-E72D297353CC}">
              <c16:uniqueId val="{00000001-3030-4835-8F07-4AD8F828BA2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102.41278623021361</c:v>
                </c:pt>
                <c:pt idx="2">
                  <c:v>101.52143845089903</c:v>
                </c:pt>
                <c:pt idx="3">
                  <c:v>102.25910557860765</c:v>
                </c:pt>
                <c:pt idx="4">
                  <c:v>99.508221914860911</c:v>
                </c:pt>
                <c:pt idx="5">
                  <c:v>101.18334101736592</c:v>
                </c:pt>
                <c:pt idx="6">
                  <c:v>98.524665744582762</c:v>
                </c:pt>
                <c:pt idx="7">
                  <c:v>100.69156293222683</c:v>
                </c:pt>
                <c:pt idx="8">
                  <c:v>100.38420162901491</c:v>
                </c:pt>
                <c:pt idx="9">
                  <c:v>100.8298755186722</c:v>
                </c:pt>
                <c:pt idx="10">
                  <c:v>101.10650069156293</c:v>
                </c:pt>
                <c:pt idx="11">
                  <c:v>102.76625172890732</c:v>
                </c:pt>
                <c:pt idx="12">
                  <c:v>101.22944521284771</c:v>
                </c:pt>
                <c:pt idx="13">
                  <c:v>104.02643307207622</c:v>
                </c:pt>
                <c:pt idx="14">
                  <c:v>102.50499462117719</c:v>
                </c:pt>
                <c:pt idx="15">
                  <c:v>103.62686337790072</c:v>
                </c:pt>
                <c:pt idx="16">
                  <c:v>99.907791609036423</c:v>
                </c:pt>
                <c:pt idx="17">
                  <c:v>100.47641001997849</c:v>
                </c:pt>
                <c:pt idx="18">
                  <c:v>98.647610265867527</c:v>
                </c:pt>
                <c:pt idx="19">
                  <c:v>98.678346396188715</c:v>
                </c:pt>
                <c:pt idx="20">
                  <c:v>97.095435684647299</c:v>
                </c:pt>
                <c:pt idx="21">
                  <c:v>98.801290917473494</c:v>
                </c:pt>
                <c:pt idx="22">
                  <c:v>96.434608882741671</c:v>
                </c:pt>
                <c:pt idx="23">
                  <c:v>95.912094667281394</c:v>
                </c:pt>
                <c:pt idx="24">
                  <c:v>93.499308437067768</c:v>
                </c:pt>
              </c:numCache>
            </c:numRef>
          </c:val>
          <c:smooth val="0"/>
          <c:extLst>
            <c:ext xmlns:c16="http://schemas.microsoft.com/office/drawing/2014/chart" uri="{C3380CC4-5D6E-409C-BE32-E72D297353CC}">
              <c16:uniqueId val="{00000002-3030-4835-8F07-4AD8F828BA2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030-4835-8F07-4AD8F828BA2D}"/>
                </c:ext>
              </c:extLst>
            </c:dLbl>
            <c:dLbl>
              <c:idx val="1"/>
              <c:delete val="1"/>
              <c:extLst>
                <c:ext xmlns:c15="http://schemas.microsoft.com/office/drawing/2012/chart" uri="{CE6537A1-D6FC-4f65-9D91-7224C49458BB}"/>
                <c:ext xmlns:c16="http://schemas.microsoft.com/office/drawing/2014/chart" uri="{C3380CC4-5D6E-409C-BE32-E72D297353CC}">
                  <c16:uniqueId val="{00000004-3030-4835-8F07-4AD8F828BA2D}"/>
                </c:ext>
              </c:extLst>
            </c:dLbl>
            <c:dLbl>
              <c:idx val="2"/>
              <c:delete val="1"/>
              <c:extLst>
                <c:ext xmlns:c15="http://schemas.microsoft.com/office/drawing/2012/chart" uri="{CE6537A1-D6FC-4f65-9D91-7224C49458BB}"/>
                <c:ext xmlns:c16="http://schemas.microsoft.com/office/drawing/2014/chart" uri="{C3380CC4-5D6E-409C-BE32-E72D297353CC}">
                  <c16:uniqueId val="{00000005-3030-4835-8F07-4AD8F828BA2D}"/>
                </c:ext>
              </c:extLst>
            </c:dLbl>
            <c:dLbl>
              <c:idx val="3"/>
              <c:delete val="1"/>
              <c:extLst>
                <c:ext xmlns:c15="http://schemas.microsoft.com/office/drawing/2012/chart" uri="{CE6537A1-D6FC-4f65-9D91-7224C49458BB}"/>
                <c:ext xmlns:c16="http://schemas.microsoft.com/office/drawing/2014/chart" uri="{C3380CC4-5D6E-409C-BE32-E72D297353CC}">
                  <c16:uniqueId val="{00000006-3030-4835-8F07-4AD8F828BA2D}"/>
                </c:ext>
              </c:extLst>
            </c:dLbl>
            <c:dLbl>
              <c:idx val="4"/>
              <c:delete val="1"/>
              <c:extLst>
                <c:ext xmlns:c15="http://schemas.microsoft.com/office/drawing/2012/chart" uri="{CE6537A1-D6FC-4f65-9D91-7224C49458BB}"/>
                <c:ext xmlns:c16="http://schemas.microsoft.com/office/drawing/2014/chart" uri="{C3380CC4-5D6E-409C-BE32-E72D297353CC}">
                  <c16:uniqueId val="{00000007-3030-4835-8F07-4AD8F828BA2D}"/>
                </c:ext>
              </c:extLst>
            </c:dLbl>
            <c:dLbl>
              <c:idx val="5"/>
              <c:delete val="1"/>
              <c:extLst>
                <c:ext xmlns:c15="http://schemas.microsoft.com/office/drawing/2012/chart" uri="{CE6537A1-D6FC-4f65-9D91-7224C49458BB}"/>
                <c:ext xmlns:c16="http://schemas.microsoft.com/office/drawing/2014/chart" uri="{C3380CC4-5D6E-409C-BE32-E72D297353CC}">
                  <c16:uniqueId val="{00000008-3030-4835-8F07-4AD8F828BA2D}"/>
                </c:ext>
              </c:extLst>
            </c:dLbl>
            <c:dLbl>
              <c:idx val="6"/>
              <c:delete val="1"/>
              <c:extLst>
                <c:ext xmlns:c15="http://schemas.microsoft.com/office/drawing/2012/chart" uri="{CE6537A1-D6FC-4f65-9D91-7224C49458BB}"/>
                <c:ext xmlns:c16="http://schemas.microsoft.com/office/drawing/2014/chart" uri="{C3380CC4-5D6E-409C-BE32-E72D297353CC}">
                  <c16:uniqueId val="{00000009-3030-4835-8F07-4AD8F828BA2D}"/>
                </c:ext>
              </c:extLst>
            </c:dLbl>
            <c:dLbl>
              <c:idx val="7"/>
              <c:delete val="1"/>
              <c:extLst>
                <c:ext xmlns:c15="http://schemas.microsoft.com/office/drawing/2012/chart" uri="{CE6537A1-D6FC-4f65-9D91-7224C49458BB}"/>
                <c:ext xmlns:c16="http://schemas.microsoft.com/office/drawing/2014/chart" uri="{C3380CC4-5D6E-409C-BE32-E72D297353CC}">
                  <c16:uniqueId val="{0000000A-3030-4835-8F07-4AD8F828BA2D}"/>
                </c:ext>
              </c:extLst>
            </c:dLbl>
            <c:dLbl>
              <c:idx val="8"/>
              <c:delete val="1"/>
              <c:extLst>
                <c:ext xmlns:c15="http://schemas.microsoft.com/office/drawing/2012/chart" uri="{CE6537A1-D6FC-4f65-9D91-7224C49458BB}"/>
                <c:ext xmlns:c16="http://schemas.microsoft.com/office/drawing/2014/chart" uri="{C3380CC4-5D6E-409C-BE32-E72D297353CC}">
                  <c16:uniqueId val="{0000000B-3030-4835-8F07-4AD8F828BA2D}"/>
                </c:ext>
              </c:extLst>
            </c:dLbl>
            <c:dLbl>
              <c:idx val="9"/>
              <c:delete val="1"/>
              <c:extLst>
                <c:ext xmlns:c15="http://schemas.microsoft.com/office/drawing/2012/chart" uri="{CE6537A1-D6FC-4f65-9D91-7224C49458BB}"/>
                <c:ext xmlns:c16="http://schemas.microsoft.com/office/drawing/2014/chart" uri="{C3380CC4-5D6E-409C-BE32-E72D297353CC}">
                  <c16:uniqueId val="{0000000C-3030-4835-8F07-4AD8F828BA2D}"/>
                </c:ext>
              </c:extLst>
            </c:dLbl>
            <c:dLbl>
              <c:idx val="10"/>
              <c:delete val="1"/>
              <c:extLst>
                <c:ext xmlns:c15="http://schemas.microsoft.com/office/drawing/2012/chart" uri="{CE6537A1-D6FC-4f65-9D91-7224C49458BB}"/>
                <c:ext xmlns:c16="http://schemas.microsoft.com/office/drawing/2014/chart" uri="{C3380CC4-5D6E-409C-BE32-E72D297353CC}">
                  <c16:uniqueId val="{0000000D-3030-4835-8F07-4AD8F828BA2D}"/>
                </c:ext>
              </c:extLst>
            </c:dLbl>
            <c:dLbl>
              <c:idx val="11"/>
              <c:delete val="1"/>
              <c:extLst>
                <c:ext xmlns:c15="http://schemas.microsoft.com/office/drawing/2012/chart" uri="{CE6537A1-D6FC-4f65-9D91-7224C49458BB}"/>
                <c:ext xmlns:c16="http://schemas.microsoft.com/office/drawing/2014/chart" uri="{C3380CC4-5D6E-409C-BE32-E72D297353CC}">
                  <c16:uniqueId val="{0000000E-3030-4835-8F07-4AD8F828BA2D}"/>
                </c:ext>
              </c:extLst>
            </c:dLbl>
            <c:dLbl>
              <c:idx val="12"/>
              <c:delete val="1"/>
              <c:extLst>
                <c:ext xmlns:c15="http://schemas.microsoft.com/office/drawing/2012/chart" uri="{CE6537A1-D6FC-4f65-9D91-7224C49458BB}"/>
                <c:ext xmlns:c16="http://schemas.microsoft.com/office/drawing/2014/chart" uri="{C3380CC4-5D6E-409C-BE32-E72D297353CC}">
                  <c16:uniqueId val="{0000000F-3030-4835-8F07-4AD8F828BA2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030-4835-8F07-4AD8F828BA2D}"/>
                </c:ext>
              </c:extLst>
            </c:dLbl>
            <c:dLbl>
              <c:idx val="14"/>
              <c:delete val="1"/>
              <c:extLst>
                <c:ext xmlns:c15="http://schemas.microsoft.com/office/drawing/2012/chart" uri="{CE6537A1-D6FC-4f65-9D91-7224C49458BB}"/>
                <c:ext xmlns:c16="http://schemas.microsoft.com/office/drawing/2014/chart" uri="{C3380CC4-5D6E-409C-BE32-E72D297353CC}">
                  <c16:uniqueId val="{00000011-3030-4835-8F07-4AD8F828BA2D}"/>
                </c:ext>
              </c:extLst>
            </c:dLbl>
            <c:dLbl>
              <c:idx val="15"/>
              <c:delete val="1"/>
              <c:extLst>
                <c:ext xmlns:c15="http://schemas.microsoft.com/office/drawing/2012/chart" uri="{CE6537A1-D6FC-4f65-9D91-7224C49458BB}"/>
                <c:ext xmlns:c16="http://schemas.microsoft.com/office/drawing/2014/chart" uri="{C3380CC4-5D6E-409C-BE32-E72D297353CC}">
                  <c16:uniqueId val="{00000012-3030-4835-8F07-4AD8F828BA2D}"/>
                </c:ext>
              </c:extLst>
            </c:dLbl>
            <c:dLbl>
              <c:idx val="16"/>
              <c:delete val="1"/>
              <c:extLst>
                <c:ext xmlns:c15="http://schemas.microsoft.com/office/drawing/2012/chart" uri="{CE6537A1-D6FC-4f65-9D91-7224C49458BB}"/>
                <c:ext xmlns:c16="http://schemas.microsoft.com/office/drawing/2014/chart" uri="{C3380CC4-5D6E-409C-BE32-E72D297353CC}">
                  <c16:uniqueId val="{00000013-3030-4835-8F07-4AD8F828BA2D}"/>
                </c:ext>
              </c:extLst>
            </c:dLbl>
            <c:dLbl>
              <c:idx val="17"/>
              <c:delete val="1"/>
              <c:extLst>
                <c:ext xmlns:c15="http://schemas.microsoft.com/office/drawing/2012/chart" uri="{CE6537A1-D6FC-4f65-9D91-7224C49458BB}"/>
                <c:ext xmlns:c16="http://schemas.microsoft.com/office/drawing/2014/chart" uri="{C3380CC4-5D6E-409C-BE32-E72D297353CC}">
                  <c16:uniqueId val="{00000014-3030-4835-8F07-4AD8F828BA2D}"/>
                </c:ext>
              </c:extLst>
            </c:dLbl>
            <c:dLbl>
              <c:idx val="18"/>
              <c:delete val="1"/>
              <c:extLst>
                <c:ext xmlns:c15="http://schemas.microsoft.com/office/drawing/2012/chart" uri="{CE6537A1-D6FC-4f65-9D91-7224C49458BB}"/>
                <c:ext xmlns:c16="http://schemas.microsoft.com/office/drawing/2014/chart" uri="{C3380CC4-5D6E-409C-BE32-E72D297353CC}">
                  <c16:uniqueId val="{00000015-3030-4835-8F07-4AD8F828BA2D}"/>
                </c:ext>
              </c:extLst>
            </c:dLbl>
            <c:dLbl>
              <c:idx val="19"/>
              <c:delete val="1"/>
              <c:extLst>
                <c:ext xmlns:c15="http://schemas.microsoft.com/office/drawing/2012/chart" uri="{CE6537A1-D6FC-4f65-9D91-7224C49458BB}"/>
                <c:ext xmlns:c16="http://schemas.microsoft.com/office/drawing/2014/chart" uri="{C3380CC4-5D6E-409C-BE32-E72D297353CC}">
                  <c16:uniqueId val="{00000016-3030-4835-8F07-4AD8F828BA2D}"/>
                </c:ext>
              </c:extLst>
            </c:dLbl>
            <c:dLbl>
              <c:idx val="20"/>
              <c:delete val="1"/>
              <c:extLst>
                <c:ext xmlns:c15="http://schemas.microsoft.com/office/drawing/2012/chart" uri="{CE6537A1-D6FC-4f65-9D91-7224C49458BB}"/>
                <c:ext xmlns:c16="http://schemas.microsoft.com/office/drawing/2014/chart" uri="{C3380CC4-5D6E-409C-BE32-E72D297353CC}">
                  <c16:uniqueId val="{00000017-3030-4835-8F07-4AD8F828BA2D}"/>
                </c:ext>
              </c:extLst>
            </c:dLbl>
            <c:dLbl>
              <c:idx val="21"/>
              <c:delete val="1"/>
              <c:extLst>
                <c:ext xmlns:c15="http://schemas.microsoft.com/office/drawing/2012/chart" uri="{CE6537A1-D6FC-4f65-9D91-7224C49458BB}"/>
                <c:ext xmlns:c16="http://schemas.microsoft.com/office/drawing/2014/chart" uri="{C3380CC4-5D6E-409C-BE32-E72D297353CC}">
                  <c16:uniqueId val="{00000018-3030-4835-8F07-4AD8F828BA2D}"/>
                </c:ext>
              </c:extLst>
            </c:dLbl>
            <c:dLbl>
              <c:idx val="22"/>
              <c:delete val="1"/>
              <c:extLst>
                <c:ext xmlns:c15="http://schemas.microsoft.com/office/drawing/2012/chart" uri="{CE6537A1-D6FC-4f65-9D91-7224C49458BB}"/>
                <c:ext xmlns:c16="http://schemas.microsoft.com/office/drawing/2014/chart" uri="{C3380CC4-5D6E-409C-BE32-E72D297353CC}">
                  <c16:uniqueId val="{00000019-3030-4835-8F07-4AD8F828BA2D}"/>
                </c:ext>
              </c:extLst>
            </c:dLbl>
            <c:dLbl>
              <c:idx val="23"/>
              <c:delete val="1"/>
              <c:extLst>
                <c:ext xmlns:c15="http://schemas.microsoft.com/office/drawing/2012/chart" uri="{CE6537A1-D6FC-4f65-9D91-7224C49458BB}"/>
                <c:ext xmlns:c16="http://schemas.microsoft.com/office/drawing/2014/chart" uri="{C3380CC4-5D6E-409C-BE32-E72D297353CC}">
                  <c16:uniqueId val="{0000001A-3030-4835-8F07-4AD8F828BA2D}"/>
                </c:ext>
              </c:extLst>
            </c:dLbl>
            <c:dLbl>
              <c:idx val="24"/>
              <c:delete val="1"/>
              <c:extLst>
                <c:ext xmlns:c15="http://schemas.microsoft.com/office/drawing/2012/chart" uri="{CE6537A1-D6FC-4f65-9D91-7224C49458BB}"/>
                <c:ext xmlns:c16="http://schemas.microsoft.com/office/drawing/2014/chart" uri="{C3380CC4-5D6E-409C-BE32-E72D297353CC}">
                  <c16:uniqueId val="{0000001B-3030-4835-8F07-4AD8F828BA2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030-4835-8F07-4AD8F828BA2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Ebersberg (09175)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41896</v>
      </c>
      <c r="F11" s="238">
        <v>41833</v>
      </c>
      <c r="G11" s="238">
        <v>42055</v>
      </c>
      <c r="H11" s="238">
        <v>41632</v>
      </c>
      <c r="I11" s="265">
        <v>41406</v>
      </c>
      <c r="J11" s="263">
        <v>490</v>
      </c>
      <c r="K11" s="266">
        <v>1.1834033714920542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15.917987397364904</v>
      </c>
      <c r="E13" s="115">
        <v>6669</v>
      </c>
      <c r="F13" s="114">
        <v>6560</v>
      </c>
      <c r="G13" s="114">
        <v>6657</v>
      </c>
      <c r="H13" s="114">
        <v>6706</v>
      </c>
      <c r="I13" s="140">
        <v>6396</v>
      </c>
      <c r="J13" s="115">
        <v>273</v>
      </c>
      <c r="K13" s="116">
        <v>4.2682926829268295</v>
      </c>
    </row>
    <row r="14" spans="1:255" ht="14.1" customHeight="1" x14ac:dyDescent="0.2">
      <c r="A14" s="306" t="s">
        <v>230</v>
      </c>
      <c r="B14" s="307"/>
      <c r="C14" s="308"/>
      <c r="D14" s="113">
        <v>59.351728088600346</v>
      </c>
      <c r="E14" s="115">
        <v>24866</v>
      </c>
      <c r="F14" s="114">
        <v>24938</v>
      </c>
      <c r="G14" s="114">
        <v>25025</v>
      </c>
      <c r="H14" s="114">
        <v>24628</v>
      </c>
      <c r="I14" s="140">
        <v>24767</v>
      </c>
      <c r="J14" s="115">
        <v>99</v>
      </c>
      <c r="K14" s="116">
        <v>0.39972544111115599</v>
      </c>
    </row>
    <row r="15" spans="1:255" ht="14.1" customHeight="1" x14ac:dyDescent="0.2">
      <c r="A15" s="306" t="s">
        <v>231</v>
      </c>
      <c r="B15" s="307"/>
      <c r="C15" s="308"/>
      <c r="D15" s="113">
        <v>13.170708420851632</v>
      </c>
      <c r="E15" s="115">
        <v>5518</v>
      </c>
      <c r="F15" s="114">
        <v>5553</v>
      </c>
      <c r="G15" s="114">
        <v>5571</v>
      </c>
      <c r="H15" s="114">
        <v>5513</v>
      </c>
      <c r="I15" s="140">
        <v>5454</v>
      </c>
      <c r="J15" s="115">
        <v>64</v>
      </c>
      <c r="K15" s="116">
        <v>1.1734506784011733</v>
      </c>
    </row>
    <row r="16" spans="1:255" ht="14.1" customHeight="1" x14ac:dyDescent="0.2">
      <c r="A16" s="306" t="s">
        <v>232</v>
      </c>
      <c r="B16" s="307"/>
      <c r="C16" s="308"/>
      <c r="D16" s="113">
        <v>10.347049837693335</v>
      </c>
      <c r="E16" s="115">
        <v>4335</v>
      </c>
      <c r="F16" s="114">
        <v>4267</v>
      </c>
      <c r="G16" s="114">
        <v>4285</v>
      </c>
      <c r="H16" s="114">
        <v>4274</v>
      </c>
      <c r="I16" s="140">
        <v>4275</v>
      </c>
      <c r="J16" s="115">
        <v>60</v>
      </c>
      <c r="K16" s="116">
        <v>1.4035087719298245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1.0955699828145884</v>
      </c>
      <c r="E18" s="115">
        <v>459</v>
      </c>
      <c r="F18" s="114">
        <v>456</v>
      </c>
      <c r="G18" s="114">
        <v>513</v>
      </c>
      <c r="H18" s="114">
        <v>514</v>
      </c>
      <c r="I18" s="140">
        <v>474</v>
      </c>
      <c r="J18" s="115">
        <v>-15</v>
      </c>
      <c r="K18" s="116">
        <v>-3.1645569620253164</v>
      </c>
    </row>
    <row r="19" spans="1:255" ht="14.1" customHeight="1" x14ac:dyDescent="0.2">
      <c r="A19" s="306" t="s">
        <v>235</v>
      </c>
      <c r="B19" s="307" t="s">
        <v>236</v>
      </c>
      <c r="C19" s="308"/>
      <c r="D19" s="113">
        <v>0.7423143020813443</v>
      </c>
      <c r="E19" s="115">
        <v>311</v>
      </c>
      <c r="F19" s="114">
        <v>302</v>
      </c>
      <c r="G19" s="114">
        <v>358</v>
      </c>
      <c r="H19" s="114">
        <v>358</v>
      </c>
      <c r="I19" s="140">
        <v>319</v>
      </c>
      <c r="J19" s="115">
        <v>-8</v>
      </c>
      <c r="K19" s="116">
        <v>-2.5078369905956115</v>
      </c>
    </row>
    <row r="20" spans="1:255" ht="14.1" customHeight="1" x14ac:dyDescent="0.2">
      <c r="A20" s="306">
        <v>12</v>
      </c>
      <c r="B20" s="307" t="s">
        <v>237</v>
      </c>
      <c r="C20" s="308"/>
      <c r="D20" s="113">
        <v>0.96429253389345049</v>
      </c>
      <c r="E20" s="115">
        <v>404</v>
      </c>
      <c r="F20" s="114">
        <v>399</v>
      </c>
      <c r="G20" s="114">
        <v>445</v>
      </c>
      <c r="H20" s="114">
        <v>438</v>
      </c>
      <c r="I20" s="140">
        <v>412</v>
      </c>
      <c r="J20" s="115">
        <v>-8</v>
      </c>
      <c r="K20" s="116">
        <v>-1.941747572815534</v>
      </c>
    </row>
    <row r="21" spans="1:255" ht="14.1" customHeight="1" x14ac:dyDescent="0.2">
      <c r="A21" s="306">
        <v>21</v>
      </c>
      <c r="B21" s="307" t="s">
        <v>238</v>
      </c>
      <c r="C21" s="308"/>
      <c r="D21" s="113">
        <v>0.13843803704410923</v>
      </c>
      <c r="E21" s="115">
        <v>58</v>
      </c>
      <c r="F21" s="114">
        <v>56</v>
      </c>
      <c r="G21" s="114">
        <v>57</v>
      </c>
      <c r="H21" s="114">
        <v>58</v>
      </c>
      <c r="I21" s="140">
        <v>56</v>
      </c>
      <c r="J21" s="115">
        <v>2</v>
      </c>
      <c r="K21" s="116">
        <v>3.5714285714285716</v>
      </c>
    </row>
    <row r="22" spans="1:255" ht="14.1" customHeight="1" x14ac:dyDescent="0.2">
      <c r="A22" s="306">
        <v>22</v>
      </c>
      <c r="B22" s="307" t="s">
        <v>239</v>
      </c>
      <c r="C22" s="308"/>
      <c r="D22" s="113">
        <v>1.3891540958564064</v>
      </c>
      <c r="E22" s="115">
        <v>582</v>
      </c>
      <c r="F22" s="114">
        <v>579</v>
      </c>
      <c r="G22" s="114">
        <v>587</v>
      </c>
      <c r="H22" s="114">
        <v>586</v>
      </c>
      <c r="I22" s="140">
        <v>595</v>
      </c>
      <c r="J22" s="115">
        <v>-13</v>
      </c>
      <c r="K22" s="116">
        <v>-2.1848739495798317</v>
      </c>
    </row>
    <row r="23" spans="1:255" ht="14.1" customHeight="1" x14ac:dyDescent="0.2">
      <c r="A23" s="306">
        <v>23</v>
      </c>
      <c r="B23" s="307" t="s">
        <v>240</v>
      </c>
      <c r="C23" s="308"/>
      <c r="D23" s="113">
        <v>0.76856979186557184</v>
      </c>
      <c r="E23" s="115">
        <v>322</v>
      </c>
      <c r="F23" s="114">
        <v>318</v>
      </c>
      <c r="G23" s="114">
        <v>327</v>
      </c>
      <c r="H23" s="114">
        <v>315</v>
      </c>
      <c r="I23" s="140">
        <v>321</v>
      </c>
      <c r="J23" s="115">
        <v>1</v>
      </c>
      <c r="K23" s="116">
        <v>0.3115264797507788</v>
      </c>
    </row>
    <row r="24" spans="1:255" ht="14.1" customHeight="1" x14ac:dyDescent="0.2">
      <c r="A24" s="306">
        <v>24</v>
      </c>
      <c r="B24" s="307" t="s">
        <v>241</v>
      </c>
      <c r="C24" s="308"/>
      <c r="D24" s="113">
        <v>2.2508115333206034</v>
      </c>
      <c r="E24" s="115">
        <v>943</v>
      </c>
      <c r="F24" s="114">
        <v>945</v>
      </c>
      <c r="G24" s="114">
        <v>988</v>
      </c>
      <c r="H24" s="114">
        <v>981</v>
      </c>
      <c r="I24" s="140">
        <v>984</v>
      </c>
      <c r="J24" s="115">
        <v>-41</v>
      </c>
      <c r="K24" s="116">
        <v>-4.166666666666667</v>
      </c>
    </row>
    <row r="25" spans="1:255" ht="14.1" customHeight="1" x14ac:dyDescent="0.2">
      <c r="A25" s="306">
        <v>25</v>
      </c>
      <c r="B25" s="307" t="s">
        <v>242</v>
      </c>
      <c r="C25" s="308"/>
      <c r="D25" s="113">
        <v>4.2963528737827001</v>
      </c>
      <c r="E25" s="115">
        <v>1800</v>
      </c>
      <c r="F25" s="114">
        <v>1827</v>
      </c>
      <c r="G25" s="114">
        <v>1846</v>
      </c>
      <c r="H25" s="114">
        <v>1754</v>
      </c>
      <c r="I25" s="140">
        <v>1775</v>
      </c>
      <c r="J25" s="115">
        <v>25</v>
      </c>
      <c r="K25" s="116">
        <v>1.408450704225352</v>
      </c>
    </row>
    <row r="26" spans="1:255" ht="14.1" customHeight="1" x14ac:dyDescent="0.2">
      <c r="A26" s="306">
        <v>26</v>
      </c>
      <c r="B26" s="307" t="s">
        <v>243</v>
      </c>
      <c r="C26" s="308"/>
      <c r="D26" s="113">
        <v>2.401183883902998</v>
      </c>
      <c r="E26" s="115">
        <v>1006</v>
      </c>
      <c r="F26" s="114">
        <v>985</v>
      </c>
      <c r="G26" s="114">
        <v>999</v>
      </c>
      <c r="H26" s="114">
        <v>978</v>
      </c>
      <c r="I26" s="140">
        <v>947</v>
      </c>
      <c r="J26" s="115">
        <v>59</v>
      </c>
      <c r="K26" s="116">
        <v>6.2302006335797255</v>
      </c>
    </row>
    <row r="27" spans="1:255" ht="14.1" customHeight="1" x14ac:dyDescent="0.2">
      <c r="A27" s="306">
        <v>27</v>
      </c>
      <c r="B27" s="307" t="s">
        <v>244</v>
      </c>
      <c r="C27" s="308"/>
      <c r="D27" s="113">
        <v>2.4727897651327098</v>
      </c>
      <c r="E27" s="115">
        <v>1036</v>
      </c>
      <c r="F27" s="114">
        <v>1038</v>
      </c>
      <c r="G27" s="114">
        <v>1055</v>
      </c>
      <c r="H27" s="114">
        <v>1043</v>
      </c>
      <c r="I27" s="140">
        <v>1045</v>
      </c>
      <c r="J27" s="115">
        <v>-9</v>
      </c>
      <c r="K27" s="116">
        <v>-0.86124401913875603</v>
      </c>
    </row>
    <row r="28" spans="1:255" ht="14.1" customHeight="1" x14ac:dyDescent="0.2">
      <c r="A28" s="306">
        <v>28</v>
      </c>
      <c r="B28" s="307" t="s">
        <v>245</v>
      </c>
      <c r="C28" s="308"/>
      <c r="D28" s="113">
        <v>0.26494176054993318</v>
      </c>
      <c r="E28" s="115">
        <v>111</v>
      </c>
      <c r="F28" s="114">
        <v>123</v>
      </c>
      <c r="G28" s="114">
        <v>124</v>
      </c>
      <c r="H28" s="114">
        <v>116</v>
      </c>
      <c r="I28" s="140">
        <v>119</v>
      </c>
      <c r="J28" s="115">
        <v>-8</v>
      </c>
      <c r="K28" s="116">
        <v>-6.7226890756302522</v>
      </c>
    </row>
    <row r="29" spans="1:255" ht="14.1" customHeight="1" x14ac:dyDescent="0.2">
      <c r="A29" s="306">
        <v>29</v>
      </c>
      <c r="B29" s="307" t="s">
        <v>246</v>
      </c>
      <c r="C29" s="308"/>
      <c r="D29" s="113">
        <v>3.6996371968684363</v>
      </c>
      <c r="E29" s="115">
        <v>1550</v>
      </c>
      <c r="F29" s="114">
        <v>1575</v>
      </c>
      <c r="G29" s="114">
        <v>1563</v>
      </c>
      <c r="H29" s="114">
        <v>1581</v>
      </c>
      <c r="I29" s="140">
        <v>1561</v>
      </c>
      <c r="J29" s="115">
        <v>-11</v>
      </c>
      <c r="K29" s="116">
        <v>-0.70467648942985261</v>
      </c>
    </row>
    <row r="30" spans="1:255" ht="14.1" customHeight="1" x14ac:dyDescent="0.2">
      <c r="A30" s="306" t="s">
        <v>247</v>
      </c>
      <c r="B30" s="307" t="s">
        <v>248</v>
      </c>
      <c r="C30" s="308"/>
      <c r="D30" s="113">
        <v>1.5968111514225702</v>
      </c>
      <c r="E30" s="115">
        <v>669</v>
      </c>
      <c r="F30" s="114">
        <v>681</v>
      </c>
      <c r="G30" s="114">
        <v>688</v>
      </c>
      <c r="H30" s="114">
        <v>692</v>
      </c>
      <c r="I30" s="140">
        <v>687</v>
      </c>
      <c r="J30" s="115">
        <v>-18</v>
      </c>
      <c r="K30" s="116">
        <v>-2.6200873362445414</v>
      </c>
    </row>
    <row r="31" spans="1:255" ht="14.1" customHeight="1" x14ac:dyDescent="0.2">
      <c r="A31" s="306" t="s">
        <v>249</v>
      </c>
      <c r="B31" s="307" t="s">
        <v>250</v>
      </c>
      <c r="C31" s="308"/>
      <c r="D31" s="113">
        <v>2.0407676150467826</v>
      </c>
      <c r="E31" s="115">
        <v>855</v>
      </c>
      <c r="F31" s="114">
        <v>869</v>
      </c>
      <c r="G31" s="114">
        <v>849</v>
      </c>
      <c r="H31" s="114">
        <v>864</v>
      </c>
      <c r="I31" s="140">
        <v>848</v>
      </c>
      <c r="J31" s="115">
        <v>7</v>
      </c>
      <c r="K31" s="116">
        <v>0.82547169811320753</v>
      </c>
    </row>
    <row r="32" spans="1:255" ht="14.1" customHeight="1" x14ac:dyDescent="0.2">
      <c r="A32" s="306">
        <v>31</v>
      </c>
      <c r="B32" s="307" t="s">
        <v>251</v>
      </c>
      <c r="C32" s="308"/>
      <c r="D32" s="113">
        <v>0.59194195149894979</v>
      </c>
      <c r="E32" s="115">
        <v>248</v>
      </c>
      <c r="F32" s="114">
        <v>231</v>
      </c>
      <c r="G32" s="114">
        <v>225</v>
      </c>
      <c r="H32" s="114">
        <v>224</v>
      </c>
      <c r="I32" s="140">
        <v>226</v>
      </c>
      <c r="J32" s="115">
        <v>22</v>
      </c>
      <c r="K32" s="116">
        <v>9.7345132743362832</v>
      </c>
    </row>
    <row r="33" spans="1:11" ht="14.1" customHeight="1" x14ac:dyDescent="0.2">
      <c r="A33" s="306">
        <v>32</v>
      </c>
      <c r="B33" s="307" t="s">
        <v>252</v>
      </c>
      <c r="C33" s="308"/>
      <c r="D33" s="113">
        <v>1.5371395837311437</v>
      </c>
      <c r="E33" s="115">
        <v>644</v>
      </c>
      <c r="F33" s="114">
        <v>610</v>
      </c>
      <c r="G33" s="114">
        <v>627</v>
      </c>
      <c r="H33" s="114">
        <v>603</v>
      </c>
      <c r="I33" s="140">
        <v>591</v>
      </c>
      <c r="J33" s="115">
        <v>53</v>
      </c>
      <c r="K33" s="116">
        <v>8.9678510998307956</v>
      </c>
    </row>
    <row r="34" spans="1:11" ht="14.1" customHeight="1" x14ac:dyDescent="0.2">
      <c r="A34" s="306">
        <v>33</v>
      </c>
      <c r="B34" s="307" t="s">
        <v>253</v>
      </c>
      <c r="C34" s="308"/>
      <c r="D34" s="113">
        <v>1.1647890013366431</v>
      </c>
      <c r="E34" s="115">
        <v>488</v>
      </c>
      <c r="F34" s="114">
        <v>477</v>
      </c>
      <c r="G34" s="114">
        <v>509</v>
      </c>
      <c r="H34" s="114">
        <v>491</v>
      </c>
      <c r="I34" s="140">
        <v>467</v>
      </c>
      <c r="J34" s="115">
        <v>21</v>
      </c>
      <c r="K34" s="116">
        <v>4.4967880085653107</v>
      </c>
    </row>
    <row r="35" spans="1:11" ht="14.1" customHeight="1" x14ac:dyDescent="0.2">
      <c r="A35" s="306">
        <v>34</v>
      </c>
      <c r="B35" s="307" t="s">
        <v>254</v>
      </c>
      <c r="C35" s="308"/>
      <c r="D35" s="113">
        <v>2.4751766278403666</v>
      </c>
      <c r="E35" s="115">
        <v>1037</v>
      </c>
      <c r="F35" s="114">
        <v>1036</v>
      </c>
      <c r="G35" s="114">
        <v>1052</v>
      </c>
      <c r="H35" s="114">
        <v>1041</v>
      </c>
      <c r="I35" s="140">
        <v>1035</v>
      </c>
      <c r="J35" s="115">
        <v>2</v>
      </c>
      <c r="K35" s="116">
        <v>0.19323671497584541</v>
      </c>
    </row>
    <row r="36" spans="1:11" ht="14.1" customHeight="1" x14ac:dyDescent="0.2">
      <c r="A36" s="306">
        <v>41</v>
      </c>
      <c r="B36" s="307" t="s">
        <v>255</v>
      </c>
      <c r="C36" s="308"/>
      <c r="D36" s="113">
        <v>1.1695627267519573</v>
      </c>
      <c r="E36" s="115">
        <v>490</v>
      </c>
      <c r="F36" s="114">
        <v>474</v>
      </c>
      <c r="G36" s="114">
        <v>471</v>
      </c>
      <c r="H36" s="114">
        <v>452</v>
      </c>
      <c r="I36" s="140">
        <v>461</v>
      </c>
      <c r="J36" s="115">
        <v>29</v>
      </c>
      <c r="K36" s="116">
        <v>6.2906724511930587</v>
      </c>
    </row>
    <row r="37" spans="1:11" ht="14.1" customHeight="1" x14ac:dyDescent="0.2">
      <c r="A37" s="306">
        <v>42</v>
      </c>
      <c r="B37" s="307" t="s">
        <v>256</v>
      </c>
      <c r="C37" s="308"/>
      <c r="D37" s="113">
        <v>0.22675195722742028</v>
      </c>
      <c r="E37" s="115">
        <v>95</v>
      </c>
      <c r="F37" s="114">
        <v>93</v>
      </c>
      <c r="G37" s="114">
        <v>96</v>
      </c>
      <c r="H37" s="114">
        <v>94</v>
      </c>
      <c r="I37" s="140">
        <v>89</v>
      </c>
      <c r="J37" s="115">
        <v>6</v>
      </c>
      <c r="K37" s="116">
        <v>6.7415730337078648</v>
      </c>
    </row>
    <row r="38" spans="1:11" ht="14.1" customHeight="1" x14ac:dyDescent="0.2">
      <c r="A38" s="306">
        <v>43</v>
      </c>
      <c r="B38" s="307" t="s">
        <v>257</v>
      </c>
      <c r="C38" s="308"/>
      <c r="D38" s="113">
        <v>2.4250525109795684</v>
      </c>
      <c r="E38" s="115">
        <v>1016</v>
      </c>
      <c r="F38" s="114">
        <v>1014</v>
      </c>
      <c r="G38" s="114">
        <v>1025</v>
      </c>
      <c r="H38" s="114">
        <v>1012</v>
      </c>
      <c r="I38" s="140">
        <v>1001</v>
      </c>
      <c r="J38" s="115">
        <v>15</v>
      </c>
      <c r="K38" s="116">
        <v>1.4985014985014986</v>
      </c>
    </row>
    <row r="39" spans="1:11" ht="14.1" customHeight="1" x14ac:dyDescent="0.2">
      <c r="A39" s="306">
        <v>51</v>
      </c>
      <c r="B39" s="307" t="s">
        <v>258</v>
      </c>
      <c r="C39" s="308"/>
      <c r="D39" s="113">
        <v>8.155909872064159</v>
      </c>
      <c r="E39" s="115">
        <v>3417</v>
      </c>
      <c r="F39" s="114">
        <v>3363</v>
      </c>
      <c r="G39" s="114">
        <v>3413</v>
      </c>
      <c r="H39" s="114">
        <v>3524</v>
      </c>
      <c r="I39" s="140">
        <v>3509</v>
      </c>
      <c r="J39" s="115">
        <v>-92</v>
      </c>
      <c r="K39" s="116">
        <v>-2.6218295810772299</v>
      </c>
    </row>
    <row r="40" spans="1:11" ht="14.1" customHeight="1" x14ac:dyDescent="0.2">
      <c r="A40" s="306" t="s">
        <v>259</v>
      </c>
      <c r="B40" s="307" t="s">
        <v>260</v>
      </c>
      <c r="C40" s="308"/>
      <c r="D40" s="113">
        <v>7.318121061676532</v>
      </c>
      <c r="E40" s="115">
        <v>3066</v>
      </c>
      <c r="F40" s="114">
        <v>3021</v>
      </c>
      <c r="G40" s="114">
        <v>3082</v>
      </c>
      <c r="H40" s="114">
        <v>3196</v>
      </c>
      <c r="I40" s="140">
        <v>3185</v>
      </c>
      <c r="J40" s="115">
        <v>-119</v>
      </c>
      <c r="K40" s="116">
        <v>-3.7362637362637363</v>
      </c>
    </row>
    <row r="41" spans="1:11" ht="14.1" customHeight="1" x14ac:dyDescent="0.2">
      <c r="A41" s="306"/>
      <c r="B41" s="307" t="s">
        <v>261</v>
      </c>
      <c r="C41" s="308"/>
      <c r="D41" s="113">
        <v>6.7166316593469544</v>
      </c>
      <c r="E41" s="115">
        <v>2814</v>
      </c>
      <c r="F41" s="114">
        <v>2776</v>
      </c>
      <c r="G41" s="114">
        <v>2835</v>
      </c>
      <c r="H41" s="114">
        <v>2948</v>
      </c>
      <c r="I41" s="140">
        <v>2903</v>
      </c>
      <c r="J41" s="115">
        <v>-89</v>
      </c>
      <c r="K41" s="116">
        <v>-3.0657940062004823</v>
      </c>
    </row>
    <row r="42" spans="1:11" ht="14.1" customHeight="1" x14ac:dyDescent="0.2">
      <c r="A42" s="306">
        <v>52</v>
      </c>
      <c r="B42" s="307" t="s">
        <v>262</v>
      </c>
      <c r="C42" s="308"/>
      <c r="D42" s="113">
        <v>4.7761122780217686</v>
      </c>
      <c r="E42" s="115">
        <v>2001</v>
      </c>
      <c r="F42" s="114">
        <v>2006</v>
      </c>
      <c r="G42" s="114">
        <v>1975</v>
      </c>
      <c r="H42" s="114">
        <v>1946</v>
      </c>
      <c r="I42" s="140">
        <v>1933</v>
      </c>
      <c r="J42" s="115">
        <v>68</v>
      </c>
      <c r="K42" s="116">
        <v>3.5178479048111742</v>
      </c>
    </row>
    <row r="43" spans="1:11" ht="14.1" customHeight="1" x14ac:dyDescent="0.2">
      <c r="A43" s="306" t="s">
        <v>263</v>
      </c>
      <c r="B43" s="307" t="s">
        <v>264</v>
      </c>
      <c r="C43" s="308"/>
      <c r="D43" s="113">
        <v>4.3703456177200684</v>
      </c>
      <c r="E43" s="115">
        <v>1831</v>
      </c>
      <c r="F43" s="114">
        <v>1848</v>
      </c>
      <c r="G43" s="114">
        <v>1822</v>
      </c>
      <c r="H43" s="114">
        <v>1799</v>
      </c>
      <c r="I43" s="140">
        <v>1787</v>
      </c>
      <c r="J43" s="115">
        <v>44</v>
      </c>
      <c r="K43" s="116">
        <v>2.4622271964185787</v>
      </c>
    </row>
    <row r="44" spans="1:11" ht="14.1" customHeight="1" x14ac:dyDescent="0.2">
      <c r="A44" s="306">
        <v>53</v>
      </c>
      <c r="B44" s="307" t="s">
        <v>265</v>
      </c>
      <c r="C44" s="308"/>
      <c r="D44" s="113">
        <v>0.51794920756158103</v>
      </c>
      <c r="E44" s="115">
        <v>217</v>
      </c>
      <c r="F44" s="114">
        <v>223</v>
      </c>
      <c r="G44" s="114">
        <v>208</v>
      </c>
      <c r="H44" s="114">
        <v>210</v>
      </c>
      <c r="I44" s="140">
        <v>209</v>
      </c>
      <c r="J44" s="115">
        <v>8</v>
      </c>
      <c r="K44" s="116">
        <v>3.8277511961722488</v>
      </c>
    </row>
    <row r="45" spans="1:11" ht="14.1" customHeight="1" x14ac:dyDescent="0.2">
      <c r="A45" s="306" t="s">
        <v>266</v>
      </c>
      <c r="B45" s="307" t="s">
        <v>267</v>
      </c>
      <c r="C45" s="308"/>
      <c r="D45" s="113">
        <v>0.5060148940232958</v>
      </c>
      <c r="E45" s="115">
        <v>212</v>
      </c>
      <c r="F45" s="114">
        <v>218</v>
      </c>
      <c r="G45" s="114">
        <v>204</v>
      </c>
      <c r="H45" s="114">
        <v>206</v>
      </c>
      <c r="I45" s="140">
        <v>205</v>
      </c>
      <c r="J45" s="115">
        <v>7</v>
      </c>
      <c r="K45" s="116">
        <v>3.4146341463414633</v>
      </c>
    </row>
    <row r="46" spans="1:11" ht="14.1" customHeight="1" x14ac:dyDescent="0.2">
      <c r="A46" s="306">
        <v>54</v>
      </c>
      <c r="B46" s="307" t="s">
        <v>268</v>
      </c>
      <c r="C46" s="308"/>
      <c r="D46" s="113">
        <v>2.1624976131372922</v>
      </c>
      <c r="E46" s="115">
        <v>906</v>
      </c>
      <c r="F46" s="114">
        <v>874</v>
      </c>
      <c r="G46" s="114">
        <v>884</v>
      </c>
      <c r="H46" s="114">
        <v>883</v>
      </c>
      <c r="I46" s="140">
        <v>872</v>
      </c>
      <c r="J46" s="115">
        <v>34</v>
      </c>
      <c r="K46" s="116">
        <v>3.8990825688073394</v>
      </c>
    </row>
    <row r="47" spans="1:11" ht="14.1" customHeight="1" x14ac:dyDescent="0.2">
      <c r="A47" s="306">
        <v>61</v>
      </c>
      <c r="B47" s="307" t="s">
        <v>269</v>
      </c>
      <c r="C47" s="308"/>
      <c r="D47" s="113">
        <v>5.8525873591751001</v>
      </c>
      <c r="E47" s="115">
        <v>2452</v>
      </c>
      <c r="F47" s="114">
        <v>2480</v>
      </c>
      <c r="G47" s="114">
        <v>2476</v>
      </c>
      <c r="H47" s="114">
        <v>2441</v>
      </c>
      <c r="I47" s="140">
        <v>2460</v>
      </c>
      <c r="J47" s="115">
        <v>-8</v>
      </c>
      <c r="K47" s="116">
        <v>-0.32520325203252032</v>
      </c>
    </row>
    <row r="48" spans="1:11" ht="14.1" customHeight="1" x14ac:dyDescent="0.2">
      <c r="A48" s="306">
        <v>62</v>
      </c>
      <c r="B48" s="307" t="s">
        <v>270</v>
      </c>
      <c r="C48" s="308"/>
      <c r="D48" s="113">
        <v>8.5950926102730563</v>
      </c>
      <c r="E48" s="115">
        <v>3601</v>
      </c>
      <c r="F48" s="114">
        <v>3579</v>
      </c>
      <c r="G48" s="114">
        <v>3600</v>
      </c>
      <c r="H48" s="114">
        <v>3597</v>
      </c>
      <c r="I48" s="140">
        <v>3584</v>
      </c>
      <c r="J48" s="115">
        <v>17</v>
      </c>
      <c r="K48" s="116">
        <v>0.47433035714285715</v>
      </c>
    </row>
    <row r="49" spans="1:11" ht="14.1" customHeight="1" x14ac:dyDescent="0.2">
      <c r="A49" s="306">
        <v>63</v>
      </c>
      <c r="B49" s="307" t="s">
        <v>271</v>
      </c>
      <c r="C49" s="308"/>
      <c r="D49" s="113">
        <v>2.5515562344853926</v>
      </c>
      <c r="E49" s="115">
        <v>1069</v>
      </c>
      <c r="F49" s="114">
        <v>1130</v>
      </c>
      <c r="G49" s="114">
        <v>1128</v>
      </c>
      <c r="H49" s="114">
        <v>1159</v>
      </c>
      <c r="I49" s="140">
        <v>1109</v>
      </c>
      <c r="J49" s="115">
        <v>-40</v>
      </c>
      <c r="K49" s="116">
        <v>-3.6068530207394049</v>
      </c>
    </row>
    <row r="50" spans="1:11" ht="14.1" customHeight="1" x14ac:dyDescent="0.2">
      <c r="A50" s="306" t="s">
        <v>272</v>
      </c>
      <c r="B50" s="307" t="s">
        <v>273</v>
      </c>
      <c r="C50" s="308"/>
      <c r="D50" s="113">
        <v>0.63013175482146266</v>
      </c>
      <c r="E50" s="115">
        <v>264</v>
      </c>
      <c r="F50" s="114">
        <v>282</v>
      </c>
      <c r="G50" s="114">
        <v>290</v>
      </c>
      <c r="H50" s="114">
        <v>286</v>
      </c>
      <c r="I50" s="140">
        <v>281</v>
      </c>
      <c r="J50" s="115">
        <v>-17</v>
      </c>
      <c r="K50" s="116">
        <v>-6.0498220640569391</v>
      </c>
    </row>
    <row r="51" spans="1:11" ht="14.1" customHeight="1" x14ac:dyDescent="0.2">
      <c r="A51" s="306" t="s">
        <v>274</v>
      </c>
      <c r="B51" s="307" t="s">
        <v>275</v>
      </c>
      <c r="C51" s="308"/>
      <c r="D51" s="113">
        <v>1.6970593851441664</v>
      </c>
      <c r="E51" s="115">
        <v>711</v>
      </c>
      <c r="F51" s="114">
        <v>744</v>
      </c>
      <c r="G51" s="114">
        <v>736</v>
      </c>
      <c r="H51" s="114">
        <v>770</v>
      </c>
      <c r="I51" s="140">
        <v>719</v>
      </c>
      <c r="J51" s="115">
        <v>-8</v>
      </c>
      <c r="K51" s="116">
        <v>-1.1126564673157162</v>
      </c>
    </row>
    <row r="52" spans="1:11" ht="14.1" customHeight="1" x14ac:dyDescent="0.2">
      <c r="A52" s="306">
        <v>71</v>
      </c>
      <c r="B52" s="307" t="s">
        <v>276</v>
      </c>
      <c r="C52" s="308"/>
      <c r="D52" s="113">
        <v>12.392591178155433</v>
      </c>
      <c r="E52" s="115">
        <v>5192</v>
      </c>
      <c r="F52" s="114">
        <v>5205</v>
      </c>
      <c r="G52" s="114">
        <v>5213</v>
      </c>
      <c r="H52" s="114">
        <v>5167</v>
      </c>
      <c r="I52" s="140">
        <v>5188</v>
      </c>
      <c r="J52" s="115">
        <v>4</v>
      </c>
      <c r="K52" s="116">
        <v>7.7101002313030076E-2</v>
      </c>
    </row>
    <row r="53" spans="1:11" ht="14.1" customHeight="1" x14ac:dyDescent="0.2">
      <c r="A53" s="306" t="s">
        <v>277</v>
      </c>
      <c r="B53" s="307" t="s">
        <v>278</v>
      </c>
      <c r="C53" s="308"/>
      <c r="D53" s="113">
        <v>4.4705938514416648</v>
      </c>
      <c r="E53" s="115">
        <v>1873</v>
      </c>
      <c r="F53" s="114">
        <v>1883</v>
      </c>
      <c r="G53" s="114">
        <v>1899</v>
      </c>
      <c r="H53" s="114">
        <v>1880</v>
      </c>
      <c r="I53" s="140">
        <v>1871</v>
      </c>
      <c r="J53" s="115">
        <v>2</v>
      </c>
      <c r="K53" s="116">
        <v>0.10689470871191876</v>
      </c>
    </row>
    <row r="54" spans="1:11" ht="14.1" customHeight="1" x14ac:dyDescent="0.2">
      <c r="A54" s="306" t="s">
        <v>279</v>
      </c>
      <c r="B54" s="307" t="s">
        <v>280</v>
      </c>
      <c r="C54" s="308"/>
      <c r="D54" s="113">
        <v>6.4970402902425048</v>
      </c>
      <c r="E54" s="115">
        <v>2722</v>
      </c>
      <c r="F54" s="114">
        <v>2726</v>
      </c>
      <c r="G54" s="114">
        <v>2719</v>
      </c>
      <c r="H54" s="114">
        <v>2701</v>
      </c>
      <c r="I54" s="140">
        <v>2726</v>
      </c>
      <c r="J54" s="115">
        <v>-4</v>
      </c>
      <c r="K54" s="116">
        <v>-0.1467351430667645</v>
      </c>
    </row>
    <row r="55" spans="1:11" ht="14.1" customHeight="1" x14ac:dyDescent="0.2">
      <c r="A55" s="306">
        <v>72</v>
      </c>
      <c r="B55" s="307" t="s">
        <v>281</v>
      </c>
      <c r="C55" s="308"/>
      <c r="D55" s="113">
        <v>3.353542104258163</v>
      </c>
      <c r="E55" s="115">
        <v>1405</v>
      </c>
      <c r="F55" s="114">
        <v>1415</v>
      </c>
      <c r="G55" s="114">
        <v>1390</v>
      </c>
      <c r="H55" s="114">
        <v>1353</v>
      </c>
      <c r="I55" s="140">
        <v>1350</v>
      </c>
      <c r="J55" s="115">
        <v>55</v>
      </c>
      <c r="K55" s="116">
        <v>4.0740740740740744</v>
      </c>
    </row>
    <row r="56" spans="1:11" ht="14.1" customHeight="1" x14ac:dyDescent="0.2">
      <c r="A56" s="306" t="s">
        <v>282</v>
      </c>
      <c r="B56" s="307" t="s">
        <v>283</v>
      </c>
      <c r="C56" s="308"/>
      <c r="D56" s="113">
        <v>1.4106358602253199</v>
      </c>
      <c r="E56" s="115">
        <v>591</v>
      </c>
      <c r="F56" s="114">
        <v>591</v>
      </c>
      <c r="G56" s="114">
        <v>565</v>
      </c>
      <c r="H56" s="114">
        <v>535</v>
      </c>
      <c r="I56" s="140">
        <v>534</v>
      </c>
      <c r="J56" s="115">
        <v>57</v>
      </c>
      <c r="K56" s="116">
        <v>10.674157303370787</v>
      </c>
    </row>
    <row r="57" spans="1:11" ht="14.1" customHeight="1" x14ac:dyDescent="0.2">
      <c r="A57" s="306" t="s">
        <v>284</v>
      </c>
      <c r="B57" s="307" t="s">
        <v>285</v>
      </c>
      <c r="C57" s="308"/>
      <c r="D57" s="113">
        <v>1.4130227229329768</v>
      </c>
      <c r="E57" s="115">
        <v>592</v>
      </c>
      <c r="F57" s="114">
        <v>597</v>
      </c>
      <c r="G57" s="114">
        <v>598</v>
      </c>
      <c r="H57" s="114">
        <v>599</v>
      </c>
      <c r="I57" s="140">
        <v>601</v>
      </c>
      <c r="J57" s="115">
        <v>-9</v>
      </c>
      <c r="K57" s="116">
        <v>-1.497504159733777</v>
      </c>
    </row>
    <row r="58" spans="1:11" ht="14.1" customHeight="1" x14ac:dyDescent="0.2">
      <c r="A58" s="306">
        <v>73</v>
      </c>
      <c r="B58" s="307" t="s">
        <v>286</v>
      </c>
      <c r="C58" s="308"/>
      <c r="D58" s="113">
        <v>2.1720450639679205</v>
      </c>
      <c r="E58" s="115">
        <v>910</v>
      </c>
      <c r="F58" s="114">
        <v>905</v>
      </c>
      <c r="G58" s="114">
        <v>911</v>
      </c>
      <c r="H58" s="114">
        <v>885</v>
      </c>
      <c r="I58" s="140">
        <v>880</v>
      </c>
      <c r="J58" s="115">
        <v>30</v>
      </c>
      <c r="K58" s="116">
        <v>3.4090909090909092</v>
      </c>
    </row>
    <row r="59" spans="1:11" ht="14.1" customHeight="1" x14ac:dyDescent="0.2">
      <c r="A59" s="306" t="s">
        <v>287</v>
      </c>
      <c r="B59" s="307" t="s">
        <v>288</v>
      </c>
      <c r="C59" s="308"/>
      <c r="D59" s="113">
        <v>1.8569791865571892</v>
      </c>
      <c r="E59" s="115">
        <v>778</v>
      </c>
      <c r="F59" s="114">
        <v>768</v>
      </c>
      <c r="G59" s="114">
        <v>765</v>
      </c>
      <c r="H59" s="114">
        <v>745</v>
      </c>
      <c r="I59" s="140">
        <v>741</v>
      </c>
      <c r="J59" s="115">
        <v>37</v>
      </c>
      <c r="K59" s="116">
        <v>4.9932523616734139</v>
      </c>
    </row>
    <row r="60" spans="1:11" ht="14.1" customHeight="1" x14ac:dyDescent="0.2">
      <c r="A60" s="306">
        <v>81</v>
      </c>
      <c r="B60" s="307" t="s">
        <v>289</v>
      </c>
      <c r="C60" s="308"/>
      <c r="D60" s="113">
        <v>7.2250334160779071</v>
      </c>
      <c r="E60" s="115">
        <v>3027</v>
      </c>
      <c r="F60" s="114">
        <v>3000</v>
      </c>
      <c r="G60" s="114">
        <v>2942</v>
      </c>
      <c r="H60" s="114">
        <v>2852</v>
      </c>
      <c r="I60" s="140">
        <v>2840</v>
      </c>
      <c r="J60" s="115">
        <v>187</v>
      </c>
      <c r="K60" s="116">
        <v>6.584507042253521</v>
      </c>
    </row>
    <row r="61" spans="1:11" ht="14.1" customHeight="1" x14ac:dyDescent="0.2">
      <c r="A61" s="306" t="s">
        <v>290</v>
      </c>
      <c r="B61" s="307" t="s">
        <v>291</v>
      </c>
      <c r="C61" s="308"/>
      <c r="D61" s="113">
        <v>2.3200305518426578</v>
      </c>
      <c r="E61" s="115">
        <v>972</v>
      </c>
      <c r="F61" s="114">
        <v>966</v>
      </c>
      <c r="G61" s="114">
        <v>968</v>
      </c>
      <c r="H61" s="114">
        <v>936</v>
      </c>
      <c r="I61" s="140">
        <v>939</v>
      </c>
      <c r="J61" s="115">
        <v>33</v>
      </c>
      <c r="K61" s="116">
        <v>3.5143769968051117</v>
      </c>
    </row>
    <row r="62" spans="1:11" ht="14.1" customHeight="1" x14ac:dyDescent="0.2">
      <c r="A62" s="306" t="s">
        <v>292</v>
      </c>
      <c r="B62" s="307" t="s">
        <v>293</v>
      </c>
      <c r="C62" s="308"/>
      <c r="D62" s="113">
        <v>2.6160015275921329</v>
      </c>
      <c r="E62" s="115">
        <v>1096</v>
      </c>
      <c r="F62" s="114">
        <v>1074</v>
      </c>
      <c r="G62" s="114">
        <v>1043</v>
      </c>
      <c r="H62" s="114">
        <v>1011</v>
      </c>
      <c r="I62" s="140">
        <v>986</v>
      </c>
      <c r="J62" s="115">
        <v>110</v>
      </c>
      <c r="K62" s="116">
        <v>11.156186612576064</v>
      </c>
    </row>
    <row r="63" spans="1:11" ht="14.1" customHeight="1" x14ac:dyDescent="0.2">
      <c r="A63" s="306"/>
      <c r="B63" s="307" t="s">
        <v>294</v>
      </c>
      <c r="C63" s="308"/>
      <c r="D63" s="113">
        <v>2.2699064349818596</v>
      </c>
      <c r="E63" s="115">
        <v>951</v>
      </c>
      <c r="F63" s="114">
        <v>933</v>
      </c>
      <c r="G63" s="114">
        <v>900</v>
      </c>
      <c r="H63" s="114">
        <v>875</v>
      </c>
      <c r="I63" s="140">
        <v>850</v>
      </c>
      <c r="J63" s="115">
        <v>101</v>
      </c>
      <c r="K63" s="116">
        <v>11.882352941176471</v>
      </c>
    </row>
    <row r="64" spans="1:11" ht="14.1" customHeight="1" x14ac:dyDescent="0.2">
      <c r="A64" s="306" t="s">
        <v>295</v>
      </c>
      <c r="B64" s="307" t="s">
        <v>296</v>
      </c>
      <c r="C64" s="308"/>
      <c r="D64" s="113">
        <v>0.66593469543631856</v>
      </c>
      <c r="E64" s="115">
        <v>279</v>
      </c>
      <c r="F64" s="114">
        <v>274</v>
      </c>
      <c r="G64" s="114">
        <v>273</v>
      </c>
      <c r="H64" s="114">
        <v>269</v>
      </c>
      <c r="I64" s="140">
        <v>270</v>
      </c>
      <c r="J64" s="115">
        <v>9</v>
      </c>
      <c r="K64" s="116">
        <v>3.3333333333333335</v>
      </c>
    </row>
    <row r="65" spans="1:11" ht="14.1" customHeight="1" x14ac:dyDescent="0.2">
      <c r="A65" s="306" t="s">
        <v>297</v>
      </c>
      <c r="B65" s="307" t="s">
        <v>298</v>
      </c>
      <c r="C65" s="308"/>
      <c r="D65" s="113">
        <v>0.5895550887912927</v>
      </c>
      <c r="E65" s="115">
        <v>247</v>
      </c>
      <c r="F65" s="114">
        <v>251</v>
      </c>
      <c r="G65" s="114">
        <v>230</v>
      </c>
      <c r="H65" s="114">
        <v>219</v>
      </c>
      <c r="I65" s="140">
        <v>225</v>
      </c>
      <c r="J65" s="115">
        <v>22</v>
      </c>
      <c r="K65" s="116">
        <v>9.7777777777777786</v>
      </c>
    </row>
    <row r="66" spans="1:11" ht="14.1" customHeight="1" x14ac:dyDescent="0.2">
      <c r="A66" s="306">
        <v>82</v>
      </c>
      <c r="B66" s="307" t="s">
        <v>299</v>
      </c>
      <c r="C66" s="308"/>
      <c r="D66" s="113">
        <v>2.4107313347336263</v>
      </c>
      <c r="E66" s="115">
        <v>1010</v>
      </c>
      <c r="F66" s="114">
        <v>1019</v>
      </c>
      <c r="G66" s="114">
        <v>1034</v>
      </c>
      <c r="H66" s="114">
        <v>1003</v>
      </c>
      <c r="I66" s="140">
        <v>997</v>
      </c>
      <c r="J66" s="115">
        <v>13</v>
      </c>
      <c r="K66" s="116">
        <v>1.3039117352056169</v>
      </c>
    </row>
    <row r="67" spans="1:11" ht="14.1" customHeight="1" x14ac:dyDescent="0.2">
      <c r="A67" s="306" t="s">
        <v>300</v>
      </c>
      <c r="B67" s="307" t="s">
        <v>301</v>
      </c>
      <c r="C67" s="308"/>
      <c r="D67" s="113">
        <v>1.2578766469352682</v>
      </c>
      <c r="E67" s="115">
        <v>527</v>
      </c>
      <c r="F67" s="114">
        <v>527</v>
      </c>
      <c r="G67" s="114">
        <v>531</v>
      </c>
      <c r="H67" s="114">
        <v>519</v>
      </c>
      <c r="I67" s="140">
        <v>521</v>
      </c>
      <c r="J67" s="115">
        <v>6</v>
      </c>
      <c r="K67" s="116">
        <v>1.1516314779270633</v>
      </c>
    </row>
    <row r="68" spans="1:11" ht="14.1" customHeight="1" x14ac:dyDescent="0.2">
      <c r="A68" s="306" t="s">
        <v>302</v>
      </c>
      <c r="B68" s="307" t="s">
        <v>303</v>
      </c>
      <c r="C68" s="308"/>
      <c r="D68" s="113">
        <v>0.54659156005346576</v>
      </c>
      <c r="E68" s="115">
        <v>229</v>
      </c>
      <c r="F68" s="114">
        <v>245</v>
      </c>
      <c r="G68" s="114">
        <v>253</v>
      </c>
      <c r="H68" s="114">
        <v>241</v>
      </c>
      <c r="I68" s="140">
        <v>237</v>
      </c>
      <c r="J68" s="115">
        <v>-8</v>
      </c>
      <c r="K68" s="116">
        <v>-3.3755274261603376</v>
      </c>
    </row>
    <row r="69" spans="1:11" ht="14.1" customHeight="1" x14ac:dyDescent="0.2">
      <c r="A69" s="306">
        <v>83</v>
      </c>
      <c r="B69" s="307" t="s">
        <v>304</v>
      </c>
      <c r="C69" s="308"/>
      <c r="D69" s="113">
        <v>6.5662593087645602</v>
      </c>
      <c r="E69" s="115">
        <v>2751</v>
      </c>
      <c r="F69" s="114">
        <v>2727</v>
      </c>
      <c r="G69" s="114">
        <v>2689</v>
      </c>
      <c r="H69" s="114">
        <v>2626</v>
      </c>
      <c r="I69" s="140">
        <v>2614</v>
      </c>
      <c r="J69" s="115">
        <v>137</v>
      </c>
      <c r="K69" s="116">
        <v>5.2410099464422339</v>
      </c>
    </row>
    <row r="70" spans="1:11" ht="14.1" customHeight="1" x14ac:dyDescent="0.2">
      <c r="A70" s="306" t="s">
        <v>305</v>
      </c>
      <c r="B70" s="307" t="s">
        <v>306</v>
      </c>
      <c r="C70" s="308"/>
      <c r="D70" s="113">
        <v>5.7762077525300741</v>
      </c>
      <c r="E70" s="115">
        <v>2420</v>
      </c>
      <c r="F70" s="114">
        <v>2397</v>
      </c>
      <c r="G70" s="114">
        <v>2366</v>
      </c>
      <c r="H70" s="114">
        <v>2315</v>
      </c>
      <c r="I70" s="140">
        <v>2305</v>
      </c>
      <c r="J70" s="115">
        <v>115</v>
      </c>
      <c r="K70" s="116">
        <v>4.9891540130151846</v>
      </c>
    </row>
    <row r="71" spans="1:11" ht="14.1" customHeight="1" x14ac:dyDescent="0.2">
      <c r="A71" s="306"/>
      <c r="B71" s="307" t="s">
        <v>307</v>
      </c>
      <c r="C71" s="308"/>
      <c r="D71" s="113">
        <v>3.8142066068359748</v>
      </c>
      <c r="E71" s="115">
        <v>1598</v>
      </c>
      <c r="F71" s="114">
        <v>1578</v>
      </c>
      <c r="G71" s="114">
        <v>1563</v>
      </c>
      <c r="H71" s="114">
        <v>1530</v>
      </c>
      <c r="I71" s="140">
        <v>1527</v>
      </c>
      <c r="J71" s="115">
        <v>71</v>
      </c>
      <c r="K71" s="116">
        <v>4.6496398166339228</v>
      </c>
    </row>
    <row r="72" spans="1:11" ht="14.1" customHeight="1" x14ac:dyDescent="0.2">
      <c r="A72" s="306">
        <v>84</v>
      </c>
      <c r="B72" s="307" t="s">
        <v>308</v>
      </c>
      <c r="C72" s="308"/>
      <c r="D72" s="113">
        <v>1.334256253580294</v>
      </c>
      <c r="E72" s="115">
        <v>559</v>
      </c>
      <c r="F72" s="114">
        <v>573</v>
      </c>
      <c r="G72" s="114">
        <v>566</v>
      </c>
      <c r="H72" s="114">
        <v>598</v>
      </c>
      <c r="I72" s="140">
        <v>596</v>
      </c>
      <c r="J72" s="115">
        <v>-37</v>
      </c>
      <c r="K72" s="116">
        <v>-6.2080536912751674</v>
      </c>
    </row>
    <row r="73" spans="1:11" ht="14.1" customHeight="1" x14ac:dyDescent="0.2">
      <c r="A73" s="306" t="s">
        <v>309</v>
      </c>
      <c r="B73" s="307" t="s">
        <v>310</v>
      </c>
      <c r="C73" s="308"/>
      <c r="D73" s="113">
        <v>0.45111705174718353</v>
      </c>
      <c r="E73" s="115">
        <v>189</v>
      </c>
      <c r="F73" s="114">
        <v>188</v>
      </c>
      <c r="G73" s="114">
        <v>180</v>
      </c>
      <c r="H73" s="114">
        <v>211</v>
      </c>
      <c r="I73" s="140">
        <v>210</v>
      </c>
      <c r="J73" s="115">
        <v>-21</v>
      </c>
      <c r="K73" s="116">
        <v>-10</v>
      </c>
    </row>
    <row r="74" spans="1:11" ht="14.1" customHeight="1" x14ac:dyDescent="0.2">
      <c r="A74" s="306" t="s">
        <v>311</v>
      </c>
      <c r="B74" s="307" t="s">
        <v>312</v>
      </c>
      <c r="C74" s="308"/>
      <c r="D74" s="113">
        <v>0.34609509261027305</v>
      </c>
      <c r="E74" s="115">
        <v>145</v>
      </c>
      <c r="F74" s="114">
        <v>154</v>
      </c>
      <c r="G74" s="114">
        <v>156</v>
      </c>
      <c r="H74" s="114">
        <v>152</v>
      </c>
      <c r="I74" s="140">
        <v>154</v>
      </c>
      <c r="J74" s="115">
        <v>-9</v>
      </c>
      <c r="K74" s="116">
        <v>-5.8441558441558445</v>
      </c>
    </row>
    <row r="75" spans="1:11" ht="14.1" customHeight="1" x14ac:dyDescent="0.2">
      <c r="A75" s="306" t="s">
        <v>313</v>
      </c>
      <c r="B75" s="307" t="s">
        <v>314</v>
      </c>
      <c r="C75" s="308"/>
      <c r="D75" s="113">
        <v>7.8766469352682833E-2</v>
      </c>
      <c r="E75" s="115">
        <v>33</v>
      </c>
      <c r="F75" s="114">
        <v>34</v>
      </c>
      <c r="G75" s="114">
        <v>34</v>
      </c>
      <c r="H75" s="114">
        <v>34</v>
      </c>
      <c r="I75" s="140">
        <v>35</v>
      </c>
      <c r="J75" s="115">
        <v>-2</v>
      </c>
      <c r="K75" s="116">
        <v>-5.7142857142857144</v>
      </c>
    </row>
    <row r="76" spans="1:11" ht="14.1" customHeight="1" x14ac:dyDescent="0.2">
      <c r="A76" s="306">
        <v>91</v>
      </c>
      <c r="B76" s="307" t="s">
        <v>315</v>
      </c>
      <c r="C76" s="308"/>
      <c r="D76" s="113" t="s">
        <v>513</v>
      </c>
      <c r="E76" s="115" t="s">
        <v>513</v>
      </c>
      <c r="F76" s="114" t="s">
        <v>513</v>
      </c>
      <c r="G76" s="114" t="s">
        <v>513</v>
      </c>
      <c r="H76" s="114" t="s">
        <v>513</v>
      </c>
      <c r="I76" s="140">
        <v>33</v>
      </c>
      <c r="J76" s="115" t="s">
        <v>513</v>
      </c>
      <c r="K76" s="116" t="s">
        <v>513</v>
      </c>
    </row>
    <row r="77" spans="1:11" ht="14.1" customHeight="1" x14ac:dyDescent="0.2">
      <c r="A77" s="306">
        <v>92</v>
      </c>
      <c r="B77" s="307" t="s">
        <v>316</v>
      </c>
      <c r="C77" s="308"/>
      <c r="D77" s="113">
        <v>1.0406721405384762</v>
      </c>
      <c r="E77" s="115">
        <v>436</v>
      </c>
      <c r="F77" s="114">
        <v>435</v>
      </c>
      <c r="G77" s="114">
        <v>447</v>
      </c>
      <c r="H77" s="114">
        <v>447</v>
      </c>
      <c r="I77" s="140">
        <v>442</v>
      </c>
      <c r="J77" s="115">
        <v>-6</v>
      </c>
      <c r="K77" s="116">
        <v>-1.3574660633484164</v>
      </c>
    </row>
    <row r="78" spans="1:11" ht="14.1" customHeight="1" x14ac:dyDescent="0.2">
      <c r="A78" s="306">
        <v>93</v>
      </c>
      <c r="B78" s="307" t="s">
        <v>317</v>
      </c>
      <c r="C78" s="308"/>
      <c r="D78" s="113">
        <v>0.13843803704410923</v>
      </c>
      <c r="E78" s="115">
        <v>58</v>
      </c>
      <c r="F78" s="114">
        <v>60</v>
      </c>
      <c r="G78" s="114">
        <v>63</v>
      </c>
      <c r="H78" s="114">
        <v>66</v>
      </c>
      <c r="I78" s="140">
        <v>67</v>
      </c>
      <c r="J78" s="115">
        <v>-9</v>
      </c>
      <c r="K78" s="116">
        <v>-13.432835820895523</v>
      </c>
    </row>
    <row r="79" spans="1:11" ht="14.1" customHeight="1" x14ac:dyDescent="0.2">
      <c r="A79" s="306">
        <v>94</v>
      </c>
      <c r="B79" s="307" t="s">
        <v>318</v>
      </c>
      <c r="C79" s="308"/>
      <c r="D79" s="113">
        <v>0.12411686079816689</v>
      </c>
      <c r="E79" s="115">
        <v>52</v>
      </c>
      <c r="F79" s="114">
        <v>54</v>
      </c>
      <c r="G79" s="114">
        <v>55</v>
      </c>
      <c r="H79" s="114">
        <v>50</v>
      </c>
      <c r="I79" s="140">
        <v>50</v>
      </c>
      <c r="J79" s="115">
        <v>2</v>
      </c>
      <c r="K79" s="116">
        <v>4</v>
      </c>
    </row>
    <row r="80" spans="1:11" ht="14.1" customHeight="1" x14ac:dyDescent="0.2">
      <c r="A80" s="306" t="s">
        <v>319</v>
      </c>
      <c r="B80" s="307" t="s">
        <v>320</v>
      </c>
      <c r="C80" s="308"/>
      <c r="D80" s="113" t="s">
        <v>513</v>
      </c>
      <c r="E80" s="115" t="s">
        <v>513</v>
      </c>
      <c r="F80" s="114" t="s">
        <v>513</v>
      </c>
      <c r="G80" s="114" t="s">
        <v>513</v>
      </c>
      <c r="H80" s="114" t="s">
        <v>513</v>
      </c>
      <c r="I80" s="140">
        <v>0</v>
      </c>
      <c r="J80" s="115" t="s">
        <v>513</v>
      </c>
      <c r="K80" s="116" t="s">
        <v>513</v>
      </c>
    </row>
    <row r="81" spans="1:11" ht="14.1" customHeight="1" x14ac:dyDescent="0.2">
      <c r="A81" s="310" t="s">
        <v>321</v>
      </c>
      <c r="B81" s="311" t="s">
        <v>224</v>
      </c>
      <c r="C81" s="312"/>
      <c r="D81" s="125">
        <v>1.2125262554897842</v>
      </c>
      <c r="E81" s="143">
        <v>508</v>
      </c>
      <c r="F81" s="144">
        <v>515</v>
      </c>
      <c r="G81" s="144">
        <v>517</v>
      </c>
      <c r="H81" s="144">
        <v>511</v>
      </c>
      <c r="I81" s="145">
        <v>514</v>
      </c>
      <c r="J81" s="143">
        <v>-6</v>
      </c>
      <c r="K81" s="146">
        <v>-1.1673151750972763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12286</v>
      </c>
      <c r="E12" s="114">
        <v>12671</v>
      </c>
      <c r="F12" s="114">
        <v>12698</v>
      </c>
      <c r="G12" s="114">
        <v>12810</v>
      </c>
      <c r="H12" s="140">
        <v>12533</v>
      </c>
      <c r="I12" s="115">
        <v>-247</v>
      </c>
      <c r="J12" s="116">
        <v>-1.9707970956674379</v>
      </c>
      <c r="K12"/>
      <c r="L12"/>
      <c r="M12"/>
      <c r="N12"/>
      <c r="O12"/>
      <c r="P12"/>
    </row>
    <row r="13" spans="1:16" s="110" customFormat="1" ht="14.45" customHeight="1" x14ac:dyDescent="0.2">
      <c r="A13" s="120" t="s">
        <v>105</v>
      </c>
      <c r="B13" s="119" t="s">
        <v>106</v>
      </c>
      <c r="C13" s="113">
        <v>40.88393293179228</v>
      </c>
      <c r="D13" s="115">
        <v>5023</v>
      </c>
      <c r="E13" s="114">
        <v>5157</v>
      </c>
      <c r="F13" s="114">
        <v>5162</v>
      </c>
      <c r="G13" s="114">
        <v>5201</v>
      </c>
      <c r="H13" s="140">
        <v>5086</v>
      </c>
      <c r="I13" s="115">
        <v>-63</v>
      </c>
      <c r="J13" s="116">
        <v>-1.238694455367676</v>
      </c>
      <c r="K13"/>
      <c r="L13"/>
      <c r="M13"/>
      <c r="N13"/>
      <c r="O13"/>
      <c r="P13"/>
    </row>
    <row r="14" spans="1:16" s="110" customFormat="1" ht="14.45" customHeight="1" x14ac:dyDescent="0.2">
      <c r="A14" s="120"/>
      <c r="B14" s="119" t="s">
        <v>107</v>
      </c>
      <c r="C14" s="113">
        <v>59.11606706820772</v>
      </c>
      <c r="D14" s="115">
        <v>7263</v>
      </c>
      <c r="E14" s="114">
        <v>7514</v>
      </c>
      <c r="F14" s="114">
        <v>7536</v>
      </c>
      <c r="G14" s="114">
        <v>7609</v>
      </c>
      <c r="H14" s="140">
        <v>7447</v>
      </c>
      <c r="I14" s="115">
        <v>-184</v>
      </c>
      <c r="J14" s="116">
        <v>-2.4707936081643616</v>
      </c>
      <c r="K14"/>
      <c r="L14"/>
      <c r="M14"/>
      <c r="N14"/>
      <c r="O14"/>
      <c r="P14"/>
    </row>
    <row r="15" spans="1:16" s="110" customFormat="1" ht="14.45" customHeight="1" x14ac:dyDescent="0.2">
      <c r="A15" s="118" t="s">
        <v>105</v>
      </c>
      <c r="B15" s="121" t="s">
        <v>108</v>
      </c>
      <c r="C15" s="113">
        <v>17.271691356014976</v>
      </c>
      <c r="D15" s="115">
        <v>2122</v>
      </c>
      <c r="E15" s="114">
        <v>2264</v>
      </c>
      <c r="F15" s="114">
        <v>2304</v>
      </c>
      <c r="G15" s="114">
        <v>2355</v>
      </c>
      <c r="H15" s="140">
        <v>2199</v>
      </c>
      <c r="I15" s="115">
        <v>-77</v>
      </c>
      <c r="J15" s="116">
        <v>-3.5015916325602547</v>
      </c>
      <c r="K15"/>
      <c r="L15"/>
      <c r="M15"/>
      <c r="N15"/>
      <c r="O15"/>
      <c r="P15"/>
    </row>
    <row r="16" spans="1:16" s="110" customFormat="1" ht="14.45" customHeight="1" x14ac:dyDescent="0.2">
      <c r="A16" s="118"/>
      <c r="B16" s="121" t="s">
        <v>109</v>
      </c>
      <c r="C16" s="113">
        <v>51.986000325573826</v>
      </c>
      <c r="D16" s="115">
        <v>6387</v>
      </c>
      <c r="E16" s="114">
        <v>6603</v>
      </c>
      <c r="F16" s="114">
        <v>6612</v>
      </c>
      <c r="G16" s="114">
        <v>6718</v>
      </c>
      <c r="H16" s="140">
        <v>6701</v>
      </c>
      <c r="I16" s="115">
        <v>-314</v>
      </c>
      <c r="J16" s="116">
        <v>-4.6858677809282199</v>
      </c>
      <c r="K16"/>
      <c r="L16"/>
      <c r="M16"/>
      <c r="N16"/>
      <c r="O16"/>
      <c r="P16"/>
    </row>
    <row r="17" spans="1:16" s="110" customFormat="1" ht="14.45" customHeight="1" x14ac:dyDescent="0.2">
      <c r="A17" s="118"/>
      <c r="B17" s="121" t="s">
        <v>110</v>
      </c>
      <c r="C17" s="113">
        <v>16.010092788539801</v>
      </c>
      <c r="D17" s="115">
        <v>1967</v>
      </c>
      <c r="E17" s="114">
        <v>1962</v>
      </c>
      <c r="F17" s="114">
        <v>1952</v>
      </c>
      <c r="G17" s="114">
        <v>1926</v>
      </c>
      <c r="H17" s="140">
        <v>1866</v>
      </c>
      <c r="I17" s="115">
        <v>101</v>
      </c>
      <c r="J17" s="116">
        <v>5.412647374062165</v>
      </c>
      <c r="K17"/>
      <c r="L17"/>
      <c r="M17"/>
      <c r="N17"/>
      <c r="O17"/>
      <c r="P17"/>
    </row>
    <row r="18" spans="1:16" s="110" customFormat="1" ht="14.45" customHeight="1" x14ac:dyDescent="0.2">
      <c r="A18" s="120"/>
      <c r="B18" s="121" t="s">
        <v>111</v>
      </c>
      <c r="C18" s="113">
        <v>14.732215529871398</v>
      </c>
      <c r="D18" s="115">
        <v>1810</v>
      </c>
      <c r="E18" s="114">
        <v>1842</v>
      </c>
      <c r="F18" s="114">
        <v>1830</v>
      </c>
      <c r="G18" s="114">
        <v>1811</v>
      </c>
      <c r="H18" s="140">
        <v>1767</v>
      </c>
      <c r="I18" s="115">
        <v>43</v>
      </c>
      <c r="J18" s="116">
        <v>2.4335031126202602</v>
      </c>
      <c r="K18"/>
      <c r="L18"/>
      <c r="M18"/>
      <c r="N18"/>
      <c r="O18"/>
      <c r="P18"/>
    </row>
    <row r="19" spans="1:16" s="110" customFormat="1" ht="14.45" customHeight="1" x14ac:dyDescent="0.2">
      <c r="A19" s="120"/>
      <c r="B19" s="121" t="s">
        <v>112</v>
      </c>
      <c r="C19" s="113">
        <v>1.0092788539801401</v>
      </c>
      <c r="D19" s="115">
        <v>124</v>
      </c>
      <c r="E19" s="114">
        <v>147</v>
      </c>
      <c r="F19" s="114">
        <v>155</v>
      </c>
      <c r="G19" s="114">
        <v>132</v>
      </c>
      <c r="H19" s="140">
        <v>125</v>
      </c>
      <c r="I19" s="115">
        <v>-1</v>
      </c>
      <c r="J19" s="116">
        <v>-0.8</v>
      </c>
      <c r="K19"/>
      <c r="L19"/>
      <c r="M19"/>
      <c r="N19"/>
      <c r="O19"/>
      <c r="P19"/>
    </row>
    <row r="20" spans="1:16" s="110" customFormat="1" ht="14.45" customHeight="1" x14ac:dyDescent="0.2">
      <c r="A20" s="120" t="s">
        <v>113</v>
      </c>
      <c r="B20" s="119" t="s">
        <v>116</v>
      </c>
      <c r="C20" s="113">
        <v>82.817841445547785</v>
      </c>
      <c r="D20" s="115">
        <v>10175</v>
      </c>
      <c r="E20" s="114">
        <v>10510</v>
      </c>
      <c r="F20" s="114">
        <v>10563</v>
      </c>
      <c r="G20" s="114">
        <v>10601</v>
      </c>
      <c r="H20" s="140">
        <v>10400</v>
      </c>
      <c r="I20" s="115">
        <v>-225</v>
      </c>
      <c r="J20" s="116">
        <v>-2.1634615384615383</v>
      </c>
      <c r="K20"/>
      <c r="L20"/>
      <c r="M20"/>
      <c r="N20"/>
      <c r="O20"/>
      <c r="P20"/>
    </row>
    <row r="21" spans="1:16" s="110" customFormat="1" ht="14.45" customHeight="1" x14ac:dyDescent="0.2">
      <c r="A21" s="123"/>
      <c r="B21" s="124" t="s">
        <v>117</v>
      </c>
      <c r="C21" s="125">
        <v>17.043789679309782</v>
      </c>
      <c r="D21" s="143">
        <v>2094</v>
      </c>
      <c r="E21" s="144">
        <v>2152</v>
      </c>
      <c r="F21" s="144">
        <v>2127</v>
      </c>
      <c r="G21" s="144">
        <v>2199</v>
      </c>
      <c r="H21" s="145">
        <v>2126</v>
      </c>
      <c r="I21" s="143">
        <v>-32</v>
      </c>
      <c r="J21" s="146">
        <v>-1.5051740357478833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13677</v>
      </c>
      <c r="E56" s="114">
        <v>14099</v>
      </c>
      <c r="F56" s="114">
        <v>14133</v>
      </c>
      <c r="G56" s="114">
        <v>14117</v>
      </c>
      <c r="H56" s="140">
        <v>13898</v>
      </c>
      <c r="I56" s="115">
        <v>-221</v>
      </c>
      <c r="J56" s="116">
        <v>-1.5901568571017413</v>
      </c>
      <c r="K56"/>
      <c r="L56"/>
      <c r="M56"/>
      <c r="N56"/>
      <c r="O56"/>
      <c r="P56"/>
    </row>
    <row r="57" spans="1:16" s="110" customFormat="1" ht="14.45" customHeight="1" x14ac:dyDescent="0.2">
      <c r="A57" s="120" t="s">
        <v>105</v>
      </c>
      <c r="B57" s="119" t="s">
        <v>106</v>
      </c>
      <c r="C57" s="113">
        <v>40.505958909117496</v>
      </c>
      <c r="D57" s="115">
        <v>5540</v>
      </c>
      <c r="E57" s="114">
        <v>5671</v>
      </c>
      <c r="F57" s="114">
        <v>5686</v>
      </c>
      <c r="G57" s="114">
        <v>5695</v>
      </c>
      <c r="H57" s="140">
        <v>5641</v>
      </c>
      <c r="I57" s="115">
        <v>-101</v>
      </c>
      <c r="J57" s="116">
        <v>-1.7904626839212905</v>
      </c>
    </row>
    <row r="58" spans="1:16" s="110" customFormat="1" ht="14.45" customHeight="1" x14ac:dyDescent="0.2">
      <c r="A58" s="120"/>
      <c r="B58" s="119" t="s">
        <v>107</v>
      </c>
      <c r="C58" s="113">
        <v>59.494041090882504</v>
      </c>
      <c r="D58" s="115">
        <v>8137</v>
      </c>
      <c r="E58" s="114">
        <v>8428</v>
      </c>
      <c r="F58" s="114">
        <v>8447</v>
      </c>
      <c r="G58" s="114">
        <v>8422</v>
      </c>
      <c r="H58" s="140">
        <v>8257</v>
      </c>
      <c r="I58" s="115">
        <v>-120</v>
      </c>
      <c r="J58" s="116">
        <v>-1.4533123410439628</v>
      </c>
    </row>
    <row r="59" spans="1:16" s="110" customFormat="1" ht="14.45" customHeight="1" x14ac:dyDescent="0.2">
      <c r="A59" s="118" t="s">
        <v>105</v>
      </c>
      <c r="B59" s="121" t="s">
        <v>108</v>
      </c>
      <c r="C59" s="113">
        <v>18.615193390363384</v>
      </c>
      <c r="D59" s="115">
        <v>2546</v>
      </c>
      <c r="E59" s="114">
        <v>2696</v>
      </c>
      <c r="F59" s="114">
        <v>2702</v>
      </c>
      <c r="G59" s="114">
        <v>2708</v>
      </c>
      <c r="H59" s="140">
        <v>2652</v>
      </c>
      <c r="I59" s="115">
        <v>-106</v>
      </c>
      <c r="J59" s="116">
        <v>-3.9969834087481146</v>
      </c>
    </row>
    <row r="60" spans="1:16" s="110" customFormat="1" ht="14.45" customHeight="1" x14ac:dyDescent="0.2">
      <c r="A60" s="118"/>
      <c r="B60" s="121" t="s">
        <v>109</v>
      </c>
      <c r="C60" s="113">
        <v>51.71455728595452</v>
      </c>
      <c r="D60" s="115">
        <v>7073</v>
      </c>
      <c r="E60" s="114">
        <v>7280</v>
      </c>
      <c r="F60" s="114">
        <v>7352</v>
      </c>
      <c r="G60" s="114">
        <v>7360</v>
      </c>
      <c r="H60" s="140">
        <v>7295</v>
      </c>
      <c r="I60" s="115">
        <v>-222</v>
      </c>
      <c r="J60" s="116">
        <v>-3.0431802604523646</v>
      </c>
    </row>
    <row r="61" spans="1:16" s="110" customFormat="1" ht="14.45" customHeight="1" x14ac:dyDescent="0.2">
      <c r="A61" s="118"/>
      <c r="B61" s="121" t="s">
        <v>110</v>
      </c>
      <c r="C61" s="113">
        <v>15.646706149009285</v>
      </c>
      <c r="D61" s="115">
        <v>2140</v>
      </c>
      <c r="E61" s="114">
        <v>2145</v>
      </c>
      <c r="F61" s="114">
        <v>2119</v>
      </c>
      <c r="G61" s="114">
        <v>2100</v>
      </c>
      <c r="H61" s="140">
        <v>2040</v>
      </c>
      <c r="I61" s="115">
        <v>100</v>
      </c>
      <c r="J61" s="116">
        <v>4.9019607843137258</v>
      </c>
    </row>
    <row r="62" spans="1:16" s="110" customFormat="1" ht="14.45" customHeight="1" x14ac:dyDescent="0.2">
      <c r="A62" s="120"/>
      <c r="B62" s="121" t="s">
        <v>111</v>
      </c>
      <c r="C62" s="113">
        <v>14.023543174672808</v>
      </c>
      <c r="D62" s="115">
        <v>1918</v>
      </c>
      <c r="E62" s="114">
        <v>1978</v>
      </c>
      <c r="F62" s="114">
        <v>1960</v>
      </c>
      <c r="G62" s="114">
        <v>1949</v>
      </c>
      <c r="H62" s="140">
        <v>1911</v>
      </c>
      <c r="I62" s="115">
        <v>7</v>
      </c>
      <c r="J62" s="116">
        <v>0.36630036630036628</v>
      </c>
    </row>
    <row r="63" spans="1:16" s="110" customFormat="1" ht="14.45" customHeight="1" x14ac:dyDescent="0.2">
      <c r="A63" s="120"/>
      <c r="B63" s="121" t="s">
        <v>112</v>
      </c>
      <c r="C63" s="113">
        <v>0.95781238575711047</v>
      </c>
      <c r="D63" s="115">
        <v>131</v>
      </c>
      <c r="E63" s="114">
        <v>149</v>
      </c>
      <c r="F63" s="114">
        <v>157</v>
      </c>
      <c r="G63" s="114">
        <v>136</v>
      </c>
      <c r="H63" s="140">
        <v>121</v>
      </c>
      <c r="I63" s="115">
        <v>10</v>
      </c>
      <c r="J63" s="116">
        <v>8.2644628099173545</v>
      </c>
    </row>
    <row r="64" spans="1:16" s="110" customFormat="1" ht="14.45" customHeight="1" x14ac:dyDescent="0.2">
      <c r="A64" s="120" t="s">
        <v>113</v>
      </c>
      <c r="B64" s="119" t="s">
        <v>116</v>
      </c>
      <c r="C64" s="113">
        <v>82.203699641734303</v>
      </c>
      <c r="D64" s="115">
        <v>11243</v>
      </c>
      <c r="E64" s="114">
        <v>11617</v>
      </c>
      <c r="F64" s="114">
        <v>11675</v>
      </c>
      <c r="G64" s="114">
        <v>11652</v>
      </c>
      <c r="H64" s="140">
        <v>11541</v>
      </c>
      <c r="I64" s="115">
        <v>-298</v>
      </c>
      <c r="J64" s="116">
        <v>-2.5820986049735724</v>
      </c>
    </row>
    <row r="65" spans="1:10" s="110" customFormat="1" ht="14.45" customHeight="1" x14ac:dyDescent="0.2">
      <c r="A65" s="123"/>
      <c r="B65" s="124" t="s">
        <v>117</v>
      </c>
      <c r="C65" s="125">
        <v>17.650069459676828</v>
      </c>
      <c r="D65" s="143">
        <v>2414</v>
      </c>
      <c r="E65" s="144">
        <v>2465</v>
      </c>
      <c r="F65" s="144">
        <v>2443</v>
      </c>
      <c r="G65" s="144">
        <v>2443</v>
      </c>
      <c r="H65" s="145">
        <v>2343</v>
      </c>
      <c r="I65" s="143">
        <v>71</v>
      </c>
      <c r="J65" s="146">
        <v>3.0303030303030303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12286</v>
      </c>
      <c r="G11" s="114">
        <v>12671</v>
      </c>
      <c r="H11" s="114">
        <v>12698</v>
      </c>
      <c r="I11" s="114">
        <v>12810</v>
      </c>
      <c r="J11" s="140">
        <v>12533</v>
      </c>
      <c r="K11" s="114">
        <v>-247</v>
      </c>
      <c r="L11" s="116">
        <v>-1.9707970956674379</v>
      </c>
    </row>
    <row r="12" spans="1:17" s="110" customFormat="1" ht="24" customHeight="1" x14ac:dyDescent="0.2">
      <c r="A12" s="604" t="s">
        <v>185</v>
      </c>
      <c r="B12" s="605"/>
      <c r="C12" s="605"/>
      <c r="D12" s="606"/>
      <c r="E12" s="113">
        <v>40.88393293179228</v>
      </c>
      <c r="F12" s="115">
        <v>5023</v>
      </c>
      <c r="G12" s="114">
        <v>5157</v>
      </c>
      <c r="H12" s="114">
        <v>5162</v>
      </c>
      <c r="I12" s="114">
        <v>5201</v>
      </c>
      <c r="J12" s="140">
        <v>5086</v>
      </c>
      <c r="K12" s="114">
        <v>-63</v>
      </c>
      <c r="L12" s="116">
        <v>-1.238694455367676</v>
      </c>
    </row>
    <row r="13" spans="1:17" s="110" customFormat="1" ht="15" customHeight="1" x14ac:dyDescent="0.2">
      <c r="A13" s="120"/>
      <c r="B13" s="612" t="s">
        <v>107</v>
      </c>
      <c r="C13" s="612"/>
      <c r="E13" s="113">
        <v>59.11606706820772</v>
      </c>
      <c r="F13" s="115">
        <v>7263</v>
      </c>
      <c r="G13" s="114">
        <v>7514</v>
      </c>
      <c r="H13" s="114">
        <v>7536</v>
      </c>
      <c r="I13" s="114">
        <v>7609</v>
      </c>
      <c r="J13" s="140">
        <v>7447</v>
      </c>
      <c r="K13" s="114">
        <v>-184</v>
      </c>
      <c r="L13" s="116">
        <v>-2.4707936081643616</v>
      </c>
    </row>
    <row r="14" spans="1:17" s="110" customFormat="1" ht="22.5" customHeight="1" x14ac:dyDescent="0.2">
      <c r="A14" s="604" t="s">
        <v>186</v>
      </c>
      <c r="B14" s="605"/>
      <c r="C14" s="605"/>
      <c r="D14" s="606"/>
      <c r="E14" s="113">
        <v>17.271691356014976</v>
      </c>
      <c r="F14" s="115">
        <v>2122</v>
      </c>
      <c r="G14" s="114">
        <v>2264</v>
      </c>
      <c r="H14" s="114">
        <v>2304</v>
      </c>
      <c r="I14" s="114">
        <v>2355</v>
      </c>
      <c r="J14" s="140">
        <v>2199</v>
      </c>
      <c r="K14" s="114">
        <v>-77</v>
      </c>
      <c r="L14" s="116">
        <v>-3.5015916325602547</v>
      </c>
    </row>
    <row r="15" spans="1:17" s="110" customFormat="1" ht="15" customHeight="1" x14ac:dyDescent="0.2">
      <c r="A15" s="120"/>
      <c r="B15" s="119"/>
      <c r="C15" s="258" t="s">
        <v>106</v>
      </c>
      <c r="E15" s="113">
        <v>46.371347785108391</v>
      </c>
      <c r="F15" s="115">
        <v>984</v>
      </c>
      <c r="G15" s="114">
        <v>1054</v>
      </c>
      <c r="H15" s="114">
        <v>1067</v>
      </c>
      <c r="I15" s="114">
        <v>1099</v>
      </c>
      <c r="J15" s="140">
        <v>1017</v>
      </c>
      <c r="K15" s="114">
        <v>-33</v>
      </c>
      <c r="L15" s="116">
        <v>-3.2448377581120944</v>
      </c>
    </row>
    <row r="16" spans="1:17" s="110" customFormat="1" ht="15" customHeight="1" x14ac:dyDescent="0.2">
      <c r="A16" s="120"/>
      <c r="B16" s="119"/>
      <c r="C16" s="258" t="s">
        <v>107</v>
      </c>
      <c r="E16" s="113">
        <v>53.628652214891609</v>
      </c>
      <c r="F16" s="115">
        <v>1138</v>
      </c>
      <c r="G16" s="114">
        <v>1210</v>
      </c>
      <c r="H16" s="114">
        <v>1237</v>
      </c>
      <c r="I16" s="114">
        <v>1256</v>
      </c>
      <c r="J16" s="140">
        <v>1182</v>
      </c>
      <c r="K16" s="114">
        <v>-44</v>
      </c>
      <c r="L16" s="116">
        <v>-3.7225042301184432</v>
      </c>
    </row>
    <row r="17" spans="1:12" s="110" customFormat="1" ht="15" customHeight="1" x14ac:dyDescent="0.2">
      <c r="A17" s="120"/>
      <c r="B17" s="121" t="s">
        <v>109</v>
      </c>
      <c r="C17" s="258"/>
      <c r="E17" s="113">
        <v>51.986000325573826</v>
      </c>
      <c r="F17" s="115">
        <v>6387</v>
      </c>
      <c r="G17" s="114">
        <v>6603</v>
      </c>
      <c r="H17" s="114">
        <v>6612</v>
      </c>
      <c r="I17" s="114">
        <v>6718</v>
      </c>
      <c r="J17" s="140">
        <v>6701</v>
      </c>
      <c r="K17" s="114">
        <v>-314</v>
      </c>
      <c r="L17" s="116">
        <v>-4.6858677809282199</v>
      </c>
    </row>
    <row r="18" spans="1:12" s="110" customFormat="1" ht="15" customHeight="1" x14ac:dyDescent="0.2">
      <c r="A18" s="120"/>
      <c r="B18" s="119"/>
      <c r="C18" s="258" t="s">
        <v>106</v>
      </c>
      <c r="E18" s="113">
        <v>37.983403788946298</v>
      </c>
      <c r="F18" s="115">
        <v>2426</v>
      </c>
      <c r="G18" s="114">
        <v>2509</v>
      </c>
      <c r="H18" s="114">
        <v>2502</v>
      </c>
      <c r="I18" s="114">
        <v>2527</v>
      </c>
      <c r="J18" s="140">
        <v>2544</v>
      </c>
      <c r="K18" s="114">
        <v>-118</v>
      </c>
      <c r="L18" s="116">
        <v>-4.6383647798742142</v>
      </c>
    </row>
    <row r="19" spans="1:12" s="110" customFormat="1" ht="15" customHeight="1" x14ac:dyDescent="0.2">
      <c r="A19" s="120"/>
      <c r="B19" s="119"/>
      <c r="C19" s="258" t="s">
        <v>107</v>
      </c>
      <c r="E19" s="113">
        <v>62.016596211053702</v>
      </c>
      <c r="F19" s="115">
        <v>3961</v>
      </c>
      <c r="G19" s="114">
        <v>4094</v>
      </c>
      <c r="H19" s="114">
        <v>4110</v>
      </c>
      <c r="I19" s="114">
        <v>4191</v>
      </c>
      <c r="J19" s="140">
        <v>4157</v>
      </c>
      <c r="K19" s="114">
        <v>-196</v>
      </c>
      <c r="L19" s="116">
        <v>-4.7149386576858312</v>
      </c>
    </row>
    <row r="20" spans="1:12" s="110" customFormat="1" ht="15" customHeight="1" x14ac:dyDescent="0.2">
      <c r="A20" s="120"/>
      <c r="B20" s="121" t="s">
        <v>110</v>
      </c>
      <c r="C20" s="258"/>
      <c r="E20" s="113">
        <v>16.010092788539801</v>
      </c>
      <c r="F20" s="115">
        <v>1967</v>
      </c>
      <c r="G20" s="114">
        <v>1962</v>
      </c>
      <c r="H20" s="114">
        <v>1952</v>
      </c>
      <c r="I20" s="114">
        <v>1926</v>
      </c>
      <c r="J20" s="140">
        <v>1866</v>
      </c>
      <c r="K20" s="114">
        <v>101</v>
      </c>
      <c r="L20" s="116">
        <v>5.412647374062165</v>
      </c>
    </row>
    <row r="21" spans="1:12" s="110" customFormat="1" ht="15" customHeight="1" x14ac:dyDescent="0.2">
      <c r="A21" s="120"/>
      <c r="B21" s="119"/>
      <c r="C21" s="258" t="s">
        <v>106</v>
      </c>
      <c r="E21" s="113">
        <v>35.282155566853078</v>
      </c>
      <c r="F21" s="115">
        <v>694</v>
      </c>
      <c r="G21" s="114">
        <v>678</v>
      </c>
      <c r="H21" s="114">
        <v>677</v>
      </c>
      <c r="I21" s="114">
        <v>662</v>
      </c>
      <c r="J21" s="140">
        <v>630</v>
      </c>
      <c r="K21" s="114">
        <v>64</v>
      </c>
      <c r="L21" s="116">
        <v>10.158730158730158</v>
      </c>
    </row>
    <row r="22" spans="1:12" s="110" customFormat="1" ht="15" customHeight="1" x14ac:dyDescent="0.2">
      <c r="A22" s="120"/>
      <c r="B22" s="119"/>
      <c r="C22" s="258" t="s">
        <v>107</v>
      </c>
      <c r="E22" s="113">
        <v>64.717844433146922</v>
      </c>
      <c r="F22" s="115">
        <v>1273</v>
      </c>
      <c r="G22" s="114">
        <v>1284</v>
      </c>
      <c r="H22" s="114">
        <v>1275</v>
      </c>
      <c r="I22" s="114">
        <v>1264</v>
      </c>
      <c r="J22" s="140">
        <v>1236</v>
      </c>
      <c r="K22" s="114">
        <v>37</v>
      </c>
      <c r="L22" s="116">
        <v>2.9935275080906147</v>
      </c>
    </row>
    <row r="23" spans="1:12" s="110" customFormat="1" ht="15" customHeight="1" x14ac:dyDescent="0.2">
      <c r="A23" s="120"/>
      <c r="B23" s="121" t="s">
        <v>111</v>
      </c>
      <c r="C23" s="258"/>
      <c r="E23" s="113">
        <v>14.732215529871398</v>
      </c>
      <c r="F23" s="115">
        <v>1810</v>
      </c>
      <c r="G23" s="114">
        <v>1842</v>
      </c>
      <c r="H23" s="114">
        <v>1830</v>
      </c>
      <c r="I23" s="114">
        <v>1811</v>
      </c>
      <c r="J23" s="140">
        <v>1767</v>
      </c>
      <c r="K23" s="114">
        <v>43</v>
      </c>
      <c r="L23" s="116">
        <v>2.4335031126202602</v>
      </c>
    </row>
    <row r="24" spans="1:12" s="110" customFormat="1" ht="15" customHeight="1" x14ac:dyDescent="0.2">
      <c r="A24" s="120"/>
      <c r="B24" s="119"/>
      <c r="C24" s="258" t="s">
        <v>106</v>
      </c>
      <c r="E24" s="113">
        <v>50.773480662983424</v>
      </c>
      <c r="F24" s="115">
        <v>919</v>
      </c>
      <c r="G24" s="114">
        <v>916</v>
      </c>
      <c r="H24" s="114">
        <v>916</v>
      </c>
      <c r="I24" s="114">
        <v>913</v>
      </c>
      <c r="J24" s="140">
        <v>895</v>
      </c>
      <c r="K24" s="114">
        <v>24</v>
      </c>
      <c r="L24" s="116">
        <v>2.6815642458100557</v>
      </c>
    </row>
    <row r="25" spans="1:12" s="110" customFormat="1" ht="15" customHeight="1" x14ac:dyDescent="0.2">
      <c r="A25" s="120"/>
      <c r="B25" s="119"/>
      <c r="C25" s="258" t="s">
        <v>107</v>
      </c>
      <c r="E25" s="113">
        <v>49.226519337016576</v>
      </c>
      <c r="F25" s="115">
        <v>891</v>
      </c>
      <c r="G25" s="114">
        <v>926</v>
      </c>
      <c r="H25" s="114">
        <v>914</v>
      </c>
      <c r="I25" s="114">
        <v>898</v>
      </c>
      <c r="J25" s="140">
        <v>872</v>
      </c>
      <c r="K25" s="114">
        <v>19</v>
      </c>
      <c r="L25" s="116">
        <v>2.1788990825688073</v>
      </c>
    </row>
    <row r="26" spans="1:12" s="110" customFormat="1" ht="15" customHeight="1" x14ac:dyDescent="0.2">
      <c r="A26" s="120"/>
      <c r="C26" s="121" t="s">
        <v>187</v>
      </c>
      <c r="D26" s="110" t="s">
        <v>188</v>
      </c>
      <c r="E26" s="113">
        <v>1.0092788539801401</v>
      </c>
      <c r="F26" s="115">
        <v>124</v>
      </c>
      <c r="G26" s="114">
        <v>147</v>
      </c>
      <c r="H26" s="114">
        <v>155</v>
      </c>
      <c r="I26" s="114">
        <v>132</v>
      </c>
      <c r="J26" s="140">
        <v>125</v>
      </c>
      <c r="K26" s="114">
        <v>-1</v>
      </c>
      <c r="L26" s="116">
        <v>-0.8</v>
      </c>
    </row>
    <row r="27" spans="1:12" s="110" customFormat="1" ht="15" customHeight="1" x14ac:dyDescent="0.2">
      <c r="A27" s="120"/>
      <c r="B27" s="119"/>
      <c r="D27" s="259" t="s">
        <v>106</v>
      </c>
      <c r="E27" s="113">
        <v>47.58064516129032</v>
      </c>
      <c r="F27" s="115">
        <v>59</v>
      </c>
      <c r="G27" s="114">
        <v>62</v>
      </c>
      <c r="H27" s="114">
        <v>72</v>
      </c>
      <c r="I27" s="114">
        <v>62</v>
      </c>
      <c r="J27" s="140">
        <v>66</v>
      </c>
      <c r="K27" s="114">
        <v>-7</v>
      </c>
      <c r="L27" s="116">
        <v>-10.606060606060606</v>
      </c>
    </row>
    <row r="28" spans="1:12" s="110" customFormat="1" ht="15" customHeight="1" x14ac:dyDescent="0.2">
      <c r="A28" s="120"/>
      <c r="B28" s="119"/>
      <c r="D28" s="259" t="s">
        <v>107</v>
      </c>
      <c r="E28" s="113">
        <v>52.41935483870968</v>
      </c>
      <c r="F28" s="115">
        <v>65</v>
      </c>
      <c r="G28" s="114">
        <v>85</v>
      </c>
      <c r="H28" s="114">
        <v>83</v>
      </c>
      <c r="I28" s="114">
        <v>70</v>
      </c>
      <c r="J28" s="140">
        <v>59</v>
      </c>
      <c r="K28" s="114">
        <v>6</v>
      </c>
      <c r="L28" s="116">
        <v>10.169491525423728</v>
      </c>
    </row>
    <row r="29" spans="1:12" s="110" customFormat="1" ht="24" customHeight="1" x14ac:dyDescent="0.2">
      <c r="A29" s="604" t="s">
        <v>189</v>
      </c>
      <c r="B29" s="605"/>
      <c r="C29" s="605"/>
      <c r="D29" s="606"/>
      <c r="E29" s="113">
        <v>82.817841445547785</v>
      </c>
      <c r="F29" s="115">
        <v>10175</v>
      </c>
      <c r="G29" s="114">
        <v>10510</v>
      </c>
      <c r="H29" s="114">
        <v>10563</v>
      </c>
      <c r="I29" s="114">
        <v>10601</v>
      </c>
      <c r="J29" s="140">
        <v>10400</v>
      </c>
      <c r="K29" s="114">
        <v>-225</v>
      </c>
      <c r="L29" s="116">
        <v>-2.1634615384615383</v>
      </c>
    </row>
    <row r="30" spans="1:12" s="110" customFormat="1" ht="15" customHeight="1" x14ac:dyDescent="0.2">
      <c r="A30" s="120"/>
      <c r="B30" s="119"/>
      <c r="C30" s="258" t="s">
        <v>106</v>
      </c>
      <c r="E30" s="113">
        <v>40.226044226044223</v>
      </c>
      <c r="F30" s="115">
        <v>4093</v>
      </c>
      <c r="G30" s="114">
        <v>4198</v>
      </c>
      <c r="H30" s="114">
        <v>4219</v>
      </c>
      <c r="I30" s="114">
        <v>4222</v>
      </c>
      <c r="J30" s="140">
        <v>4140</v>
      </c>
      <c r="K30" s="114">
        <v>-47</v>
      </c>
      <c r="L30" s="116">
        <v>-1.1352657004830917</v>
      </c>
    </row>
    <row r="31" spans="1:12" s="110" customFormat="1" ht="15" customHeight="1" x14ac:dyDescent="0.2">
      <c r="A31" s="120"/>
      <c r="B31" s="119"/>
      <c r="C31" s="258" t="s">
        <v>107</v>
      </c>
      <c r="E31" s="113">
        <v>59.773955773955777</v>
      </c>
      <c r="F31" s="115">
        <v>6082</v>
      </c>
      <c r="G31" s="114">
        <v>6312</v>
      </c>
      <c r="H31" s="114">
        <v>6344</v>
      </c>
      <c r="I31" s="114">
        <v>6379</v>
      </c>
      <c r="J31" s="140">
        <v>6260</v>
      </c>
      <c r="K31" s="114">
        <v>-178</v>
      </c>
      <c r="L31" s="116">
        <v>-2.8434504792332267</v>
      </c>
    </row>
    <row r="32" spans="1:12" s="110" customFormat="1" ht="15" customHeight="1" x14ac:dyDescent="0.2">
      <c r="A32" s="120"/>
      <c r="B32" s="119" t="s">
        <v>117</v>
      </c>
      <c r="C32" s="258"/>
      <c r="E32" s="113">
        <v>17.043789679309782</v>
      </c>
      <c r="F32" s="114">
        <v>2094</v>
      </c>
      <c r="G32" s="114">
        <v>2152</v>
      </c>
      <c r="H32" s="114">
        <v>2127</v>
      </c>
      <c r="I32" s="114">
        <v>2199</v>
      </c>
      <c r="J32" s="140">
        <v>2126</v>
      </c>
      <c r="K32" s="114">
        <v>-32</v>
      </c>
      <c r="L32" s="116">
        <v>-1.5051740357478833</v>
      </c>
    </row>
    <row r="33" spans="1:12" s="110" customFormat="1" ht="15" customHeight="1" x14ac:dyDescent="0.2">
      <c r="A33" s="120"/>
      <c r="B33" s="119"/>
      <c r="C33" s="258" t="s">
        <v>106</v>
      </c>
      <c r="E33" s="113">
        <v>44.078319006685767</v>
      </c>
      <c r="F33" s="114">
        <v>923</v>
      </c>
      <c r="G33" s="114">
        <v>959</v>
      </c>
      <c r="H33" s="114">
        <v>943</v>
      </c>
      <c r="I33" s="114">
        <v>978</v>
      </c>
      <c r="J33" s="140">
        <v>945</v>
      </c>
      <c r="K33" s="114">
        <v>-22</v>
      </c>
      <c r="L33" s="116">
        <v>-2.3280423280423279</v>
      </c>
    </row>
    <row r="34" spans="1:12" s="110" customFormat="1" ht="15" customHeight="1" x14ac:dyDescent="0.2">
      <c r="A34" s="120"/>
      <c r="B34" s="119"/>
      <c r="C34" s="258" t="s">
        <v>107</v>
      </c>
      <c r="E34" s="113">
        <v>55.921680993314233</v>
      </c>
      <c r="F34" s="114">
        <v>1171</v>
      </c>
      <c r="G34" s="114">
        <v>1193</v>
      </c>
      <c r="H34" s="114">
        <v>1184</v>
      </c>
      <c r="I34" s="114">
        <v>1221</v>
      </c>
      <c r="J34" s="140">
        <v>1181</v>
      </c>
      <c r="K34" s="114">
        <v>-10</v>
      </c>
      <c r="L34" s="116">
        <v>-0.84674005080440307</v>
      </c>
    </row>
    <row r="35" spans="1:12" s="110" customFormat="1" ht="24" customHeight="1" x14ac:dyDescent="0.2">
      <c r="A35" s="604" t="s">
        <v>192</v>
      </c>
      <c r="B35" s="605"/>
      <c r="C35" s="605"/>
      <c r="D35" s="606"/>
      <c r="E35" s="113">
        <v>17.255412664821748</v>
      </c>
      <c r="F35" s="114">
        <v>2120</v>
      </c>
      <c r="G35" s="114">
        <v>2221</v>
      </c>
      <c r="H35" s="114">
        <v>2275</v>
      </c>
      <c r="I35" s="114">
        <v>2321</v>
      </c>
      <c r="J35" s="114">
        <v>2192</v>
      </c>
      <c r="K35" s="318">
        <v>-72</v>
      </c>
      <c r="L35" s="319">
        <v>-3.2846715328467155</v>
      </c>
    </row>
    <row r="36" spans="1:12" s="110" customFormat="1" ht="15" customHeight="1" x14ac:dyDescent="0.2">
      <c r="A36" s="120"/>
      <c r="B36" s="119"/>
      <c r="C36" s="258" t="s">
        <v>106</v>
      </c>
      <c r="E36" s="113">
        <v>44.622641509433961</v>
      </c>
      <c r="F36" s="114">
        <v>946</v>
      </c>
      <c r="G36" s="114">
        <v>985</v>
      </c>
      <c r="H36" s="114">
        <v>1010</v>
      </c>
      <c r="I36" s="114">
        <v>1041</v>
      </c>
      <c r="J36" s="114">
        <v>954</v>
      </c>
      <c r="K36" s="318">
        <v>-8</v>
      </c>
      <c r="L36" s="116">
        <v>-0.83857442348008382</v>
      </c>
    </row>
    <row r="37" spans="1:12" s="110" customFormat="1" ht="15" customHeight="1" x14ac:dyDescent="0.2">
      <c r="A37" s="120"/>
      <c r="B37" s="119"/>
      <c r="C37" s="258" t="s">
        <v>107</v>
      </c>
      <c r="E37" s="113">
        <v>55.377358490566039</v>
      </c>
      <c r="F37" s="114">
        <v>1174</v>
      </c>
      <c r="G37" s="114">
        <v>1236</v>
      </c>
      <c r="H37" s="114">
        <v>1265</v>
      </c>
      <c r="I37" s="114">
        <v>1280</v>
      </c>
      <c r="J37" s="140">
        <v>1238</v>
      </c>
      <c r="K37" s="114">
        <v>-64</v>
      </c>
      <c r="L37" s="116">
        <v>-5.1696284329563813</v>
      </c>
    </row>
    <row r="38" spans="1:12" s="110" customFormat="1" ht="15" customHeight="1" x14ac:dyDescent="0.2">
      <c r="A38" s="120"/>
      <c r="B38" s="119" t="s">
        <v>328</v>
      </c>
      <c r="C38" s="258"/>
      <c r="E38" s="113">
        <v>56.959140485104996</v>
      </c>
      <c r="F38" s="114">
        <v>6998</v>
      </c>
      <c r="G38" s="114">
        <v>7165</v>
      </c>
      <c r="H38" s="114">
        <v>7169</v>
      </c>
      <c r="I38" s="114">
        <v>7184</v>
      </c>
      <c r="J38" s="140">
        <v>7088</v>
      </c>
      <c r="K38" s="114">
        <v>-90</v>
      </c>
      <c r="L38" s="116">
        <v>-1.2697516930022574</v>
      </c>
    </row>
    <row r="39" spans="1:12" s="110" customFormat="1" ht="15" customHeight="1" x14ac:dyDescent="0.2">
      <c r="A39" s="120"/>
      <c r="B39" s="119"/>
      <c r="C39" s="258" t="s">
        <v>106</v>
      </c>
      <c r="E39" s="113">
        <v>41.297513575307228</v>
      </c>
      <c r="F39" s="115">
        <v>2890</v>
      </c>
      <c r="G39" s="114">
        <v>2948</v>
      </c>
      <c r="H39" s="114">
        <v>2931</v>
      </c>
      <c r="I39" s="114">
        <v>2915</v>
      </c>
      <c r="J39" s="140">
        <v>2917</v>
      </c>
      <c r="K39" s="114">
        <v>-27</v>
      </c>
      <c r="L39" s="116">
        <v>-0.92560850188549881</v>
      </c>
    </row>
    <row r="40" spans="1:12" s="110" customFormat="1" ht="15" customHeight="1" x14ac:dyDescent="0.2">
      <c r="A40" s="120"/>
      <c r="B40" s="119"/>
      <c r="C40" s="258" t="s">
        <v>107</v>
      </c>
      <c r="E40" s="113">
        <v>58.702486424692772</v>
      </c>
      <c r="F40" s="115">
        <v>4108</v>
      </c>
      <c r="G40" s="114">
        <v>4217</v>
      </c>
      <c r="H40" s="114">
        <v>4238</v>
      </c>
      <c r="I40" s="114">
        <v>4269</v>
      </c>
      <c r="J40" s="140">
        <v>4171</v>
      </c>
      <c r="K40" s="114">
        <v>-63</v>
      </c>
      <c r="L40" s="116">
        <v>-1.5104291536801726</v>
      </c>
    </row>
    <row r="41" spans="1:12" s="110" customFormat="1" ht="15" customHeight="1" x14ac:dyDescent="0.2">
      <c r="A41" s="120"/>
      <c r="B41" s="320" t="s">
        <v>515</v>
      </c>
      <c r="C41" s="258"/>
      <c r="E41" s="113">
        <v>10.247436106137066</v>
      </c>
      <c r="F41" s="115">
        <v>1259</v>
      </c>
      <c r="G41" s="114">
        <v>1261</v>
      </c>
      <c r="H41" s="114">
        <v>1248</v>
      </c>
      <c r="I41" s="114">
        <v>1271</v>
      </c>
      <c r="J41" s="140">
        <v>1185</v>
      </c>
      <c r="K41" s="114">
        <v>74</v>
      </c>
      <c r="L41" s="116">
        <v>6.2447257383966246</v>
      </c>
    </row>
    <row r="42" spans="1:12" s="110" customFormat="1" ht="15" customHeight="1" x14ac:dyDescent="0.2">
      <c r="A42" s="120"/>
      <c r="B42" s="119"/>
      <c r="C42" s="268" t="s">
        <v>106</v>
      </c>
      <c r="D42" s="182"/>
      <c r="E42" s="113">
        <v>40.270055599682287</v>
      </c>
      <c r="F42" s="115">
        <v>507</v>
      </c>
      <c r="G42" s="114">
        <v>507</v>
      </c>
      <c r="H42" s="114">
        <v>500</v>
      </c>
      <c r="I42" s="114">
        <v>505</v>
      </c>
      <c r="J42" s="140">
        <v>465</v>
      </c>
      <c r="K42" s="114">
        <v>42</v>
      </c>
      <c r="L42" s="116">
        <v>9.0322580645161299</v>
      </c>
    </row>
    <row r="43" spans="1:12" s="110" customFormat="1" ht="15" customHeight="1" x14ac:dyDescent="0.2">
      <c r="A43" s="120"/>
      <c r="B43" s="119"/>
      <c r="C43" s="268" t="s">
        <v>107</v>
      </c>
      <c r="D43" s="182"/>
      <c r="E43" s="113">
        <v>59.729944400317713</v>
      </c>
      <c r="F43" s="115">
        <v>752</v>
      </c>
      <c r="G43" s="114">
        <v>754</v>
      </c>
      <c r="H43" s="114">
        <v>748</v>
      </c>
      <c r="I43" s="114">
        <v>766</v>
      </c>
      <c r="J43" s="140">
        <v>720</v>
      </c>
      <c r="K43" s="114">
        <v>32</v>
      </c>
      <c r="L43" s="116">
        <v>4.4444444444444446</v>
      </c>
    </row>
    <row r="44" spans="1:12" s="110" customFormat="1" ht="15" customHeight="1" x14ac:dyDescent="0.2">
      <c r="A44" s="120"/>
      <c r="B44" s="119" t="s">
        <v>205</v>
      </c>
      <c r="C44" s="268"/>
      <c r="D44" s="182"/>
      <c r="E44" s="113">
        <v>15.538010743936187</v>
      </c>
      <c r="F44" s="115">
        <v>1909</v>
      </c>
      <c r="G44" s="114">
        <v>2024</v>
      </c>
      <c r="H44" s="114">
        <v>2006</v>
      </c>
      <c r="I44" s="114">
        <v>2034</v>
      </c>
      <c r="J44" s="140">
        <v>2068</v>
      </c>
      <c r="K44" s="114">
        <v>-159</v>
      </c>
      <c r="L44" s="116">
        <v>-7.6885880077369437</v>
      </c>
    </row>
    <row r="45" spans="1:12" s="110" customFormat="1" ht="15" customHeight="1" x14ac:dyDescent="0.2">
      <c r="A45" s="120"/>
      <c r="B45" s="119"/>
      <c r="C45" s="268" t="s">
        <v>106</v>
      </c>
      <c r="D45" s="182"/>
      <c r="E45" s="113">
        <v>35.620743844944997</v>
      </c>
      <c r="F45" s="115">
        <v>680</v>
      </c>
      <c r="G45" s="114">
        <v>717</v>
      </c>
      <c r="H45" s="114">
        <v>721</v>
      </c>
      <c r="I45" s="114">
        <v>740</v>
      </c>
      <c r="J45" s="140">
        <v>750</v>
      </c>
      <c r="K45" s="114">
        <v>-70</v>
      </c>
      <c r="L45" s="116">
        <v>-9.3333333333333339</v>
      </c>
    </row>
    <row r="46" spans="1:12" s="110" customFormat="1" ht="15" customHeight="1" x14ac:dyDescent="0.2">
      <c r="A46" s="123"/>
      <c r="B46" s="124"/>
      <c r="C46" s="260" t="s">
        <v>107</v>
      </c>
      <c r="D46" s="261"/>
      <c r="E46" s="125">
        <v>64.379256155055003</v>
      </c>
      <c r="F46" s="143">
        <v>1229</v>
      </c>
      <c r="G46" s="144">
        <v>1307</v>
      </c>
      <c r="H46" s="144">
        <v>1285</v>
      </c>
      <c r="I46" s="144">
        <v>1294</v>
      </c>
      <c r="J46" s="145">
        <v>1318</v>
      </c>
      <c r="K46" s="144">
        <v>-89</v>
      </c>
      <c r="L46" s="146">
        <v>-6.7526555386949925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12286</v>
      </c>
      <c r="E11" s="114">
        <v>12671</v>
      </c>
      <c r="F11" s="114">
        <v>12698</v>
      </c>
      <c r="G11" s="114">
        <v>12810</v>
      </c>
      <c r="H11" s="140">
        <v>12533</v>
      </c>
      <c r="I11" s="115">
        <v>-247</v>
      </c>
      <c r="J11" s="116">
        <v>-1.9707970956674379</v>
      </c>
    </row>
    <row r="12" spans="1:15" s="110" customFormat="1" ht="24.95" customHeight="1" x14ac:dyDescent="0.2">
      <c r="A12" s="193" t="s">
        <v>132</v>
      </c>
      <c r="B12" s="194" t="s">
        <v>133</v>
      </c>
      <c r="C12" s="113">
        <v>1.9778609799772098</v>
      </c>
      <c r="D12" s="115">
        <v>243</v>
      </c>
      <c r="E12" s="114">
        <v>241</v>
      </c>
      <c r="F12" s="114">
        <v>248</v>
      </c>
      <c r="G12" s="114">
        <v>248</v>
      </c>
      <c r="H12" s="140">
        <v>230</v>
      </c>
      <c r="I12" s="115">
        <v>13</v>
      </c>
      <c r="J12" s="116">
        <v>5.6521739130434785</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8.8881653915025236</v>
      </c>
      <c r="D14" s="115">
        <v>1092</v>
      </c>
      <c r="E14" s="114">
        <v>1112</v>
      </c>
      <c r="F14" s="114">
        <v>1112</v>
      </c>
      <c r="G14" s="114">
        <v>1116</v>
      </c>
      <c r="H14" s="140">
        <v>1098</v>
      </c>
      <c r="I14" s="115">
        <v>-6</v>
      </c>
      <c r="J14" s="116">
        <v>-0.54644808743169404</v>
      </c>
      <c r="K14" s="110"/>
      <c r="L14" s="110"/>
      <c r="M14" s="110"/>
      <c r="N14" s="110"/>
      <c r="O14" s="110"/>
    </row>
    <row r="15" spans="1:15" s="110" customFormat="1" ht="24.95" customHeight="1" x14ac:dyDescent="0.2">
      <c r="A15" s="193" t="s">
        <v>216</v>
      </c>
      <c r="B15" s="199" t="s">
        <v>217</v>
      </c>
      <c r="C15" s="113">
        <v>4.9975581963210161</v>
      </c>
      <c r="D15" s="115">
        <v>614</v>
      </c>
      <c r="E15" s="114">
        <v>637</v>
      </c>
      <c r="F15" s="114">
        <v>626</v>
      </c>
      <c r="G15" s="114">
        <v>621</v>
      </c>
      <c r="H15" s="140">
        <v>594</v>
      </c>
      <c r="I15" s="115">
        <v>20</v>
      </c>
      <c r="J15" s="116">
        <v>3.3670033670033672</v>
      </c>
    </row>
    <row r="16" spans="1:15" s="287" customFormat="1" ht="24.95" customHeight="1" x14ac:dyDescent="0.2">
      <c r="A16" s="193" t="s">
        <v>218</v>
      </c>
      <c r="B16" s="199" t="s">
        <v>141</v>
      </c>
      <c r="C16" s="113">
        <v>2.9790004883607359</v>
      </c>
      <c r="D16" s="115">
        <v>366</v>
      </c>
      <c r="E16" s="114">
        <v>365</v>
      </c>
      <c r="F16" s="114">
        <v>371</v>
      </c>
      <c r="G16" s="114">
        <v>381</v>
      </c>
      <c r="H16" s="140">
        <v>394</v>
      </c>
      <c r="I16" s="115">
        <v>-28</v>
      </c>
      <c r="J16" s="116">
        <v>-7.1065989847715736</v>
      </c>
      <c r="K16" s="110"/>
      <c r="L16" s="110"/>
      <c r="M16" s="110"/>
      <c r="N16" s="110"/>
      <c r="O16" s="110"/>
    </row>
    <row r="17" spans="1:15" s="110" customFormat="1" ht="24.95" customHeight="1" x14ac:dyDescent="0.2">
      <c r="A17" s="193" t="s">
        <v>142</v>
      </c>
      <c r="B17" s="199" t="s">
        <v>220</v>
      </c>
      <c r="C17" s="113">
        <v>0.91160670682077161</v>
      </c>
      <c r="D17" s="115">
        <v>112</v>
      </c>
      <c r="E17" s="114">
        <v>110</v>
      </c>
      <c r="F17" s="114">
        <v>115</v>
      </c>
      <c r="G17" s="114">
        <v>114</v>
      </c>
      <c r="H17" s="140">
        <v>110</v>
      </c>
      <c r="I17" s="115">
        <v>2</v>
      </c>
      <c r="J17" s="116">
        <v>1.8181818181818181</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19.892560638124696</v>
      </c>
      <c r="D19" s="115">
        <v>2444</v>
      </c>
      <c r="E19" s="114">
        <v>2518</v>
      </c>
      <c r="F19" s="114">
        <v>2494</v>
      </c>
      <c r="G19" s="114">
        <v>2552</v>
      </c>
      <c r="H19" s="140">
        <v>2571</v>
      </c>
      <c r="I19" s="115">
        <v>-127</v>
      </c>
      <c r="J19" s="116">
        <v>-4.9397121742512642</v>
      </c>
    </row>
    <row r="20" spans="1:15" s="287" customFormat="1" ht="24.95" customHeight="1" x14ac:dyDescent="0.2">
      <c r="A20" s="193" t="s">
        <v>148</v>
      </c>
      <c r="B20" s="199" t="s">
        <v>149</v>
      </c>
      <c r="C20" s="113">
        <v>4.2324597102392971</v>
      </c>
      <c r="D20" s="115">
        <v>520</v>
      </c>
      <c r="E20" s="114">
        <v>533</v>
      </c>
      <c r="F20" s="114">
        <v>555</v>
      </c>
      <c r="G20" s="114">
        <v>565</v>
      </c>
      <c r="H20" s="140">
        <v>547</v>
      </c>
      <c r="I20" s="115">
        <v>-27</v>
      </c>
      <c r="J20" s="116">
        <v>-4.9360146252285189</v>
      </c>
      <c r="K20" s="110"/>
      <c r="L20" s="110"/>
      <c r="M20" s="110"/>
      <c r="N20" s="110"/>
      <c r="O20" s="110"/>
    </row>
    <row r="21" spans="1:15" s="110" customFormat="1" ht="24.95" customHeight="1" x14ac:dyDescent="0.2">
      <c r="A21" s="201" t="s">
        <v>150</v>
      </c>
      <c r="B21" s="202" t="s">
        <v>151</v>
      </c>
      <c r="C21" s="113">
        <v>12.843887351456942</v>
      </c>
      <c r="D21" s="115">
        <v>1578</v>
      </c>
      <c r="E21" s="114">
        <v>1774</v>
      </c>
      <c r="F21" s="114">
        <v>1748</v>
      </c>
      <c r="G21" s="114">
        <v>1849</v>
      </c>
      <c r="H21" s="140">
        <v>1732</v>
      </c>
      <c r="I21" s="115">
        <v>-154</v>
      </c>
      <c r="J21" s="116">
        <v>-8.8914549653579673</v>
      </c>
    </row>
    <row r="22" spans="1:15" s="110" customFormat="1" ht="24.95" customHeight="1" x14ac:dyDescent="0.2">
      <c r="A22" s="201" t="s">
        <v>152</v>
      </c>
      <c r="B22" s="199" t="s">
        <v>153</v>
      </c>
      <c r="C22" s="113">
        <v>1.8801888328178415</v>
      </c>
      <c r="D22" s="115">
        <v>231</v>
      </c>
      <c r="E22" s="114">
        <v>245</v>
      </c>
      <c r="F22" s="114">
        <v>235</v>
      </c>
      <c r="G22" s="114">
        <v>244</v>
      </c>
      <c r="H22" s="140">
        <v>213</v>
      </c>
      <c r="I22" s="115">
        <v>18</v>
      </c>
      <c r="J22" s="116">
        <v>8.4507042253521121</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9.6695425687774694</v>
      </c>
      <c r="D24" s="115">
        <v>1188</v>
      </c>
      <c r="E24" s="114">
        <v>1189</v>
      </c>
      <c r="F24" s="114">
        <v>1184</v>
      </c>
      <c r="G24" s="114">
        <v>1147</v>
      </c>
      <c r="H24" s="140">
        <v>1148</v>
      </c>
      <c r="I24" s="115">
        <v>40</v>
      </c>
      <c r="J24" s="116">
        <v>3.484320557491289</v>
      </c>
    </row>
    <row r="25" spans="1:15" s="110" customFormat="1" ht="24.95" customHeight="1" x14ac:dyDescent="0.2">
      <c r="A25" s="193" t="s">
        <v>222</v>
      </c>
      <c r="B25" s="204" t="s">
        <v>159</v>
      </c>
      <c r="C25" s="113">
        <v>9.9625590102555748</v>
      </c>
      <c r="D25" s="115">
        <v>1224</v>
      </c>
      <c r="E25" s="114">
        <v>1214</v>
      </c>
      <c r="F25" s="114">
        <v>1239</v>
      </c>
      <c r="G25" s="114">
        <v>1208</v>
      </c>
      <c r="H25" s="140">
        <v>1189</v>
      </c>
      <c r="I25" s="115">
        <v>35</v>
      </c>
      <c r="J25" s="116">
        <v>2.9436501261564341</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3.1743447826794724</v>
      </c>
      <c r="D27" s="115">
        <v>390</v>
      </c>
      <c r="E27" s="114">
        <v>394</v>
      </c>
      <c r="F27" s="114">
        <v>383</v>
      </c>
      <c r="G27" s="114">
        <v>395</v>
      </c>
      <c r="H27" s="140">
        <v>386</v>
      </c>
      <c r="I27" s="115">
        <v>4</v>
      </c>
      <c r="J27" s="116">
        <v>1.0362694300518134</v>
      </c>
    </row>
    <row r="28" spans="1:15" s="110" customFormat="1" ht="24.95" customHeight="1" x14ac:dyDescent="0.2">
      <c r="A28" s="193" t="s">
        <v>163</v>
      </c>
      <c r="B28" s="199" t="s">
        <v>164</v>
      </c>
      <c r="C28" s="113">
        <v>2.9383037603776656</v>
      </c>
      <c r="D28" s="115">
        <v>361</v>
      </c>
      <c r="E28" s="114">
        <v>361</v>
      </c>
      <c r="F28" s="114">
        <v>378</v>
      </c>
      <c r="G28" s="114">
        <v>375</v>
      </c>
      <c r="H28" s="140">
        <v>372</v>
      </c>
      <c r="I28" s="115">
        <v>-11</v>
      </c>
      <c r="J28" s="116">
        <v>-2.956989247311828</v>
      </c>
    </row>
    <row r="29" spans="1:15" s="110" customFormat="1" ht="24.95" customHeight="1" x14ac:dyDescent="0.2">
      <c r="A29" s="193">
        <v>86</v>
      </c>
      <c r="B29" s="199" t="s">
        <v>165</v>
      </c>
      <c r="C29" s="113">
        <v>5.2824352922025071</v>
      </c>
      <c r="D29" s="115">
        <v>649</v>
      </c>
      <c r="E29" s="114">
        <v>656</v>
      </c>
      <c r="F29" s="114">
        <v>672</v>
      </c>
      <c r="G29" s="114">
        <v>652</v>
      </c>
      <c r="H29" s="140">
        <v>663</v>
      </c>
      <c r="I29" s="115">
        <v>-14</v>
      </c>
      <c r="J29" s="116">
        <v>-2.1116138763197587</v>
      </c>
    </row>
    <row r="30" spans="1:15" s="110" customFormat="1" ht="24.95" customHeight="1" x14ac:dyDescent="0.2">
      <c r="A30" s="193">
        <v>87.88</v>
      </c>
      <c r="B30" s="204" t="s">
        <v>166</v>
      </c>
      <c r="C30" s="113">
        <v>3.8824678495848932</v>
      </c>
      <c r="D30" s="115">
        <v>477</v>
      </c>
      <c r="E30" s="114">
        <v>486</v>
      </c>
      <c r="F30" s="114">
        <v>467</v>
      </c>
      <c r="G30" s="114">
        <v>461</v>
      </c>
      <c r="H30" s="140">
        <v>433</v>
      </c>
      <c r="I30" s="115">
        <v>44</v>
      </c>
      <c r="J30" s="116">
        <v>10.161662817551964</v>
      </c>
    </row>
    <row r="31" spans="1:15" s="110" customFormat="1" ht="24.95" customHeight="1" x14ac:dyDescent="0.2">
      <c r="A31" s="193" t="s">
        <v>167</v>
      </c>
      <c r="B31" s="199" t="s">
        <v>168</v>
      </c>
      <c r="C31" s="113">
        <v>8.8718867003092949</v>
      </c>
      <c r="D31" s="115">
        <v>1090</v>
      </c>
      <c r="E31" s="114">
        <v>1154</v>
      </c>
      <c r="F31" s="114">
        <v>1172</v>
      </c>
      <c r="G31" s="114">
        <v>1171</v>
      </c>
      <c r="H31" s="140">
        <v>1136</v>
      </c>
      <c r="I31" s="115">
        <v>-46</v>
      </c>
      <c r="J31" s="116">
        <v>-4.049295774647887</v>
      </c>
    </row>
    <row r="32" spans="1:15" s="110" customFormat="1" ht="24.95" customHeight="1" x14ac:dyDescent="0.2">
      <c r="A32" s="193"/>
      <c r="B32" s="204" t="s">
        <v>169</v>
      </c>
      <c r="C32" s="113">
        <v>0</v>
      </c>
      <c r="D32" s="115">
        <v>0</v>
      </c>
      <c r="E32" s="114">
        <v>0</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1.9778609799772098</v>
      </c>
      <c r="D34" s="115">
        <v>243</v>
      </c>
      <c r="E34" s="114">
        <v>241</v>
      </c>
      <c r="F34" s="114">
        <v>248</v>
      </c>
      <c r="G34" s="114">
        <v>248</v>
      </c>
      <c r="H34" s="140">
        <v>230</v>
      </c>
      <c r="I34" s="115">
        <v>13</v>
      </c>
      <c r="J34" s="116">
        <v>5.6521739130434785</v>
      </c>
    </row>
    <row r="35" spans="1:10" s="110" customFormat="1" ht="24.95" customHeight="1" x14ac:dyDescent="0.2">
      <c r="A35" s="292" t="s">
        <v>171</v>
      </c>
      <c r="B35" s="293" t="s">
        <v>172</v>
      </c>
      <c r="C35" s="113">
        <v>14.463617125183136</v>
      </c>
      <c r="D35" s="115">
        <v>1777</v>
      </c>
      <c r="E35" s="114">
        <v>1799</v>
      </c>
      <c r="F35" s="114">
        <v>1806</v>
      </c>
      <c r="G35" s="114">
        <v>1826</v>
      </c>
      <c r="H35" s="140">
        <v>1796</v>
      </c>
      <c r="I35" s="115">
        <v>-19</v>
      </c>
      <c r="J35" s="116">
        <v>-1.0579064587973275</v>
      </c>
    </row>
    <row r="36" spans="1:10" s="110" customFormat="1" ht="24.95" customHeight="1" x14ac:dyDescent="0.2">
      <c r="A36" s="294" t="s">
        <v>173</v>
      </c>
      <c r="B36" s="295" t="s">
        <v>174</v>
      </c>
      <c r="C36" s="125">
        <v>83.558521894839657</v>
      </c>
      <c r="D36" s="143">
        <v>10266</v>
      </c>
      <c r="E36" s="144">
        <v>10631</v>
      </c>
      <c r="F36" s="144">
        <v>10642</v>
      </c>
      <c r="G36" s="144">
        <v>10735</v>
      </c>
      <c r="H36" s="145">
        <v>10506</v>
      </c>
      <c r="I36" s="143">
        <v>-240</v>
      </c>
      <c r="J36" s="146">
        <v>-2.2844089091947457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12286</v>
      </c>
      <c r="F11" s="264">
        <v>12671</v>
      </c>
      <c r="G11" s="264">
        <v>12698</v>
      </c>
      <c r="H11" s="264">
        <v>12810</v>
      </c>
      <c r="I11" s="265">
        <v>12533</v>
      </c>
      <c r="J11" s="263">
        <v>-247</v>
      </c>
      <c r="K11" s="266">
        <v>-1.9707970956674379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40.566498453524339</v>
      </c>
      <c r="E13" s="115">
        <v>4984</v>
      </c>
      <c r="F13" s="114">
        <v>5153</v>
      </c>
      <c r="G13" s="114">
        <v>5145</v>
      </c>
      <c r="H13" s="114">
        <v>5166</v>
      </c>
      <c r="I13" s="140">
        <v>5081</v>
      </c>
      <c r="J13" s="115">
        <v>-97</v>
      </c>
      <c r="K13" s="116">
        <v>-1.9090730171226136</v>
      </c>
    </row>
    <row r="14" spans="1:15" ht="15.95" customHeight="1" x14ac:dyDescent="0.2">
      <c r="A14" s="306" t="s">
        <v>230</v>
      </c>
      <c r="B14" s="307"/>
      <c r="C14" s="308"/>
      <c r="D14" s="113">
        <v>46.817515871723913</v>
      </c>
      <c r="E14" s="115">
        <v>5752</v>
      </c>
      <c r="F14" s="114">
        <v>5931</v>
      </c>
      <c r="G14" s="114">
        <v>5971</v>
      </c>
      <c r="H14" s="114">
        <v>6091</v>
      </c>
      <c r="I14" s="140">
        <v>5914</v>
      </c>
      <c r="J14" s="115">
        <v>-162</v>
      </c>
      <c r="K14" s="116">
        <v>-2.7392627663172133</v>
      </c>
    </row>
    <row r="15" spans="1:15" ht="15.95" customHeight="1" x14ac:dyDescent="0.2">
      <c r="A15" s="306" t="s">
        <v>231</v>
      </c>
      <c r="B15" s="307"/>
      <c r="C15" s="308"/>
      <c r="D15" s="113">
        <v>5.6731238808399809</v>
      </c>
      <c r="E15" s="115">
        <v>697</v>
      </c>
      <c r="F15" s="114">
        <v>701</v>
      </c>
      <c r="G15" s="114">
        <v>704</v>
      </c>
      <c r="H15" s="114">
        <v>661</v>
      </c>
      <c r="I15" s="140">
        <v>682</v>
      </c>
      <c r="J15" s="115">
        <v>15</v>
      </c>
      <c r="K15" s="116">
        <v>2.1994134897360702</v>
      </c>
    </row>
    <row r="16" spans="1:15" ht="15.95" customHeight="1" x14ac:dyDescent="0.2">
      <c r="A16" s="306" t="s">
        <v>232</v>
      </c>
      <c r="B16" s="307"/>
      <c r="C16" s="308"/>
      <c r="D16" s="113">
        <v>3.0034185251505781</v>
      </c>
      <c r="E16" s="115">
        <v>369</v>
      </c>
      <c r="F16" s="114">
        <v>361</v>
      </c>
      <c r="G16" s="114">
        <v>364</v>
      </c>
      <c r="H16" s="114">
        <v>359</v>
      </c>
      <c r="I16" s="140">
        <v>342</v>
      </c>
      <c r="J16" s="115">
        <v>27</v>
      </c>
      <c r="K16" s="116">
        <v>7.8947368421052628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1.3022952954582452</v>
      </c>
      <c r="E18" s="115">
        <v>160</v>
      </c>
      <c r="F18" s="114">
        <v>152</v>
      </c>
      <c r="G18" s="114">
        <v>158</v>
      </c>
      <c r="H18" s="114">
        <v>162</v>
      </c>
      <c r="I18" s="140">
        <v>155</v>
      </c>
      <c r="J18" s="115">
        <v>5</v>
      </c>
      <c r="K18" s="116">
        <v>3.225806451612903</v>
      </c>
    </row>
    <row r="19" spans="1:11" ht="14.1" customHeight="1" x14ac:dyDescent="0.2">
      <c r="A19" s="306" t="s">
        <v>235</v>
      </c>
      <c r="B19" s="307" t="s">
        <v>236</v>
      </c>
      <c r="C19" s="308"/>
      <c r="D19" s="113">
        <v>0.89532801562754349</v>
      </c>
      <c r="E19" s="115">
        <v>110</v>
      </c>
      <c r="F19" s="114">
        <v>105</v>
      </c>
      <c r="G19" s="114">
        <v>105</v>
      </c>
      <c r="H19" s="114">
        <v>107</v>
      </c>
      <c r="I19" s="140">
        <v>104</v>
      </c>
      <c r="J19" s="115">
        <v>6</v>
      </c>
      <c r="K19" s="116">
        <v>5.7692307692307692</v>
      </c>
    </row>
    <row r="20" spans="1:11" ht="14.1" customHeight="1" x14ac:dyDescent="0.2">
      <c r="A20" s="306">
        <v>12</v>
      </c>
      <c r="B20" s="307" t="s">
        <v>237</v>
      </c>
      <c r="C20" s="308"/>
      <c r="D20" s="113">
        <v>0.96044278040045583</v>
      </c>
      <c r="E20" s="115">
        <v>118</v>
      </c>
      <c r="F20" s="114">
        <v>119</v>
      </c>
      <c r="G20" s="114">
        <v>120</v>
      </c>
      <c r="H20" s="114">
        <v>119</v>
      </c>
      <c r="I20" s="140">
        <v>116</v>
      </c>
      <c r="J20" s="115">
        <v>2</v>
      </c>
      <c r="K20" s="116">
        <v>1.7241379310344827</v>
      </c>
    </row>
    <row r="21" spans="1:11" ht="14.1" customHeight="1" x14ac:dyDescent="0.2">
      <c r="A21" s="306">
        <v>21</v>
      </c>
      <c r="B21" s="307" t="s">
        <v>238</v>
      </c>
      <c r="C21" s="308"/>
      <c r="D21" s="113">
        <v>8.9532801562754352E-2</v>
      </c>
      <c r="E21" s="115">
        <v>11</v>
      </c>
      <c r="F21" s="114">
        <v>12</v>
      </c>
      <c r="G21" s="114">
        <v>12</v>
      </c>
      <c r="H21" s="114">
        <v>16</v>
      </c>
      <c r="I21" s="140">
        <v>15</v>
      </c>
      <c r="J21" s="115">
        <v>-4</v>
      </c>
      <c r="K21" s="116">
        <v>-26.666666666666668</v>
      </c>
    </row>
    <row r="22" spans="1:11" ht="14.1" customHeight="1" x14ac:dyDescent="0.2">
      <c r="A22" s="306">
        <v>22</v>
      </c>
      <c r="B22" s="307" t="s">
        <v>239</v>
      </c>
      <c r="C22" s="308"/>
      <c r="D22" s="113">
        <v>0.69184437571219271</v>
      </c>
      <c r="E22" s="115">
        <v>85</v>
      </c>
      <c r="F22" s="114">
        <v>95</v>
      </c>
      <c r="G22" s="114">
        <v>96</v>
      </c>
      <c r="H22" s="114">
        <v>92</v>
      </c>
      <c r="I22" s="140">
        <v>94</v>
      </c>
      <c r="J22" s="115">
        <v>-9</v>
      </c>
      <c r="K22" s="116">
        <v>-9.5744680851063837</v>
      </c>
    </row>
    <row r="23" spans="1:11" ht="14.1" customHeight="1" x14ac:dyDescent="0.2">
      <c r="A23" s="306">
        <v>23</v>
      </c>
      <c r="B23" s="307" t="s">
        <v>240</v>
      </c>
      <c r="C23" s="308"/>
      <c r="D23" s="113">
        <v>0.43138531662054369</v>
      </c>
      <c r="E23" s="115">
        <v>53</v>
      </c>
      <c r="F23" s="114">
        <v>60</v>
      </c>
      <c r="G23" s="114">
        <v>57</v>
      </c>
      <c r="H23" s="114">
        <v>55</v>
      </c>
      <c r="I23" s="140">
        <v>53</v>
      </c>
      <c r="J23" s="115">
        <v>0</v>
      </c>
      <c r="K23" s="116">
        <v>0</v>
      </c>
    </row>
    <row r="24" spans="1:11" ht="14.1" customHeight="1" x14ac:dyDescent="0.2">
      <c r="A24" s="306">
        <v>24</v>
      </c>
      <c r="B24" s="307" t="s">
        <v>241</v>
      </c>
      <c r="C24" s="308"/>
      <c r="D24" s="113">
        <v>0.65114764772912259</v>
      </c>
      <c r="E24" s="115">
        <v>80</v>
      </c>
      <c r="F24" s="114">
        <v>81</v>
      </c>
      <c r="G24" s="114">
        <v>88</v>
      </c>
      <c r="H24" s="114">
        <v>90</v>
      </c>
      <c r="I24" s="140">
        <v>92</v>
      </c>
      <c r="J24" s="115">
        <v>-12</v>
      </c>
      <c r="K24" s="116">
        <v>-13.043478260869565</v>
      </c>
    </row>
    <row r="25" spans="1:11" ht="14.1" customHeight="1" x14ac:dyDescent="0.2">
      <c r="A25" s="306">
        <v>25</v>
      </c>
      <c r="B25" s="307" t="s">
        <v>242</v>
      </c>
      <c r="C25" s="308"/>
      <c r="D25" s="113">
        <v>1.6278691193228065</v>
      </c>
      <c r="E25" s="115">
        <v>200</v>
      </c>
      <c r="F25" s="114">
        <v>207</v>
      </c>
      <c r="G25" s="114">
        <v>213</v>
      </c>
      <c r="H25" s="114">
        <v>218</v>
      </c>
      <c r="I25" s="140">
        <v>218</v>
      </c>
      <c r="J25" s="115">
        <v>-18</v>
      </c>
      <c r="K25" s="116">
        <v>-8.2568807339449535</v>
      </c>
    </row>
    <row r="26" spans="1:11" ht="14.1" customHeight="1" x14ac:dyDescent="0.2">
      <c r="A26" s="306">
        <v>26</v>
      </c>
      <c r="B26" s="307" t="s">
        <v>243</v>
      </c>
      <c r="C26" s="308"/>
      <c r="D26" s="113">
        <v>0.91974605241738561</v>
      </c>
      <c r="E26" s="115">
        <v>113</v>
      </c>
      <c r="F26" s="114">
        <v>112</v>
      </c>
      <c r="G26" s="114">
        <v>122</v>
      </c>
      <c r="H26" s="114">
        <v>127</v>
      </c>
      <c r="I26" s="140">
        <v>125</v>
      </c>
      <c r="J26" s="115">
        <v>-12</v>
      </c>
      <c r="K26" s="116">
        <v>-9.6</v>
      </c>
    </row>
    <row r="27" spans="1:11" ht="14.1" customHeight="1" x14ac:dyDescent="0.2">
      <c r="A27" s="306">
        <v>27</v>
      </c>
      <c r="B27" s="307" t="s">
        <v>244</v>
      </c>
      <c r="C27" s="308"/>
      <c r="D27" s="113">
        <v>0.29301644147810518</v>
      </c>
      <c r="E27" s="115">
        <v>36</v>
      </c>
      <c r="F27" s="114">
        <v>40</v>
      </c>
      <c r="G27" s="114">
        <v>37</v>
      </c>
      <c r="H27" s="114">
        <v>39</v>
      </c>
      <c r="I27" s="140">
        <v>40</v>
      </c>
      <c r="J27" s="115">
        <v>-4</v>
      </c>
      <c r="K27" s="116">
        <v>-10</v>
      </c>
    </row>
    <row r="28" spans="1:11" ht="14.1" customHeight="1" x14ac:dyDescent="0.2">
      <c r="A28" s="306">
        <v>28</v>
      </c>
      <c r="B28" s="307" t="s">
        <v>245</v>
      </c>
      <c r="C28" s="308"/>
      <c r="D28" s="113">
        <v>0.28487709588149113</v>
      </c>
      <c r="E28" s="115">
        <v>35</v>
      </c>
      <c r="F28" s="114">
        <v>32</v>
      </c>
      <c r="G28" s="114">
        <v>31</v>
      </c>
      <c r="H28" s="114">
        <v>34</v>
      </c>
      <c r="I28" s="140">
        <v>33</v>
      </c>
      <c r="J28" s="115">
        <v>2</v>
      </c>
      <c r="K28" s="116">
        <v>6.0606060606060606</v>
      </c>
    </row>
    <row r="29" spans="1:11" ht="14.1" customHeight="1" x14ac:dyDescent="0.2">
      <c r="A29" s="306">
        <v>29</v>
      </c>
      <c r="B29" s="307" t="s">
        <v>246</v>
      </c>
      <c r="C29" s="308"/>
      <c r="D29" s="113">
        <v>3.8906071951815075</v>
      </c>
      <c r="E29" s="115">
        <v>478</v>
      </c>
      <c r="F29" s="114">
        <v>507</v>
      </c>
      <c r="G29" s="114">
        <v>480</v>
      </c>
      <c r="H29" s="114">
        <v>485</v>
      </c>
      <c r="I29" s="140">
        <v>503</v>
      </c>
      <c r="J29" s="115">
        <v>-25</v>
      </c>
      <c r="K29" s="116">
        <v>-4.9701789264413518</v>
      </c>
    </row>
    <row r="30" spans="1:11" ht="14.1" customHeight="1" x14ac:dyDescent="0.2">
      <c r="A30" s="306" t="s">
        <v>247</v>
      </c>
      <c r="B30" s="307" t="s">
        <v>248</v>
      </c>
      <c r="C30" s="308"/>
      <c r="D30" s="113">
        <v>0.87904932443431549</v>
      </c>
      <c r="E30" s="115">
        <v>108</v>
      </c>
      <c r="F30" s="114">
        <v>104</v>
      </c>
      <c r="G30" s="114">
        <v>97</v>
      </c>
      <c r="H30" s="114">
        <v>92</v>
      </c>
      <c r="I30" s="140">
        <v>97</v>
      </c>
      <c r="J30" s="115">
        <v>11</v>
      </c>
      <c r="K30" s="116">
        <v>11.340206185567011</v>
      </c>
    </row>
    <row r="31" spans="1:11" ht="14.1" customHeight="1" x14ac:dyDescent="0.2">
      <c r="A31" s="306" t="s">
        <v>249</v>
      </c>
      <c r="B31" s="307" t="s">
        <v>250</v>
      </c>
      <c r="C31" s="308"/>
      <c r="D31" s="113">
        <v>2.9545824515708938</v>
      </c>
      <c r="E31" s="115">
        <v>363</v>
      </c>
      <c r="F31" s="114">
        <v>398</v>
      </c>
      <c r="G31" s="114">
        <v>378</v>
      </c>
      <c r="H31" s="114">
        <v>389</v>
      </c>
      <c r="I31" s="140">
        <v>402</v>
      </c>
      <c r="J31" s="115">
        <v>-39</v>
      </c>
      <c r="K31" s="116">
        <v>-9.7014925373134329</v>
      </c>
    </row>
    <row r="32" spans="1:11" ht="14.1" customHeight="1" x14ac:dyDescent="0.2">
      <c r="A32" s="306">
        <v>31</v>
      </c>
      <c r="B32" s="307" t="s">
        <v>251</v>
      </c>
      <c r="C32" s="308"/>
      <c r="D32" s="113">
        <v>0.15464756633566662</v>
      </c>
      <c r="E32" s="115">
        <v>19</v>
      </c>
      <c r="F32" s="114">
        <v>22</v>
      </c>
      <c r="G32" s="114">
        <v>22</v>
      </c>
      <c r="H32" s="114">
        <v>20</v>
      </c>
      <c r="I32" s="140">
        <v>15</v>
      </c>
      <c r="J32" s="115">
        <v>4</v>
      </c>
      <c r="K32" s="116">
        <v>26.666666666666668</v>
      </c>
    </row>
    <row r="33" spans="1:11" ht="14.1" customHeight="1" x14ac:dyDescent="0.2">
      <c r="A33" s="306">
        <v>32</v>
      </c>
      <c r="B33" s="307" t="s">
        <v>252</v>
      </c>
      <c r="C33" s="308"/>
      <c r="D33" s="113">
        <v>0.64300830213250859</v>
      </c>
      <c r="E33" s="115">
        <v>79</v>
      </c>
      <c r="F33" s="114">
        <v>76</v>
      </c>
      <c r="G33" s="114">
        <v>83</v>
      </c>
      <c r="H33" s="114">
        <v>76</v>
      </c>
      <c r="I33" s="140">
        <v>74</v>
      </c>
      <c r="J33" s="115">
        <v>5</v>
      </c>
      <c r="K33" s="116">
        <v>6.756756756756757</v>
      </c>
    </row>
    <row r="34" spans="1:11" ht="14.1" customHeight="1" x14ac:dyDescent="0.2">
      <c r="A34" s="306">
        <v>33</v>
      </c>
      <c r="B34" s="307" t="s">
        <v>253</v>
      </c>
      <c r="C34" s="308"/>
      <c r="D34" s="113">
        <v>0.58603288295621037</v>
      </c>
      <c r="E34" s="115">
        <v>72</v>
      </c>
      <c r="F34" s="114">
        <v>76</v>
      </c>
      <c r="G34" s="114">
        <v>78</v>
      </c>
      <c r="H34" s="114">
        <v>84</v>
      </c>
      <c r="I34" s="140">
        <v>79</v>
      </c>
      <c r="J34" s="115">
        <v>-7</v>
      </c>
      <c r="K34" s="116">
        <v>-8.8607594936708853</v>
      </c>
    </row>
    <row r="35" spans="1:11" ht="14.1" customHeight="1" x14ac:dyDescent="0.2">
      <c r="A35" s="306">
        <v>34</v>
      </c>
      <c r="B35" s="307" t="s">
        <v>254</v>
      </c>
      <c r="C35" s="308"/>
      <c r="D35" s="113">
        <v>4.9243040859514897</v>
      </c>
      <c r="E35" s="115">
        <v>605</v>
      </c>
      <c r="F35" s="114">
        <v>598</v>
      </c>
      <c r="G35" s="114">
        <v>597</v>
      </c>
      <c r="H35" s="114">
        <v>605</v>
      </c>
      <c r="I35" s="140">
        <v>598</v>
      </c>
      <c r="J35" s="115">
        <v>7</v>
      </c>
      <c r="K35" s="116">
        <v>1.1705685618729098</v>
      </c>
    </row>
    <row r="36" spans="1:11" ht="14.1" customHeight="1" x14ac:dyDescent="0.2">
      <c r="A36" s="306">
        <v>41</v>
      </c>
      <c r="B36" s="307" t="s">
        <v>255</v>
      </c>
      <c r="C36" s="308"/>
      <c r="D36" s="113">
        <v>0.20348363991535082</v>
      </c>
      <c r="E36" s="115">
        <v>25</v>
      </c>
      <c r="F36" s="114">
        <v>26</v>
      </c>
      <c r="G36" s="114">
        <v>26</v>
      </c>
      <c r="H36" s="114">
        <v>22</v>
      </c>
      <c r="I36" s="140">
        <v>25</v>
      </c>
      <c r="J36" s="115">
        <v>0</v>
      </c>
      <c r="K36" s="116">
        <v>0</v>
      </c>
    </row>
    <row r="37" spans="1:11" ht="14.1" customHeight="1" x14ac:dyDescent="0.2">
      <c r="A37" s="306">
        <v>42</v>
      </c>
      <c r="B37" s="307" t="s">
        <v>256</v>
      </c>
      <c r="C37" s="308"/>
      <c r="D37" s="113">
        <v>8.1393455966140324E-2</v>
      </c>
      <c r="E37" s="115">
        <v>10</v>
      </c>
      <c r="F37" s="114">
        <v>10</v>
      </c>
      <c r="G37" s="114">
        <v>9</v>
      </c>
      <c r="H37" s="114">
        <v>9</v>
      </c>
      <c r="I37" s="140">
        <v>9</v>
      </c>
      <c r="J37" s="115">
        <v>1</v>
      </c>
      <c r="K37" s="116">
        <v>11.111111111111111</v>
      </c>
    </row>
    <row r="38" spans="1:11" ht="14.1" customHeight="1" x14ac:dyDescent="0.2">
      <c r="A38" s="306">
        <v>43</v>
      </c>
      <c r="B38" s="307" t="s">
        <v>257</v>
      </c>
      <c r="C38" s="308"/>
      <c r="D38" s="113">
        <v>0.57789353735959625</v>
      </c>
      <c r="E38" s="115">
        <v>71</v>
      </c>
      <c r="F38" s="114">
        <v>66</v>
      </c>
      <c r="G38" s="114">
        <v>65</v>
      </c>
      <c r="H38" s="114">
        <v>63</v>
      </c>
      <c r="I38" s="140">
        <v>63</v>
      </c>
      <c r="J38" s="115">
        <v>8</v>
      </c>
      <c r="K38" s="116">
        <v>12.698412698412698</v>
      </c>
    </row>
    <row r="39" spans="1:11" ht="14.1" customHeight="1" x14ac:dyDescent="0.2">
      <c r="A39" s="306">
        <v>51</v>
      </c>
      <c r="B39" s="307" t="s">
        <v>258</v>
      </c>
      <c r="C39" s="308"/>
      <c r="D39" s="113">
        <v>5.8033534103858049</v>
      </c>
      <c r="E39" s="115">
        <v>713</v>
      </c>
      <c r="F39" s="114">
        <v>717</v>
      </c>
      <c r="G39" s="114">
        <v>714</v>
      </c>
      <c r="H39" s="114">
        <v>748</v>
      </c>
      <c r="I39" s="140">
        <v>728</v>
      </c>
      <c r="J39" s="115">
        <v>-15</v>
      </c>
      <c r="K39" s="116">
        <v>-2.0604395604395602</v>
      </c>
    </row>
    <row r="40" spans="1:11" ht="14.1" customHeight="1" x14ac:dyDescent="0.2">
      <c r="A40" s="306" t="s">
        <v>259</v>
      </c>
      <c r="B40" s="307" t="s">
        <v>260</v>
      </c>
      <c r="C40" s="308"/>
      <c r="D40" s="113">
        <v>5.6324271528569101</v>
      </c>
      <c r="E40" s="115">
        <v>692</v>
      </c>
      <c r="F40" s="114">
        <v>691</v>
      </c>
      <c r="G40" s="114">
        <v>685</v>
      </c>
      <c r="H40" s="114">
        <v>722</v>
      </c>
      <c r="I40" s="140">
        <v>702</v>
      </c>
      <c r="J40" s="115">
        <v>-10</v>
      </c>
      <c r="K40" s="116">
        <v>-1.4245014245014245</v>
      </c>
    </row>
    <row r="41" spans="1:11" ht="14.1" customHeight="1" x14ac:dyDescent="0.2">
      <c r="A41" s="306"/>
      <c r="B41" s="307" t="s">
        <v>261</v>
      </c>
      <c r="C41" s="308"/>
      <c r="D41" s="113">
        <v>4.6557056812632265</v>
      </c>
      <c r="E41" s="115">
        <v>572</v>
      </c>
      <c r="F41" s="114">
        <v>579</v>
      </c>
      <c r="G41" s="114">
        <v>575</v>
      </c>
      <c r="H41" s="114">
        <v>612</v>
      </c>
      <c r="I41" s="140">
        <v>622</v>
      </c>
      <c r="J41" s="115">
        <v>-50</v>
      </c>
      <c r="K41" s="116">
        <v>-8.0385852090032159</v>
      </c>
    </row>
    <row r="42" spans="1:11" ht="14.1" customHeight="1" x14ac:dyDescent="0.2">
      <c r="A42" s="306">
        <v>52</v>
      </c>
      <c r="B42" s="307" t="s">
        <v>262</v>
      </c>
      <c r="C42" s="308"/>
      <c r="D42" s="113">
        <v>5.0463942699007003</v>
      </c>
      <c r="E42" s="115">
        <v>620</v>
      </c>
      <c r="F42" s="114">
        <v>631</v>
      </c>
      <c r="G42" s="114">
        <v>637</v>
      </c>
      <c r="H42" s="114">
        <v>642</v>
      </c>
      <c r="I42" s="140">
        <v>635</v>
      </c>
      <c r="J42" s="115">
        <v>-15</v>
      </c>
      <c r="K42" s="116">
        <v>-2.3622047244094486</v>
      </c>
    </row>
    <row r="43" spans="1:11" ht="14.1" customHeight="1" x14ac:dyDescent="0.2">
      <c r="A43" s="306" t="s">
        <v>263</v>
      </c>
      <c r="B43" s="307" t="s">
        <v>264</v>
      </c>
      <c r="C43" s="308"/>
      <c r="D43" s="113">
        <v>4.8266319387921213</v>
      </c>
      <c r="E43" s="115">
        <v>593</v>
      </c>
      <c r="F43" s="114">
        <v>605</v>
      </c>
      <c r="G43" s="114">
        <v>610</v>
      </c>
      <c r="H43" s="114">
        <v>617</v>
      </c>
      <c r="I43" s="140">
        <v>608</v>
      </c>
      <c r="J43" s="115">
        <v>-15</v>
      </c>
      <c r="K43" s="116">
        <v>-2.4671052631578947</v>
      </c>
    </row>
    <row r="44" spans="1:11" ht="14.1" customHeight="1" x14ac:dyDescent="0.2">
      <c r="A44" s="306">
        <v>53</v>
      </c>
      <c r="B44" s="307" t="s">
        <v>265</v>
      </c>
      <c r="C44" s="308"/>
      <c r="D44" s="113">
        <v>1.3836887514243854</v>
      </c>
      <c r="E44" s="115">
        <v>170</v>
      </c>
      <c r="F44" s="114">
        <v>165</v>
      </c>
      <c r="G44" s="114">
        <v>172</v>
      </c>
      <c r="H44" s="114">
        <v>158</v>
      </c>
      <c r="I44" s="140">
        <v>161</v>
      </c>
      <c r="J44" s="115">
        <v>9</v>
      </c>
      <c r="K44" s="116">
        <v>5.5900621118012426</v>
      </c>
    </row>
    <row r="45" spans="1:11" ht="14.1" customHeight="1" x14ac:dyDescent="0.2">
      <c r="A45" s="306" t="s">
        <v>266</v>
      </c>
      <c r="B45" s="307" t="s">
        <v>267</v>
      </c>
      <c r="C45" s="308"/>
      <c r="D45" s="113">
        <v>1.3674100602311574</v>
      </c>
      <c r="E45" s="115">
        <v>168</v>
      </c>
      <c r="F45" s="114">
        <v>163</v>
      </c>
      <c r="G45" s="114">
        <v>169</v>
      </c>
      <c r="H45" s="114">
        <v>157</v>
      </c>
      <c r="I45" s="140">
        <v>160</v>
      </c>
      <c r="J45" s="115">
        <v>8</v>
      </c>
      <c r="K45" s="116">
        <v>5</v>
      </c>
    </row>
    <row r="46" spans="1:11" ht="14.1" customHeight="1" x14ac:dyDescent="0.2">
      <c r="A46" s="306">
        <v>54</v>
      </c>
      <c r="B46" s="307" t="s">
        <v>268</v>
      </c>
      <c r="C46" s="308"/>
      <c r="D46" s="113">
        <v>11.728797004720821</v>
      </c>
      <c r="E46" s="115">
        <v>1441</v>
      </c>
      <c r="F46" s="114">
        <v>1480</v>
      </c>
      <c r="G46" s="114">
        <v>1490</v>
      </c>
      <c r="H46" s="114">
        <v>1459</v>
      </c>
      <c r="I46" s="140">
        <v>1449</v>
      </c>
      <c r="J46" s="115">
        <v>-8</v>
      </c>
      <c r="K46" s="116">
        <v>-0.55210489993098688</v>
      </c>
    </row>
    <row r="47" spans="1:11" ht="14.1" customHeight="1" x14ac:dyDescent="0.2">
      <c r="A47" s="306">
        <v>61</v>
      </c>
      <c r="B47" s="307" t="s">
        <v>269</v>
      </c>
      <c r="C47" s="308"/>
      <c r="D47" s="113">
        <v>0.82207390525801727</v>
      </c>
      <c r="E47" s="115">
        <v>101</v>
      </c>
      <c r="F47" s="114">
        <v>95</v>
      </c>
      <c r="G47" s="114">
        <v>95</v>
      </c>
      <c r="H47" s="114">
        <v>88</v>
      </c>
      <c r="I47" s="140">
        <v>85</v>
      </c>
      <c r="J47" s="115">
        <v>16</v>
      </c>
      <c r="K47" s="116">
        <v>18.823529411764707</v>
      </c>
    </row>
    <row r="48" spans="1:11" ht="14.1" customHeight="1" x14ac:dyDescent="0.2">
      <c r="A48" s="306">
        <v>62</v>
      </c>
      <c r="B48" s="307" t="s">
        <v>270</v>
      </c>
      <c r="C48" s="308"/>
      <c r="D48" s="113">
        <v>12.607846329155135</v>
      </c>
      <c r="E48" s="115">
        <v>1549</v>
      </c>
      <c r="F48" s="114">
        <v>1601</v>
      </c>
      <c r="G48" s="114">
        <v>1640</v>
      </c>
      <c r="H48" s="114">
        <v>1634</v>
      </c>
      <c r="I48" s="140">
        <v>1588</v>
      </c>
      <c r="J48" s="115">
        <v>-39</v>
      </c>
      <c r="K48" s="116">
        <v>-2.4559193954659948</v>
      </c>
    </row>
    <row r="49" spans="1:11" ht="14.1" customHeight="1" x14ac:dyDescent="0.2">
      <c r="A49" s="306">
        <v>63</v>
      </c>
      <c r="B49" s="307" t="s">
        <v>271</v>
      </c>
      <c r="C49" s="308"/>
      <c r="D49" s="113">
        <v>10.442780400455803</v>
      </c>
      <c r="E49" s="115">
        <v>1283</v>
      </c>
      <c r="F49" s="114">
        <v>1448</v>
      </c>
      <c r="G49" s="114">
        <v>1431</v>
      </c>
      <c r="H49" s="114">
        <v>1542</v>
      </c>
      <c r="I49" s="140">
        <v>1418</v>
      </c>
      <c r="J49" s="115">
        <v>-135</v>
      </c>
      <c r="K49" s="116">
        <v>-9.5204513399153736</v>
      </c>
    </row>
    <row r="50" spans="1:11" ht="14.1" customHeight="1" x14ac:dyDescent="0.2">
      <c r="A50" s="306" t="s">
        <v>272</v>
      </c>
      <c r="B50" s="307" t="s">
        <v>273</v>
      </c>
      <c r="C50" s="308"/>
      <c r="D50" s="113">
        <v>0.84649194204785938</v>
      </c>
      <c r="E50" s="115">
        <v>104</v>
      </c>
      <c r="F50" s="114">
        <v>99</v>
      </c>
      <c r="G50" s="114">
        <v>100</v>
      </c>
      <c r="H50" s="114">
        <v>95</v>
      </c>
      <c r="I50" s="140">
        <v>107</v>
      </c>
      <c r="J50" s="115">
        <v>-3</v>
      </c>
      <c r="K50" s="116">
        <v>-2.8037383177570092</v>
      </c>
    </row>
    <row r="51" spans="1:11" ht="14.1" customHeight="1" x14ac:dyDescent="0.2">
      <c r="A51" s="306" t="s">
        <v>274</v>
      </c>
      <c r="B51" s="307" t="s">
        <v>275</v>
      </c>
      <c r="C51" s="308"/>
      <c r="D51" s="113">
        <v>9.3683867817027515</v>
      </c>
      <c r="E51" s="115">
        <v>1151</v>
      </c>
      <c r="F51" s="114">
        <v>1321</v>
      </c>
      <c r="G51" s="114">
        <v>1306</v>
      </c>
      <c r="H51" s="114">
        <v>1421</v>
      </c>
      <c r="I51" s="140">
        <v>1285</v>
      </c>
      <c r="J51" s="115">
        <v>-134</v>
      </c>
      <c r="K51" s="116">
        <v>-10.428015564202335</v>
      </c>
    </row>
    <row r="52" spans="1:11" ht="14.1" customHeight="1" x14ac:dyDescent="0.2">
      <c r="A52" s="306">
        <v>71</v>
      </c>
      <c r="B52" s="307" t="s">
        <v>276</v>
      </c>
      <c r="C52" s="308"/>
      <c r="D52" s="113">
        <v>15.261272993651311</v>
      </c>
      <c r="E52" s="115">
        <v>1875</v>
      </c>
      <c r="F52" s="114">
        <v>1888</v>
      </c>
      <c r="G52" s="114">
        <v>1907</v>
      </c>
      <c r="H52" s="114">
        <v>1907</v>
      </c>
      <c r="I52" s="140">
        <v>1905</v>
      </c>
      <c r="J52" s="115">
        <v>-30</v>
      </c>
      <c r="K52" s="116">
        <v>-1.5748031496062993</v>
      </c>
    </row>
    <row r="53" spans="1:11" ht="14.1" customHeight="1" x14ac:dyDescent="0.2">
      <c r="A53" s="306" t="s">
        <v>277</v>
      </c>
      <c r="B53" s="307" t="s">
        <v>278</v>
      </c>
      <c r="C53" s="308"/>
      <c r="D53" s="113">
        <v>1.1395083835259645</v>
      </c>
      <c r="E53" s="115">
        <v>140</v>
      </c>
      <c r="F53" s="114">
        <v>135</v>
      </c>
      <c r="G53" s="114">
        <v>143</v>
      </c>
      <c r="H53" s="114">
        <v>140</v>
      </c>
      <c r="I53" s="140">
        <v>135</v>
      </c>
      <c r="J53" s="115">
        <v>5</v>
      </c>
      <c r="K53" s="116">
        <v>3.7037037037037037</v>
      </c>
    </row>
    <row r="54" spans="1:11" ht="14.1" customHeight="1" x14ac:dyDescent="0.2">
      <c r="A54" s="306" t="s">
        <v>279</v>
      </c>
      <c r="B54" s="307" t="s">
        <v>280</v>
      </c>
      <c r="C54" s="308"/>
      <c r="D54" s="113">
        <v>13.32410874165717</v>
      </c>
      <c r="E54" s="115">
        <v>1637</v>
      </c>
      <c r="F54" s="114">
        <v>1656</v>
      </c>
      <c r="G54" s="114">
        <v>1665</v>
      </c>
      <c r="H54" s="114">
        <v>1670</v>
      </c>
      <c r="I54" s="140">
        <v>1674</v>
      </c>
      <c r="J54" s="115">
        <v>-37</v>
      </c>
      <c r="K54" s="116">
        <v>-2.2102747909199523</v>
      </c>
    </row>
    <row r="55" spans="1:11" ht="14.1" customHeight="1" x14ac:dyDescent="0.2">
      <c r="A55" s="306">
        <v>72</v>
      </c>
      <c r="B55" s="307" t="s">
        <v>281</v>
      </c>
      <c r="C55" s="308"/>
      <c r="D55" s="113">
        <v>1.6848445384991046</v>
      </c>
      <c r="E55" s="115">
        <v>207</v>
      </c>
      <c r="F55" s="114">
        <v>208</v>
      </c>
      <c r="G55" s="114">
        <v>211</v>
      </c>
      <c r="H55" s="114">
        <v>209</v>
      </c>
      <c r="I55" s="140">
        <v>197</v>
      </c>
      <c r="J55" s="115">
        <v>10</v>
      </c>
      <c r="K55" s="116">
        <v>5.0761421319796955</v>
      </c>
    </row>
    <row r="56" spans="1:11" ht="14.1" customHeight="1" x14ac:dyDescent="0.2">
      <c r="A56" s="306" t="s">
        <v>282</v>
      </c>
      <c r="B56" s="307" t="s">
        <v>283</v>
      </c>
      <c r="C56" s="308"/>
      <c r="D56" s="113">
        <v>0.16278691193228065</v>
      </c>
      <c r="E56" s="115">
        <v>20</v>
      </c>
      <c r="F56" s="114">
        <v>18</v>
      </c>
      <c r="G56" s="114">
        <v>18</v>
      </c>
      <c r="H56" s="114">
        <v>18</v>
      </c>
      <c r="I56" s="140">
        <v>17</v>
      </c>
      <c r="J56" s="115">
        <v>3</v>
      </c>
      <c r="K56" s="116">
        <v>17.647058823529413</v>
      </c>
    </row>
    <row r="57" spans="1:11" ht="14.1" customHeight="1" x14ac:dyDescent="0.2">
      <c r="A57" s="306" t="s">
        <v>284</v>
      </c>
      <c r="B57" s="307" t="s">
        <v>285</v>
      </c>
      <c r="C57" s="308"/>
      <c r="D57" s="113">
        <v>1.2860166042650172</v>
      </c>
      <c r="E57" s="115">
        <v>158</v>
      </c>
      <c r="F57" s="114">
        <v>157</v>
      </c>
      <c r="G57" s="114">
        <v>161</v>
      </c>
      <c r="H57" s="114">
        <v>159</v>
      </c>
      <c r="I57" s="140">
        <v>151</v>
      </c>
      <c r="J57" s="115">
        <v>7</v>
      </c>
      <c r="K57" s="116">
        <v>4.6357615894039732</v>
      </c>
    </row>
    <row r="58" spans="1:11" ht="14.1" customHeight="1" x14ac:dyDescent="0.2">
      <c r="A58" s="306">
        <v>73</v>
      </c>
      <c r="B58" s="307" t="s">
        <v>286</v>
      </c>
      <c r="C58" s="308"/>
      <c r="D58" s="113">
        <v>1.1232296923327365</v>
      </c>
      <c r="E58" s="115">
        <v>138</v>
      </c>
      <c r="F58" s="114">
        <v>130</v>
      </c>
      <c r="G58" s="114">
        <v>124</v>
      </c>
      <c r="H58" s="114">
        <v>126</v>
      </c>
      <c r="I58" s="140">
        <v>125</v>
      </c>
      <c r="J58" s="115">
        <v>13</v>
      </c>
      <c r="K58" s="116">
        <v>10.4</v>
      </c>
    </row>
    <row r="59" spans="1:11" ht="14.1" customHeight="1" x14ac:dyDescent="0.2">
      <c r="A59" s="306" t="s">
        <v>287</v>
      </c>
      <c r="B59" s="307" t="s">
        <v>288</v>
      </c>
      <c r="C59" s="308"/>
      <c r="D59" s="113">
        <v>0.77323783167833304</v>
      </c>
      <c r="E59" s="115">
        <v>95</v>
      </c>
      <c r="F59" s="114">
        <v>86</v>
      </c>
      <c r="G59" s="114">
        <v>84</v>
      </c>
      <c r="H59" s="114">
        <v>84</v>
      </c>
      <c r="I59" s="140">
        <v>84</v>
      </c>
      <c r="J59" s="115">
        <v>11</v>
      </c>
      <c r="K59" s="116">
        <v>13.095238095238095</v>
      </c>
    </row>
    <row r="60" spans="1:11" ht="14.1" customHeight="1" x14ac:dyDescent="0.2">
      <c r="A60" s="306">
        <v>81</v>
      </c>
      <c r="B60" s="307" t="s">
        <v>289</v>
      </c>
      <c r="C60" s="308"/>
      <c r="D60" s="113">
        <v>4.7696565196158227</v>
      </c>
      <c r="E60" s="115">
        <v>586</v>
      </c>
      <c r="F60" s="114">
        <v>590</v>
      </c>
      <c r="G60" s="114">
        <v>581</v>
      </c>
      <c r="H60" s="114">
        <v>574</v>
      </c>
      <c r="I60" s="140">
        <v>564</v>
      </c>
      <c r="J60" s="115">
        <v>22</v>
      </c>
      <c r="K60" s="116">
        <v>3.9007092198581561</v>
      </c>
    </row>
    <row r="61" spans="1:11" ht="14.1" customHeight="1" x14ac:dyDescent="0.2">
      <c r="A61" s="306" t="s">
        <v>290</v>
      </c>
      <c r="B61" s="307" t="s">
        <v>291</v>
      </c>
      <c r="C61" s="308"/>
      <c r="D61" s="113">
        <v>1.7255412664821748</v>
      </c>
      <c r="E61" s="115">
        <v>212</v>
      </c>
      <c r="F61" s="114">
        <v>219</v>
      </c>
      <c r="G61" s="114">
        <v>218</v>
      </c>
      <c r="H61" s="114">
        <v>212</v>
      </c>
      <c r="I61" s="140">
        <v>209</v>
      </c>
      <c r="J61" s="115">
        <v>3</v>
      </c>
      <c r="K61" s="116">
        <v>1.4354066985645932</v>
      </c>
    </row>
    <row r="62" spans="1:11" ht="14.1" customHeight="1" x14ac:dyDescent="0.2">
      <c r="A62" s="306" t="s">
        <v>292</v>
      </c>
      <c r="B62" s="307" t="s">
        <v>293</v>
      </c>
      <c r="C62" s="308"/>
      <c r="D62" s="113">
        <v>2.0429757447501222</v>
      </c>
      <c r="E62" s="115">
        <v>251</v>
      </c>
      <c r="F62" s="114">
        <v>250</v>
      </c>
      <c r="G62" s="114">
        <v>238</v>
      </c>
      <c r="H62" s="114">
        <v>237</v>
      </c>
      <c r="I62" s="140">
        <v>228</v>
      </c>
      <c r="J62" s="115">
        <v>23</v>
      </c>
      <c r="K62" s="116">
        <v>10.087719298245615</v>
      </c>
    </row>
    <row r="63" spans="1:11" ht="14.1" customHeight="1" x14ac:dyDescent="0.2">
      <c r="A63" s="306"/>
      <c r="B63" s="307" t="s">
        <v>294</v>
      </c>
      <c r="C63" s="308"/>
      <c r="D63" s="113">
        <v>1.994139671170438</v>
      </c>
      <c r="E63" s="115">
        <v>245</v>
      </c>
      <c r="F63" s="114">
        <v>245</v>
      </c>
      <c r="G63" s="114">
        <v>233</v>
      </c>
      <c r="H63" s="114">
        <v>231</v>
      </c>
      <c r="I63" s="140">
        <v>224</v>
      </c>
      <c r="J63" s="115">
        <v>21</v>
      </c>
      <c r="K63" s="116">
        <v>9.375</v>
      </c>
    </row>
    <row r="64" spans="1:11" ht="14.1" customHeight="1" x14ac:dyDescent="0.2">
      <c r="A64" s="306" t="s">
        <v>295</v>
      </c>
      <c r="B64" s="307" t="s">
        <v>296</v>
      </c>
      <c r="C64" s="308"/>
      <c r="D64" s="113">
        <v>0.21162298551196485</v>
      </c>
      <c r="E64" s="115">
        <v>26</v>
      </c>
      <c r="F64" s="114">
        <v>24</v>
      </c>
      <c r="G64" s="114">
        <v>27</v>
      </c>
      <c r="H64" s="114">
        <v>25</v>
      </c>
      <c r="I64" s="140">
        <v>23</v>
      </c>
      <c r="J64" s="115">
        <v>3</v>
      </c>
      <c r="K64" s="116">
        <v>13.043478260869565</v>
      </c>
    </row>
    <row r="65" spans="1:11" ht="14.1" customHeight="1" x14ac:dyDescent="0.2">
      <c r="A65" s="306" t="s">
        <v>297</v>
      </c>
      <c r="B65" s="307" t="s">
        <v>298</v>
      </c>
      <c r="C65" s="308"/>
      <c r="D65" s="113">
        <v>0.38254924304085952</v>
      </c>
      <c r="E65" s="115">
        <v>47</v>
      </c>
      <c r="F65" s="114">
        <v>50</v>
      </c>
      <c r="G65" s="114">
        <v>55</v>
      </c>
      <c r="H65" s="114">
        <v>56</v>
      </c>
      <c r="I65" s="140">
        <v>59</v>
      </c>
      <c r="J65" s="115">
        <v>-12</v>
      </c>
      <c r="K65" s="116">
        <v>-20.338983050847457</v>
      </c>
    </row>
    <row r="66" spans="1:11" ht="14.1" customHeight="1" x14ac:dyDescent="0.2">
      <c r="A66" s="306">
        <v>82</v>
      </c>
      <c r="B66" s="307" t="s">
        <v>299</v>
      </c>
      <c r="C66" s="308"/>
      <c r="D66" s="113">
        <v>2.0511150903467361</v>
      </c>
      <c r="E66" s="115">
        <v>252</v>
      </c>
      <c r="F66" s="114">
        <v>257</v>
      </c>
      <c r="G66" s="114">
        <v>251</v>
      </c>
      <c r="H66" s="114">
        <v>263</v>
      </c>
      <c r="I66" s="140">
        <v>243</v>
      </c>
      <c r="J66" s="115">
        <v>9</v>
      </c>
      <c r="K66" s="116">
        <v>3.7037037037037037</v>
      </c>
    </row>
    <row r="67" spans="1:11" ht="14.1" customHeight="1" x14ac:dyDescent="0.2">
      <c r="A67" s="306" t="s">
        <v>300</v>
      </c>
      <c r="B67" s="307" t="s">
        <v>301</v>
      </c>
      <c r="C67" s="308"/>
      <c r="D67" s="113">
        <v>0.89532801562754349</v>
      </c>
      <c r="E67" s="115">
        <v>110</v>
      </c>
      <c r="F67" s="114">
        <v>109</v>
      </c>
      <c r="G67" s="114">
        <v>104</v>
      </c>
      <c r="H67" s="114">
        <v>112</v>
      </c>
      <c r="I67" s="140">
        <v>94</v>
      </c>
      <c r="J67" s="115">
        <v>16</v>
      </c>
      <c r="K67" s="116">
        <v>17.021276595744681</v>
      </c>
    </row>
    <row r="68" spans="1:11" ht="14.1" customHeight="1" x14ac:dyDescent="0.2">
      <c r="A68" s="306" t="s">
        <v>302</v>
      </c>
      <c r="B68" s="307" t="s">
        <v>303</v>
      </c>
      <c r="C68" s="308"/>
      <c r="D68" s="113">
        <v>0.56161484616636825</v>
      </c>
      <c r="E68" s="115">
        <v>69</v>
      </c>
      <c r="F68" s="114">
        <v>73</v>
      </c>
      <c r="G68" s="114">
        <v>76</v>
      </c>
      <c r="H68" s="114">
        <v>74</v>
      </c>
      <c r="I68" s="140">
        <v>76</v>
      </c>
      <c r="J68" s="115">
        <v>-7</v>
      </c>
      <c r="K68" s="116">
        <v>-9.2105263157894743</v>
      </c>
    </row>
    <row r="69" spans="1:11" ht="14.1" customHeight="1" x14ac:dyDescent="0.2">
      <c r="A69" s="306">
        <v>83</v>
      </c>
      <c r="B69" s="307" t="s">
        <v>304</v>
      </c>
      <c r="C69" s="308"/>
      <c r="D69" s="113">
        <v>2.8406316132182972</v>
      </c>
      <c r="E69" s="115">
        <v>349</v>
      </c>
      <c r="F69" s="114">
        <v>371</v>
      </c>
      <c r="G69" s="114">
        <v>367</v>
      </c>
      <c r="H69" s="114">
        <v>355</v>
      </c>
      <c r="I69" s="140">
        <v>351</v>
      </c>
      <c r="J69" s="115">
        <v>-2</v>
      </c>
      <c r="K69" s="116">
        <v>-0.56980056980056981</v>
      </c>
    </row>
    <row r="70" spans="1:11" ht="14.1" customHeight="1" x14ac:dyDescent="0.2">
      <c r="A70" s="306" t="s">
        <v>305</v>
      </c>
      <c r="B70" s="307" t="s">
        <v>306</v>
      </c>
      <c r="C70" s="308"/>
      <c r="D70" s="113">
        <v>2.1080905095230342</v>
      </c>
      <c r="E70" s="115">
        <v>259</v>
      </c>
      <c r="F70" s="114">
        <v>271</v>
      </c>
      <c r="G70" s="114">
        <v>270</v>
      </c>
      <c r="H70" s="114">
        <v>261</v>
      </c>
      <c r="I70" s="140">
        <v>260</v>
      </c>
      <c r="J70" s="115">
        <v>-1</v>
      </c>
      <c r="K70" s="116">
        <v>-0.38461538461538464</v>
      </c>
    </row>
    <row r="71" spans="1:11" ht="14.1" customHeight="1" x14ac:dyDescent="0.2">
      <c r="A71" s="306"/>
      <c r="B71" s="307" t="s">
        <v>307</v>
      </c>
      <c r="C71" s="308"/>
      <c r="D71" s="113">
        <v>1.7255412664821748</v>
      </c>
      <c r="E71" s="115">
        <v>212</v>
      </c>
      <c r="F71" s="114">
        <v>224</v>
      </c>
      <c r="G71" s="114">
        <v>222</v>
      </c>
      <c r="H71" s="114">
        <v>215</v>
      </c>
      <c r="I71" s="140">
        <v>214</v>
      </c>
      <c r="J71" s="115">
        <v>-2</v>
      </c>
      <c r="K71" s="116">
        <v>-0.93457943925233644</v>
      </c>
    </row>
    <row r="72" spans="1:11" ht="14.1" customHeight="1" x14ac:dyDescent="0.2">
      <c r="A72" s="306">
        <v>84</v>
      </c>
      <c r="B72" s="307" t="s">
        <v>308</v>
      </c>
      <c r="C72" s="308"/>
      <c r="D72" s="113">
        <v>1.2127624938954908</v>
      </c>
      <c r="E72" s="115">
        <v>149</v>
      </c>
      <c r="F72" s="114">
        <v>153</v>
      </c>
      <c r="G72" s="114">
        <v>154</v>
      </c>
      <c r="H72" s="114">
        <v>148</v>
      </c>
      <c r="I72" s="140">
        <v>140</v>
      </c>
      <c r="J72" s="115">
        <v>9</v>
      </c>
      <c r="K72" s="116">
        <v>6.4285714285714288</v>
      </c>
    </row>
    <row r="73" spans="1:11" ht="14.1" customHeight="1" x14ac:dyDescent="0.2">
      <c r="A73" s="306" t="s">
        <v>309</v>
      </c>
      <c r="B73" s="307" t="s">
        <v>310</v>
      </c>
      <c r="C73" s="308"/>
      <c r="D73" s="113">
        <v>0.13022952954582451</v>
      </c>
      <c r="E73" s="115">
        <v>16</v>
      </c>
      <c r="F73" s="114">
        <v>15</v>
      </c>
      <c r="G73" s="114">
        <v>15</v>
      </c>
      <c r="H73" s="114">
        <v>20</v>
      </c>
      <c r="I73" s="140">
        <v>17</v>
      </c>
      <c r="J73" s="115">
        <v>-1</v>
      </c>
      <c r="K73" s="116">
        <v>-5.882352941176471</v>
      </c>
    </row>
    <row r="74" spans="1:11" ht="14.1" customHeight="1" x14ac:dyDescent="0.2">
      <c r="A74" s="306" t="s">
        <v>311</v>
      </c>
      <c r="B74" s="307" t="s">
        <v>312</v>
      </c>
      <c r="C74" s="308"/>
      <c r="D74" s="113">
        <v>4.883607357968419E-2</v>
      </c>
      <c r="E74" s="115">
        <v>6</v>
      </c>
      <c r="F74" s="114">
        <v>6</v>
      </c>
      <c r="G74" s="114">
        <v>6</v>
      </c>
      <c r="H74" s="114">
        <v>6</v>
      </c>
      <c r="I74" s="140">
        <v>7</v>
      </c>
      <c r="J74" s="115">
        <v>-1</v>
      </c>
      <c r="K74" s="116">
        <v>-14.285714285714286</v>
      </c>
    </row>
    <row r="75" spans="1:11" ht="14.1" customHeight="1" x14ac:dyDescent="0.2">
      <c r="A75" s="306" t="s">
        <v>313</v>
      </c>
      <c r="B75" s="307" t="s">
        <v>314</v>
      </c>
      <c r="C75" s="308"/>
      <c r="D75" s="113" t="s">
        <v>513</v>
      </c>
      <c r="E75" s="115" t="s">
        <v>513</v>
      </c>
      <c r="F75" s="114" t="s">
        <v>513</v>
      </c>
      <c r="G75" s="114" t="s">
        <v>513</v>
      </c>
      <c r="H75" s="114" t="s">
        <v>513</v>
      </c>
      <c r="I75" s="140">
        <v>0</v>
      </c>
      <c r="J75" s="115" t="s">
        <v>513</v>
      </c>
      <c r="K75" s="116" t="s">
        <v>513</v>
      </c>
    </row>
    <row r="76" spans="1:11" ht="14.1" customHeight="1" x14ac:dyDescent="0.2">
      <c r="A76" s="306">
        <v>91</v>
      </c>
      <c r="B76" s="307" t="s">
        <v>315</v>
      </c>
      <c r="C76" s="308"/>
      <c r="D76" s="113">
        <v>4.883607357968419E-2</v>
      </c>
      <c r="E76" s="115">
        <v>6</v>
      </c>
      <c r="F76" s="114">
        <v>6</v>
      </c>
      <c r="G76" s="114">
        <v>6</v>
      </c>
      <c r="H76" s="114">
        <v>5</v>
      </c>
      <c r="I76" s="140" t="s">
        <v>513</v>
      </c>
      <c r="J76" s="115" t="s">
        <v>513</v>
      </c>
      <c r="K76" s="116" t="s">
        <v>513</v>
      </c>
    </row>
    <row r="77" spans="1:11" ht="14.1" customHeight="1" x14ac:dyDescent="0.2">
      <c r="A77" s="306">
        <v>92</v>
      </c>
      <c r="B77" s="307" t="s">
        <v>316</v>
      </c>
      <c r="C77" s="308"/>
      <c r="D77" s="113">
        <v>0.30115578707471918</v>
      </c>
      <c r="E77" s="115">
        <v>37</v>
      </c>
      <c r="F77" s="114">
        <v>38</v>
      </c>
      <c r="G77" s="114">
        <v>35</v>
      </c>
      <c r="H77" s="114">
        <v>36</v>
      </c>
      <c r="I77" s="140">
        <v>38</v>
      </c>
      <c r="J77" s="115">
        <v>-1</v>
      </c>
      <c r="K77" s="116">
        <v>-2.6315789473684212</v>
      </c>
    </row>
    <row r="78" spans="1:11" ht="14.1" customHeight="1" x14ac:dyDescent="0.2">
      <c r="A78" s="306">
        <v>93</v>
      </c>
      <c r="B78" s="307" t="s">
        <v>317</v>
      </c>
      <c r="C78" s="308"/>
      <c r="D78" s="113">
        <v>0.21162298551196485</v>
      </c>
      <c r="E78" s="115">
        <v>26</v>
      </c>
      <c r="F78" s="114">
        <v>28</v>
      </c>
      <c r="G78" s="114">
        <v>25</v>
      </c>
      <c r="H78" s="114">
        <v>29</v>
      </c>
      <c r="I78" s="140">
        <v>30</v>
      </c>
      <c r="J78" s="115">
        <v>-4</v>
      </c>
      <c r="K78" s="116">
        <v>-13.333333333333334</v>
      </c>
    </row>
    <row r="79" spans="1:11" ht="14.1" customHeight="1" x14ac:dyDescent="0.2">
      <c r="A79" s="306">
        <v>94</v>
      </c>
      <c r="B79" s="307" t="s">
        <v>318</v>
      </c>
      <c r="C79" s="308"/>
      <c r="D79" s="113">
        <v>0.40696727983070163</v>
      </c>
      <c r="E79" s="115">
        <v>50</v>
      </c>
      <c r="F79" s="114">
        <v>49</v>
      </c>
      <c r="G79" s="114">
        <v>50</v>
      </c>
      <c r="H79" s="114">
        <v>38</v>
      </c>
      <c r="I79" s="140">
        <v>51</v>
      </c>
      <c r="J79" s="115">
        <v>-1</v>
      </c>
      <c r="K79" s="116">
        <v>-1.9607843137254901</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3.9394432687611918</v>
      </c>
      <c r="E81" s="143">
        <v>484</v>
      </c>
      <c r="F81" s="144">
        <v>525</v>
      </c>
      <c r="G81" s="144">
        <v>514</v>
      </c>
      <c r="H81" s="144">
        <v>533</v>
      </c>
      <c r="I81" s="145">
        <v>514</v>
      </c>
      <c r="J81" s="143">
        <v>-30</v>
      </c>
      <c r="K81" s="146">
        <v>-5.836575875486381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3381</v>
      </c>
      <c r="G12" s="536">
        <v>2567</v>
      </c>
      <c r="H12" s="536">
        <v>4133</v>
      </c>
      <c r="I12" s="536">
        <v>2805</v>
      </c>
      <c r="J12" s="537">
        <v>3407</v>
      </c>
      <c r="K12" s="538">
        <v>-26</v>
      </c>
      <c r="L12" s="349">
        <v>-0.76313472262987969</v>
      </c>
    </row>
    <row r="13" spans="1:17" s="110" customFormat="1" ht="15" customHeight="1" x14ac:dyDescent="0.2">
      <c r="A13" s="350" t="s">
        <v>344</v>
      </c>
      <c r="B13" s="351" t="s">
        <v>345</v>
      </c>
      <c r="C13" s="347"/>
      <c r="D13" s="347"/>
      <c r="E13" s="348"/>
      <c r="F13" s="536">
        <v>1903</v>
      </c>
      <c r="G13" s="536">
        <v>1373</v>
      </c>
      <c r="H13" s="536">
        <v>2300</v>
      </c>
      <c r="I13" s="536">
        <v>1647</v>
      </c>
      <c r="J13" s="537">
        <v>1950</v>
      </c>
      <c r="K13" s="538">
        <v>-47</v>
      </c>
      <c r="L13" s="349">
        <v>-2.4102564102564101</v>
      </c>
    </row>
    <row r="14" spans="1:17" s="110" customFormat="1" ht="22.5" customHeight="1" x14ac:dyDescent="0.2">
      <c r="A14" s="350"/>
      <c r="B14" s="351" t="s">
        <v>346</v>
      </c>
      <c r="C14" s="347"/>
      <c r="D14" s="347"/>
      <c r="E14" s="348"/>
      <c r="F14" s="536">
        <v>1478</v>
      </c>
      <c r="G14" s="536">
        <v>1194</v>
      </c>
      <c r="H14" s="536">
        <v>1833</v>
      </c>
      <c r="I14" s="536">
        <v>1158</v>
      </c>
      <c r="J14" s="537">
        <v>1457</v>
      </c>
      <c r="K14" s="538">
        <v>21</v>
      </c>
      <c r="L14" s="349">
        <v>1.4413177762525737</v>
      </c>
    </row>
    <row r="15" spans="1:17" s="110" customFormat="1" ht="15" customHeight="1" x14ac:dyDescent="0.2">
      <c r="A15" s="350" t="s">
        <v>347</v>
      </c>
      <c r="B15" s="351" t="s">
        <v>108</v>
      </c>
      <c r="C15" s="347"/>
      <c r="D15" s="347"/>
      <c r="E15" s="348"/>
      <c r="F15" s="536">
        <v>761</v>
      </c>
      <c r="G15" s="536">
        <v>651</v>
      </c>
      <c r="H15" s="536">
        <v>1783</v>
      </c>
      <c r="I15" s="536">
        <v>630</v>
      </c>
      <c r="J15" s="537">
        <v>768</v>
      </c>
      <c r="K15" s="538">
        <v>-7</v>
      </c>
      <c r="L15" s="349">
        <v>-0.91145833333333337</v>
      </c>
    </row>
    <row r="16" spans="1:17" s="110" customFormat="1" ht="15" customHeight="1" x14ac:dyDescent="0.2">
      <c r="A16" s="350"/>
      <c r="B16" s="351" t="s">
        <v>109</v>
      </c>
      <c r="C16" s="347"/>
      <c r="D16" s="347"/>
      <c r="E16" s="348"/>
      <c r="F16" s="536">
        <v>2253</v>
      </c>
      <c r="G16" s="536">
        <v>1725</v>
      </c>
      <c r="H16" s="536">
        <v>2123</v>
      </c>
      <c r="I16" s="536">
        <v>1904</v>
      </c>
      <c r="J16" s="537">
        <v>2300</v>
      </c>
      <c r="K16" s="538">
        <v>-47</v>
      </c>
      <c r="L16" s="349">
        <v>-2.0434782608695654</v>
      </c>
    </row>
    <row r="17" spans="1:12" s="110" customFormat="1" ht="15" customHeight="1" x14ac:dyDescent="0.2">
      <c r="A17" s="350"/>
      <c r="B17" s="351" t="s">
        <v>110</v>
      </c>
      <c r="C17" s="347"/>
      <c r="D17" s="347"/>
      <c r="E17" s="348"/>
      <c r="F17" s="536">
        <v>333</v>
      </c>
      <c r="G17" s="536">
        <v>168</v>
      </c>
      <c r="H17" s="536">
        <v>199</v>
      </c>
      <c r="I17" s="536">
        <v>236</v>
      </c>
      <c r="J17" s="537">
        <v>300</v>
      </c>
      <c r="K17" s="538">
        <v>33</v>
      </c>
      <c r="L17" s="349">
        <v>11</v>
      </c>
    </row>
    <row r="18" spans="1:12" s="110" customFormat="1" ht="15" customHeight="1" x14ac:dyDescent="0.2">
      <c r="A18" s="350"/>
      <c r="B18" s="351" t="s">
        <v>111</v>
      </c>
      <c r="C18" s="347"/>
      <c r="D18" s="347"/>
      <c r="E18" s="348"/>
      <c r="F18" s="536">
        <v>34</v>
      </c>
      <c r="G18" s="536">
        <v>23</v>
      </c>
      <c r="H18" s="536">
        <v>28</v>
      </c>
      <c r="I18" s="536">
        <v>35</v>
      </c>
      <c r="J18" s="537">
        <v>39</v>
      </c>
      <c r="K18" s="538">
        <v>-5</v>
      </c>
      <c r="L18" s="349">
        <v>-12.820512820512821</v>
      </c>
    </row>
    <row r="19" spans="1:12" s="110" customFormat="1" ht="15" customHeight="1" x14ac:dyDescent="0.2">
      <c r="A19" s="118" t="s">
        <v>113</v>
      </c>
      <c r="B19" s="119" t="s">
        <v>181</v>
      </c>
      <c r="C19" s="347"/>
      <c r="D19" s="347"/>
      <c r="E19" s="348"/>
      <c r="F19" s="536">
        <v>2349</v>
      </c>
      <c r="G19" s="536">
        <v>1634</v>
      </c>
      <c r="H19" s="536">
        <v>3052</v>
      </c>
      <c r="I19" s="536">
        <v>1891</v>
      </c>
      <c r="J19" s="537">
        <v>2366</v>
      </c>
      <c r="K19" s="538">
        <v>-17</v>
      </c>
      <c r="L19" s="349">
        <v>-0.71851225697379539</v>
      </c>
    </row>
    <row r="20" spans="1:12" s="110" customFormat="1" ht="15" customHeight="1" x14ac:dyDescent="0.2">
      <c r="A20" s="118"/>
      <c r="B20" s="119" t="s">
        <v>182</v>
      </c>
      <c r="C20" s="347"/>
      <c r="D20" s="347"/>
      <c r="E20" s="348"/>
      <c r="F20" s="536">
        <v>1032</v>
      </c>
      <c r="G20" s="536">
        <v>933</v>
      </c>
      <c r="H20" s="536">
        <v>1081</v>
      </c>
      <c r="I20" s="536">
        <v>914</v>
      </c>
      <c r="J20" s="537">
        <v>1041</v>
      </c>
      <c r="K20" s="538">
        <v>-9</v>
      </c>
      <c r="L20" s="349">
        <v>-0.86455331412103742</v>
      </c>
    </row>
    <row r="21" spans="1:12" s="110" customFormat="1" ht="15" customHeight="1" x14ac:dyDescent="0.2">
      <c r="A21" s="118" t="s">
        <v>113</v>
      </c>
      <c r="B21" s="119" t="s">
        <v>116</v>
      </c>
      <c r="C21" s="347"/>
      <c r="D21" s="347"/>
      <c r="E21" s="348"/>
      <c r="F21" s="536">
        <v>2271</v>
      </c>
      <c r="G21" s="536">
        <v>1593</v>
      </c>
      <c r="H21" s="536">
        <v>2823</v>
      </c>
      <c r="I21" s="536">
        <v>1617</v>
      </c>
      <c r="J21" s="537">
        <v>2237</v>
      </c>
      <c r="K21" s="538">
        <v>34</v>
      </c>
      <c r="L21" s="349">
        <v>1.5198927134555207</v>
      </c>
    </row>
    <row r="22" spans="1:12" s="110" customFormat="1" ht="15" customHeight="1" x14ac:dyDescent="0.2">
      <c r="A22" s="118"/>
      <c r="B22" s="119" t="s">
        <v>117</v>
      </c>
      <c r="C22" s="347"/>
      <c r="D22" s="347"/>
      <c r="E22" s="348"/>
      <c r="F22" s="536">
        <v>1109</v>
      </c>
      <c r="G22" s="536">
        <v>974</v>
      </c>
      <c r="H22" s="536">
        <v>1309</v>
      </c>
      <c r="I22" s="536">
        <v>1187</v>
      </c>
      <c r="J22" s="537">
        <v>1167</v>
      </c>
      <c r="K22" s="538">
        <v>-58</v>
      </c>
      <c r="L22" s="349">
        <v>-4.9700085689802913</v>
      </c>
    </row>
    <row r="23" spans="1:12" s="110" customFormat="1" ht="15" customHeight="1" x14ac:dyDescent="0.2">
      <c r="A23" s="352" t="s">
        <v>347</v>
      </c>
      <c r="B23" s="353" t="s">
        <v>193</v>
      </c>
      <c r="C23" s="354"/>
      <c r="D23" s="354"/>
      <c r="E23" s="355"/>
      <c r="F23" s="539">
        <v>87</v>
      </c>
      <c r="G23" s="539">
        <v>117</v>
      </c>
      <c r="H23" s="539">
        <v>762</v>
      </c>
      <c r="I23" s="539">
        <v>39</v>
      </c>
      <c r="J23" s="540">
        <v>79</v>
      </c>
      <c r="K23" s="541">
        <v>8</v>
      </c>
      <c r="L23" s="356">
        <v>10.126582278481013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23.4</v>
      </c>
      <c r="G25" s="542">
        <v>30.9</v>
      </c>
      <c r="H25" s="542">
        <v>32</v>
      </c>
      <c r="I25" s="542">
        <v>34</v>
      </c>
      <c r="J25" s="542">
        <v>28.4</v>
      </c>
      <c r="K25" s="543" t="s">
        <v>349</v>
      </c>
      <c r="L25" s="364">
        <v>-5</v>
      </c>
    </row>
    <row r="26" spans="1:12" s="110" customFormat="1" ht="15" customHeight="1" x14ac:dyDescent="0.2">
      <c r="A26" s="365" t="s">
        <v>105</v>
      </c>
      <c r="B26" s="366" t="s">
        <v>345</v>
      </c>
      <c r="C26" s="362"/>
      <c r="D26" s="362"/>
      <c r="E26" s="363"/>
      <c r="F26" s="542">
        <v>23.6</v>
      </c>
      <c r="G26" s="542">
        <v>33.5</v>
      </c>
      <c r="H26" s="542">
        <v>31.7</v>
      </c>
      <c r="I26" s="542">
        <v>34.9</v>
      </c>
      <c r="J26" s="544">
        <v>28.1</v>
      </c>
      <c r="K26" s="543" t="s">
        <v>349</v>
      </c>
      <c r="L26" s="364">
        <v>-4.5</v>
      </c>
    </row>
    <row r="27" spans="1:12" s="110" customFormat="1" ht="15" customHeight="1" x14ac:dyDescent="0.2">
      <c r="A27" s="365"/>
      <c r="B27" s="366" t="s">
        <v>346</v>
      </c>
      <c r="C27" s="362"/>
      <c r="D27" s="362"/>
      <c r="E27" s="363"/>
      <c r="F27" s="542">
        <v>23.2</v>
      </c>
      <c r="G27" s="542">
        <v>27.9</v>
      </c>
      <c r="H27" s="542">
        <v>32.4</v>
      </c>
      <c r="I27" s="542">
        <v>32.799999999999997</v>
      </c>
      <c r="J27" s="542">
        <v>28.9</v>
      </c>
      <c r="K27" s="543" t="s">
        <v>349</v>
      </c>
      <c r="L27" s="364">
        <v>-5.6999999999999993</v>
      </c>
    </row>
    <row r="28" spans="1:12" s="110" customFormat="1" ht="15" customHeight="1" x14ac:dyDescent="0.2">
      <c r="A28" s="365" t="s">
        <v>113</v>
      </c>
      <c r="B28" s="366" t="s">
        <v>108</v>
      </c>
      <c r="C28" s="362"/>
      <c r="D28" s="362"/>
      <c r="E28" s="363"/>
      <c r="F28" s="542">
        <v>37.200000000000003</v>
      </c>
      <c r="G28" s="542">
        <v>37.4</v>
      </c>
      <c r="H28" s="542">
        <v>40.799999999999997</v>
      </c>
      <c r="I28" s="542">
        <v>43.9</v>
      </c>
      <c r="J28" s="542">
        <v>42.8</v>
      </c>
      <c r="K28" s="543" t="s">
        <v>349</v>
      </c>
      <c r="L28" s="364">
        <v>-5.5999999999999943</v>
      </c>
    </row>
    <row r="29" spans="1:12" s="110" customFormat="1" ht="11.25" x14ac:dyDescent="0.2">
      <c r="A29" s="365"/>
      <c r="B29" s="366" t="s">
        <v>109</v>
      </c>
      <c r="C29" s="362"/>
      <c r="D29" s="362"/>
      <c r="E29" s="363"/>
      <c r="F29" s="542">
        <v>19.899999999999999</v>
      </c>
      <c r="G29" s="542">
        <v>28.7</v>
      </c>
      <c r="H29" s="542">
        <v>28.5</v>
      </c>
      <c r="I29" s="542">
        <v>30.5</v>
      </c>
      <c r="J29" s="544">
        <v>24.8</v>
      </c>
      <c r="K29" s="543" t="s">
        <v>349</v>
      </c>
      <c r="L29" s="364">
        <v>-4.9000000000000021</v>
      </c>
    </row>
    <row r="30" spans="1:12" s="110" customFormat="1" ht="15" customHeight="1" x14ac:dyDescent="0.2">
      <c r="A30" s="365"/>
      <c r="B30" s="366" t="s">
        <v>110</v>
      </c>
      <c r="C30" s="362"/>
      <c r="D30" s="362"/>
      <c r="E30" s="363"/>
      <c r="F30" s="542">
        <v>19.8</v>
      </c>
      <c r="G30" s="542">
        <v>31.5</v>
      </c>
      <c r="H30" s="542">
        <v>26.3</v>
      </c>
      <c r="I30" s="542">
        <v>33.9</v>
      </c>
      <c r="J30" s="542">
        <v>23.4</v>
      </c>
      <c r="K30" s="543" t="s">
        <v>349</v>
      </c>
      <c r="L30" s="364">
        <v>-3.5999999999999979</v>
      </c>
    </row>
    <row r="31" spans="1:12" s="110" customFormat="1" ht="15" customHeight="1" x14ac:dyDescent="0.2">
      <c r="A31" s="365"/>
      <c r="B31" s="366" t="s">
        <v>111</v>
      </c>
      <c r="C31" s="362"/>
      <c r="D31" s="362"/>
      <c r="E31" s="363"/>
      <c r="F31" s="542">
        <v>23.5</v>
      </c>
      <c r="G31" s="542">
        <v>43.5</v>
      </c>
      <c r="H31" s="542">
        <v>46.4</v>
      </c>
      <c r="I31" s="542">
        <v>60</v>
      </c>
      <c r="J31" s="542">
        <v>28.2</v>
      </c>
      <c r="K31" s="543" t="s">
        <v>349</v>
      </c>
      <c r="L31" s="364">
        <v>-4.6999999999999993</v>
      </c>
    </row>
    <row r="32" spans="1:12" s="110" customFormat="1" ht="15" customHeight="1" x14ac:dyDescent="0.2">
      <c r="A32" s="367" t="s">
        <v>113</v>
      </c>
      <c r="B32" s="368" t="s">
        <v>181</v>
      </c>
      <c r="C32" s="362"/>
      <c r="D32" s="362"/>
      <c r="E32" s="363"/>
      <c r="F32" s="542">
        <v>23</v>
      </c>
      <c r="G32" s="542">
        <v>31.1</v>
      </c>
      <c r="H32" s="542">
        <v>31.9</v>
      </c>
      <c r="I32" s="542">
        <v>33.9</v>
      </c>
      <c r="J32" s="544">
        <v>27.5</v>
      </c>
      <c r="K32" s="543" t="s">
        <v>349</v>
      </c>
      <c r="L32" s="364">
        <v>-4.5</v>
      </c>
    </row>
    <row r="33" spans="1:12" s="110" customFormat="1" ht="15" customHeight="1" x14ac:dyDescent="0.2">
      <c r="A33" s="367"/>
      <c r="B33" s="368" t="s">
        <v>182</v>
      </c>
      <c r="C33" s="362"/>
      <c r="D33" s="362"/>
      <c r="E33" s="363"/>
      <c r="F33" s="542">
        <v>24.3</v>
      </c>
      <c r="G33" s="542">
        <v>30.6</v>
      </c>
      <c r="H33" s="542">
        <v>32.200000000000003</v>
      </c>
      <c r="I33" s="542">
        <v>34.299999999999997</v>
      </c>
      <c r="J33" s="542">
        <v>30.4</v>
      </c>
      <c r="K33" s="543" t="s">
        <v>349</v>
      </c>
      <c r="L33" s="364">
        <v>-6.0999999999999979</v>
      </c>
    </row>
    <row r="34" spans="1:12" s="369" customFormat="1" ht="15" customHeight="1" x14ac:dyDescent="0.2">
      <c r="A34" s="367" t="s">
        <v>113</v>
      </c>
      <c r="B34" s="368" t="s">
        <v>116</v>
      </c>
      <c r="C34" s="362"/>
      <c r="D34" s="362"/>
      <c r="E34" s="363"/>
      <c r="F34" s="542">
        <v>20.8</v>
      </c>
      <c r="G34" s="542">
        <v>26.1</v>
      </c>
      <c r="H34" s="542">
        <v>28.6</v>
      </c>
      <c r="I34" s="542">
        <v>28.6</v>
      </c>
      <c r="J34" s="542">
        <v>26.4</v>
      </c>
      <c r="K34" s="543" t="s">
        <v>349</v>
      </c>
      <c r="L34" s="364">
        <v>-5.5999999999999979</v>
      </c>
    </row>
    <row r="35" spans="1:12" s="369" customFormat="1" ht="11.25" x14ac:dyDescent="0.2">
      <c r="A35" s="370"/>
      <c r="B35" s="371" t="s">
        <v>117</v>
      </c>
      <c r="C35" s="372"/>
      <c r="D35" s="372"/>
      <c r="E35" s="373"/>
      <c r="F35" s="545">
        <v>28.8</v>
      </c>
      <c r="G35" s="545">
        <v>38.5</v>
      </c>
      <c r="H35" s="545">
        <v>38.200000000000003</v>
      </c>
      <c r="I35" s="545">
        <v>41.2</v>
      </c>
      <c r="J35" s="546">
        <v>32.299999999999997</v>
      </c>
      <c r="K35" s="547" t="s">
        <v>349</v>
      </c>
      <c r="L35" s="374">
        <v>-3.4999999999999964</v>
      </c>
    </row>
    <row r="36" spans="1:12" s="369" customFormat="1" ht="15.95" customHeight="1" x14ac:dyDescent="0.2">
      <c r="A36" s="375" t="s">
        <v>350</v>
      </c>
      <c r="B36" s="376"/>
      <c r="C36" s="377"/>
      <c r="D36" s="376"/>
      <c r="E36" s="378"/>
      <c r="F36" s="548">
        <v>3264</v>
      </c>
      <c r="G36" s="548">
        <v>2410</v>
      </c>
      <c r="H36" s="548">
        <v>3169</v>
      </c>
      <c r="I36" s="548">
        <v>2736</v>
      </c>
      <c r="J36" s="548">
        <v>3295</v>
      </c>
      <c r="K36" s="549">
        <v>-31</v>
      </c>
      <c r="L36" s="380">
        <v>-0.94081942336874047</v>
      </c>
    </row>
    <row r="37" spans="1:12" s="369" customFormat="1" ht="15.95" customHeight="1" x14ac:dyDescent="0.2">
      <c r="A37" s="381"/>
      <c r="B37" s="382" t="s">
        <v>113</v>
      </c>
      <c r="C37" s="382" t="s">
        <v>351</v>
      </c>
      <c r="D37" s="382"/>
      <c r="E37" s="383"/>
      <c r="F37" s="548">
        <v>764</v>
      </c>
      <c r="G37" s="548">
        <v>745</v>
      </c>
      <c r="H37" s="548">
        <v>1015</v>
      </c>
      <c r="I37" s="548">
        <v>931</v>
      </c>
      <c r="J37" s="548">
        <v>937</v>
      </c>
      <c r="K37" s="549">
        <v>-173</v>
      </c>
      <c r="L37" s="380">
        <v>-18.463180362860193</v>
      </c>
    </row>
    <row r="38" spans="1:12" s="369" customFormat="1" ht="15.95" customHeight="1" x14ac:dyDescent="0.2">
      <c r="A38" s="381"/>
      <c r="B38" s="384" t="s">
        <v>105</v>
      </c>
      <c r="C38" s="384" t="s">
        <v>106</v>
      </c>
      <c r="D38" s="385"/>
      <c r="E38" s="383"/>
      <c r="F38" s="548">
        <v>1832</v>
      </c>
      <c r="G38" s="548">
        <v>1300</v>
      </c>
      <c r="H38" s="548">
        <v>1736</v>
      </c>
      <c r="I38" s="548">
        <v>1608</v>
      </c>
      <c r="J38" s="550">
        <v>1893</v>
      </c>
      <c r="K38" s="549">
        <v>-61</v>
      </c>
      <c r="L38" s="380">
        <v>-3.2223983095615427</v>
      </c>
    </row>
    <row r="39" spans="1:12" s="369" customFormat="1" ht="15.95" customHeight="1" x14ac:dyDescent="0.2">
      <c r="A39" s="381"/>
      <c r="B39" s="385"/>
      <c r="C39" s="382" t="s">
        <v>352</v>
      </c>
      <c r="D39" s="385"/>
      <c r="E39" s="383"/>
      <c r="F39" s="548">
        <v>432</v>
      </c>
      <c r="G39" s="548">
        <v>435</v>
      </c>
      <c r="H39" s="548">
        <v>550</v>
      </c>
      <c r="I39" s="548">
        <v>561</v>
      </c>
      <c r="J39" s="548">
        <v>532</v>
      </c>
      <c r="K39" s="549">
        <v>-100</v>
      </c>
      <c r="L39" s="380">
        <v>-18.796992481203006</v>
      </c>
    </row>
    <row r="40" spans="1:12" s="369" customFormat="1" ht="15.95" customHeight="1" x14ac:dyDescent="0.2">
      <c r="A40" s="381"/>
      <c r="B40" s="384"/>
      <c r="C40" s="384" t="s">
        <v>107</v>
      </c>
      <c r="D40" s="385"/>
      <c r="E40" s="383"/>
      <c r="F40" s="548">
        <v>1432</v>
      </c>
      <c r="G40" s="548">
        <v>1110</v>
      </c>
      <c r="H40" s="548">
        <v>1433</v>
      </c>
      <c r="I40" s="548">
        <v>1128</v>
      </c>
      <c r="J40" s="548">
        <v>1402</v>
      </c>
      <c r="K40" s="549">
        <v>30</v>
      </c>
      <c r="L40" s="380">
        <v>2.1398002853067046</v>
      </c>
    </row>
    <row r="41" spans="1:12" s="369" customFormat="1" ht="24" customHeight="1" x14ac:dyDescent="0.2">
      <c r="A41" s="381"/>
      <c r="B41" s="385"/>
      <c r="C41" s="382" t="s">
        <v>352</v>
      </c>
      <c r="D41" s="385"/>
      <c r="E41" s="383"/>
      <c r="F41" s="548">
        <v>332</v>
      </c>
      <c r="G41" s="548">
        <v>310</v>
      </c>
      <c r="H41" s="548">
        <v>465</v>
      </c>
      <c r="I41" s="548">
        <v>370</v>
      </c>
      <c r="J41" s="550">
        <v>405</v>
      </c>
      <c r="K41" s="549">
        <v>-73</v>
      </c>
      <c r="L41" s="380">
        <v>-18.02469135802469</v>
      </c>
    </row>
    <row r="42" spans="1:12" s="110" customFormat="1" ht="15" customHeight="1" x14ac:dyDescent="0.2">
      <c r="A42" s="381"/>
      <c r="B42" s="384" t="s">
        <v>113</v>
      </c>
      <c r="C42" s="384" t="s">
        <v>353</v>
      </c>
      <c r="D42" s="385"/>
      <c r="E42" s="383"/>
      <c r="F42" s="548">
        <v>662</v>
      </c>
      <c r="G42" s="548">
        <v>514</v>
      </c>
      <c r="H42" s="548">
        <v>901</v>
      </c>
      <c r="I42" s="548">
        <v>581</v>
      </c>
      <c r="J42" s="548">
        <v>682</v>
      </c>
      <c r="K42" s="549">
        <v>-20</v>
      </c>
      <c r="L42" s="380">
        <v>-2.9325513196480939</v>
      </c>
    </row>
    <row r="43" spans="1:12" s="110" customFormat="1" ht="15" customHeight="1" x14ac:dyDescent="0.2">
      <c r="A43" s="381"/>
      <c r="B43" s="385"/>
      <c r="C43" s="382" t="s">
        <v>352</v>
      </c>
      <c r="D43" s="385"/>
      <c r="E43" s="383"/>
      <c r="F43" s="548">
        <v>246</v>
      </c>
      <c r="G43" s="548">
        <v>192</v>
      </c>
      <c r="H43" s="548">
        <v>368</v>
      </c>
      <c r="I43" s="548">
        <v>255</v>
      </c>
      <c r="J43" s="548">
        <v>292</v>
      </c>
      <c r="K43" s="549">
        <v>-46</v>
      </c>
      <c r="L43" s="380">
        <v>-15.753424657534246</v>
      </c>
    </row>
    <row r="44" spans="1:12" s="110" customFormat="1" ht="15" customHeight="1" x14ac:dyDescent="0.2">
      <c r="A44" s="381"/>
      <c r="B44" s="384"/>
      <c r="C44" s="366" t="s">
        <v>109</v>
      </c>
      <c r="D44" s="385"/>
      <c r="E44" s="383"/>
      <c r="F44" s="548">
        <v>2235</v>
      </c>
      <c r="G44" s="548">
        <v>1705</v>
      </c>
      <c r="H44" s="548">
        <v>2042</v>
      </c>
      <c r="I44" s="548">
        <v>1884</v>
      </c>
      <c r="J44" s="550">
        <v>2275</v>
      </c>
      <c r="K44" s="549">
        <v>-40</v>
      </c>
      <c r="L44" s="380">
        <v>-1.7582417582417582</v>
      </c>
    </row>
    <row r="45" spans="1:12" s="110" customFormat="1" ht="15" customHeight="1" x14ac:dyDescent="0.2">
      <c r="A45" s="381"/>
      <c r="B45" s="385"/>
      <c r="C45" s="382" t="s">
        <v>352</v>
      </c>
      <c r="D45" s="385"/>
      <c r="E45" s="383"/>
      <c r="F45" s="548">
        <v>444</v>
      </c>
      <c r="G45" s="548">
        <v>490</v>
      </c>
      <c r="H45" s="548">
        <v>582</v>
      </c>
      <c r="I45" s="548">
        <v>575</v>
      </c>
      <c r="J45" s="548">
        <v>564</v>
      </c>
      <c r="K45" s="549">
        <v>-120</v>
      </c>
      <c r="L45" s="380">
        <v>-21.276595744680851</v>
      </c>
    </row>
    <row r="46" spans="1:12" s="110" customFormat="1" ht="15" customHeight="1" x14ac:dyDescent="0.2">
      <c r="A46" s="381"/>
      <c r="B46" s="384"/>
      <c r="C46" s="366" t="s">
        <v>110</v>
      </c>
      <c r="D46" s="385"/>
      <c r="E46" s="383"/>
      <c r="F46" s="548">
        <v>333</v>
      </c>
      <c r="G46" s="548">
        <v>168</v>
      </c>
      <c r="H46" s="548">
        <v>198</v>
      </c>
      <c r="I46" s="548">
        <v>236</v>
      </c>
      <c r="J46" s="548">
        <v>299</v>
      </c>
      <c r="K46" s="549">
        <v>34</v>
      </c>
      <c r="L46" s="380">
        <v>11.371237458193979</v>
      </c>
    </row>
    <row r="47" spans="1:12" s="110" customFormat="1" ht="15" customHeight="1" x14ac:dyDescent="0.2">
      <c r="A47" s="381"/>
      <c r="B47" s="385"/>
      <c r="C47" s="382" t="s">
        <v>352</v>
      </c>
      <c r="D47" s="385"/>
      <c r="E47" s="383"/>
      <c r="F47" s="548">
        <v>66</v>
      </c>
      <c r="G47" s="548">
        <v>53</v>
      </c>
      <c r="H47" s="548">
        <v>52</v>
      </c>
      <c r="I47" s="548">
        <v>80</v>
      </c>
      <c r="J47" s="550">
        <v>70</v>
      </c>
      <c r="K47" s="549">
        <v>-4</v>
      </c>
      <c r="L47" s="380">
        <v>-5.7142857142857144</v>
      </c>
    </row>
    <row r="48" spans="1:12" s="110" customFormat="1" ht="15" customHeight="1" x14ac:dyDescent="0.2">
      <c r="A48" s="381"/>
      <c r="B48" s="385"/>
      <c r="C48" s="366" t="s">
        <v>111</v>
      </c>
      <c r="D48" s="386"/>
      <c r="E48" s="387"/>
      <c r="F48" s="548">
        <v>34</v>
      </c>
      <c r="G48" s="548">
        <v>23</v>
      </c>
      <c r="H48" s="548">
        <v>28</v>
      </c>
      <c r="I48" s="548">
        <v>35</v>
      </c>
      <c r="J48" s="548">
        <v>39</v>
      </c>
      <c r="K48" s="549">
        <v>-5</v>
      </c>
      <c r="L48" s="380">
        <v>-12.820512820512821</v>
      </c>
    </row>
    <row r="49" spans="1:12" s="110" customFormat="1" ht="15" customHeight="1" x14ac:dyDescent="0.2">
      <c r="A49" s="381"/>
      <c r="B49" s="385"/>
      <c r="C49" s="382" t="s">
        <v>352</v>
      </c>
      <c r="D49" s="385"/>
      <c r="E49" s="383"/>
      <c r="F49" s="548">
        <v>8</v>
      </c>
      <c r="G49" s="548">
        <v>10</v>
      </c>
      <c r="H49" s="548">
        <v>13</v>
      </c>
      <c r="I49" s="548">
        <v>21</v>
      </c>
      <c r="J49" s="548">
        <v>11</v>
      </c>
      <c r="K49" s="549">
        <v>-3</v>
      </c>
      <c r="L49" s="380">
        <v>-27.272727272727273</v>
      </c>
    </row>
    <row r="50" spans="1:12" s="110" customFormat="1" ht="15" customHeight="1" x14ac:dyDescent="0.2">
      <c r="A50" s="381"/>
      <c r="B50" s="384" t="s">
        <v>113</v>
      </c>
      <c r="C50" s="382" t="s">
        <v>181</v>
      </c>
      <c r="D50" s="385"/>
      <c r="E50" s="383"/>
      <c r="F50" s="548">
        <v>2236</v>
      </c>
      <c r="G50" s="548">
        <v>1491</v>
      </c>
      <c r="H50" s="548">
        <v>2126</v>
      </c>
      <c r="I50" s="548">
        <v>1830</v>
      </c>
      <c r="J50" s="550">
        <v>2263</v>
      </c>
      <c r="K50" s="549">
        <v>-27</v>
      </c>
      <c r="L50" s="380">
        <v>-1.1931064958020328</v>
      </c>
    </row>
    <row r="51" spans="1:12" s="110" customFormat="1" ht="15" customHeight="1" x14ac:dyDescent="0.2">
      <c r="A51" s="381"/>
      <c r="B51" s="385"/>
      <c r="C51" s="382" t="s">
        <v>352</v>
      </c>
      <c r="D51" s="385"/>
      <c r="E51" s="383"/>
      <c r="F51" s="548">
        <v>514</v>
      </c>
      <c r="G51" s="548">
        <v>464</v>
      </c>
      <c r="H51" s="548">
        <v>679</v>
      </c>
      <c r="I51" s="548">
        <v>620</v>
      </c>
      <c r="J51" s="548">
        <v>623</v>
      </c>
      <c r="K51" s="549">
        <v>-109</v>
      </c>
      <c r="L51" s="380">
        <v>-17.495987158908509</v>
      </c>
    </row>
    <row r="52" spans="1:12" s="110" customFormat="1" ht="15" customHeight="1" x14ac:dyDescent="0.2">
      <c r="A52" s="381"/>
      <c r="B52" s="384"/>
      <c r="C52" s="382" t="s">
        <v>182</v>
      </c>
      <c r="D52" s="385"/>
      <c r="E52" s="383"/>
      <c r="F52" s="548">
        <v>1028</v>
      </c>
      <c r="G52" s="548">
        <v>919</v>
      </c>
      <c r="H52" s="548">
        <v>1043</v>
      </c>
      <c r="I52" s="548">
        <v>906</v>
      </c>
      <c r="J52" s="548">
        <v>1032</v>
      </c>
      <c r="K52" s="549">
        <v>-4</v>
      </c>
      <c r="L52" s="380">
        <v>-0.38759689922480622</v>
      </c>
    </row>
    <row r="53" spans="1:12" s="269" customFormat="1" ht="11.25" customHeight="1" x14ac:dyDescent="0.2">
      <c r="A53" s="381"/>
      <c r="B53" s="385"/>
      <c r="C53" s="382" t="s">
        <v>352</v>
      </c>
      <c r="D53" s="385"/>
      <c r="E53" s="383"/>
      <c r="F53" s="548">
        <v>250</v>
      </c>
      <c r="G53" s="548">
        <v>281</v>
      </c>
      <c r="H53" s="548">
        <v>336</v>
      </c>
      <c r="I53" s="548">
        <v>311</v>
      </c>
      <c r="J53" s="550">
        <v>314</v>
      </c>
      <c r="K53" s="549">
        <v>-64</v>
      </c>
      <c r="L53" s="380">
        <v>-20.38216560509554</v>
      </c>
    </row>
    <row r="54" spans="1:12" s="151" customFormat="1" ht="12.75" customHeight="1" x14ac:dyDescent="0.2">
      <c r="A54" s="381"/>
      <c r="B54" s="384" t="s">
        <v>113</v>
      </c>
      <c r="C54" s="384" t="s">
        <v>116</v>
      </c>
      <c r="D54" s="385"/>
      <c r="E54" s="383"/>
      <c r="F54" s="548">
        <v>2182</v>
      </c>
      <c r="G54" s="548">
        <v>1469</v>
      </c>
      <c r="H54" s="548">
        <v>2027</v>
      </c>
      <c r="I54" s="548">
        <v>1564</v>
      </c>
      <c r="J54" s="548">
        <v>2151</v>
      </c>
      <c r="K54" s="549">
        <v>31</v>
      </c>
      <c r="L54" s="380">
        <v>1.4411901441190145</v>
      </c>
    </row>
    <row r="55" spans="1:12" ht="11.25" x14ac:dyDescent="0.2">
      <c r="A55" s="381"/>
      <c r="B55" s="385"/>
      <c r="C55" s="382" t="s">
        <v>352</v>
      </c>
      <c r="D55" s="385"/>
      <c r="E55" s="383"/>
      <c r="F55" s="548">
        <v>453</v>
      </c>
      <c r="G55" s="548">
        <v>383</v>
      </c>
      <c r="H55" s="548">
        <v>579</v>
      </c>
      <c r="I55" s="548">
        <v>448</v>
      </c>
      <c r="J55" s="548">
        <v>568</v>
      </c>
      <c r="K55" s="549">
        <v>-115</v>
      </c>
      <c r="L55" s="380">
        <v>-20.246478873239436</v>
      </c>
    </row>
    <row r="56" spans="1:12" ht="14.25" customHeight="1" x14ac:dyDescent="0.2">
      <c r="A56" s="381"/>
      <c r="B56" s="385"/>
      <c r="C56" s="384" t="s">
        <v>117</v>
      </c>
      <c r="D56" s="385"/>
      <c r="E56" s="383"/>
      <c r="F56" s="548">
        <v>1081</v>
      </c>
      <c r="G56" s="548">
        <v>941</v>
      </c>
      <c r="H56" s="548">
        <v>1142</v>
      </c>
      <c r="I56" s="548">
        <v>1171</v>
      </c>
      <c r="J56" s="548">
        <v>1142</v>
      </c>
      <c r="K56" s="549">
        <v>-61</v>
      </c>
      <c r="L56" s="380">
        <v>-5.3415061295971977</v>
      </c>
    </row>
    <row r="57" spans="1:12" ht="18.75" customHeight="1" x14ac:dyDescent="0.2">
      <c r="A57" s="388"/>
      <c r="B57" s="389"/>
      <c r="C57" s="390" t="s">
        <v>352</v>
      </c>
      <c r="D57" s="389"/>
      <c r="E57" s="391"/>
      <c r="F57" s="551">
        <v>311</v>
      </c>
      <c r="G57" s="552">
        <v>362</v>
      </c>
      <c r="H57" s="552">
        <v>436</v>
      </c>
      <c r="I57" s="552">
        <v>483</v>
      </c>
      <c r="J57" s="552">
        <v>369</v>
      </c>
      <c r="K57" s="553">
        <f t="shared" ref="K57" si="0">IF(OR(F57=".",J57=".")=TRUE,".",IF(OR(F57="*",J57="*")=TRUE,"*",IF(AND(F57="-",J57="-")=TRUE,"-",IF(AND(ISNUMBER(J57),ISNUMBER(F57))=TRUE,IF(F57-J57=0,0,F57-J57),IF(ISNUMBER(F57)=TRUE,F57,-J57)))))</f>
        <v>-58</v>
      </c>
      <c r="L57" s="392">
        <f t="shared" ref="L57" si="1">IF(K57 =".",".",IF(K57 ="*","*",IF(K57="-","-",IF(K57=0,0,IF(OR(J57="-",J57=".",F57="-",F57=".")=TRUE,"X",IF(J57=0,"0,0",IF(ABS(K57*100/J57)&gt;250,".X",(K57*100/J57))))))))</f>
        <v>-15.718157181571815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3381</v>
      </c>
      <c r="E11" s="114">
        <v>2567</v>
      </c>
      <c r="F11" s="114">
        <v>4133</v>
      </c>
      <c r="G11" s="114">
        <v>2805</v>
      </c>
      <c r="H11" s="140">
        <v>3407</v>
      </c>
      <c r="I11" s="115">
        <v>-26</v>
      </c>
      <c r="J11" s="116">
        <v>-0.76313472262987969</v>
      </c>
    </row>
    <row r="12" spans="1:15" s="110" customFormat="1" ht="24.95" customHeight="1" x14ac:dyDescent="0.2">
      <c r="A12" s="193" t="s">
        <v>132</v>
      </c>
      <c r="B12" s="194" t="s">
        <v>133</v>
      </c>
      <c r="C12" s="113">
        <v>1.9520851818988465</v>
      </c>
      <c r="D12" s="115">
        <v>66</v>
      </c>
      <c r="E12" s="114">
        <v>37</v>
      </c>
      <c r="F12" s="114">
        <v>126</v>
      </c>
      <c r="G12" s="114">
        <v>100</v>
      </c>
      <c r="H12" s="140">
        <v>73</v>
      </c>
      <c r="I12" s="115">
        <v>-7</v>
      </c>
      <c r="J12" s="116">
        <v>-9.5890410958904102</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9.8787341023365869</v>
      </c>
      <c r="D14" s="115">
        <v>334</v>
      </c>
      <c r="E14" s="114">
        <v>253</v>
      </c>
      <c r="F14" s="114">
        <v>489</v>
      </c>
      <c r="G14" s="114">
        <v>331</v>
      </c>
      <c r="H14" s="140">
        <v>439</v>
      </c>
      <c r="I14" s="115">
        <v>-105</v>
      </c>
      <c r="J14" s="116">
        <v>-23.917995444191344</v>
      </c>
      <c r="K14" s="110"/>
      <c r="L14" s="110"/>
      <c r="M14" s="110"/>
      <c r="N14" s="110"/>
      <c r="O14" s="110"/>
    </row>
    <row r="15" spans="1:15" s="110" customFormat="1" ht="24.95" customHeight="1" x14ac:dyDescent="0.2">
      <c r="A15" s="193" t="s">
        <v>216</v>
      </c>
      <c r="B15" s="199" t="s">
        <v>217</v>
      </c>
      <c r="C15" s="113">
        <v>4.9985211475894706</v>
      </c>
      <c r="D15" s="115">
        <v>169</v>
      </c>
      <c r="E15" s="114">
        <v>133</v>
      </c>
      <c r="F15" s="114">
        <v>256</v>
      </c>
      <c r="G15" s="114">
        <v>189</v>
      </c>
      <c r="H15" s="140">
        <v>177</v>
      </c>
      <c r="I15" s="115">
        <v>-8</v>
      </c>
      <c r="J15" s="116">
        <v>-4.5197740112994351</v>
      </c>
    </row>
    <row r="16" spans="1:15" s="287" customFormat="1" ht="24.95" customHeight="1" x14ac:dyDescent="0.2">
      <c r="A16" s="193" t="s">
        <v>218</v>
      </c>
      <c r="B16" s="199" t="s">
        <v>141</v>
      </c>
      <c r="C16" s="113">
        <v>4.1407867494824018</v>
      </c>
      <c r="D16" s="115">
        <v>140</v>
      </c>
      <c r="E16" s="114">
        <v>103</v>
      </c>
      <c r="F16" s="114">
        <v>185</v>
      </c>
      <c r="G16" s="114">
        <v>115</v>
      </c>
      <c r="H16" s="140">
        <v>213</v>
      </c>
      <c r="I16" s="115">
        <v>-73</v>
      </c>
      <c r="J16" s="116">
        <v>-34.272300469483568</v>
      </c>
      <c r="K16" s="110"/>
      <c r="L16" s="110"/>
      <c r="M16" s="110"/>
      <c r="N16" s="110"/>
      <c r="O16" s="110"/>
    </row>
    <row r="17" spans="1:15" s="110" customFormat="1" ht="24.95" customHeight="1" x14ac:dyDescent="0.2">
      <c r="A17" s="193" t="s">
        <v>142</v>
      </c>
      <c r="B17" s="199" t="s">
        <v>220</v>
      </c>
      <c r="C17" s="113">
        <v>0.73942620526471459</v>
      </c>
      <c r="D17" s="115">
        <v>25</v>
      </c>
      <c r="E17" s="114">
        <v>17</v>
      </c>
      <c r="F17" s="114">
        <v>48</v>
      </c>
      <c r="G17" s="114">
        <v>27</v>
      </c>
      <c r="H17" s="140">
        <v>49</v>
      </c>
      <c r="I17" s="115">
        <v>-24</v>
      </c>
      <c r="J17" s="116">
        <v>-48.979591836734691</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19.313812481514343</v>
      </c>
      <c r="D19" s="115">
        <v>653</v>
      </c>
      <c r="E19" s="114">
        <v>487</v>
      </c>
      <c r="F19" s="114">
        <v>860</v>
      </c>
      <c r="G19" s="114">
        <v>575</v>
      </c>
      <c r="H19" s="140">
        <v>595</v>
      </c>
      <c r="I19" s="115">
        <v>58</v>
      </c>
      <c r="J19" s="116">
        <v>9.7478991596638647</v>
      </c>
    </row>
    <row r="20" spans="1:15" s="287" customFormat="1" ht="24.95" customHeight="1" x14ac:dyDescent="0.2">
      <c r="A20" s="193" t="s">
        <v>148</v>
      </c>
      <c r="B20" s="199" t="s">
        <v>149</v>
      </c>
      <c r="C20" s="113">
        <v>6.4773735581188996</v>
      </c>
      <c r="D20" s="115">
        <v>219</v>
      </c>
      <c r="E20" s="114">
        <v>275</v>
      </c>
      <c r="F20" s="114">
        <v>272</v>
      </c>
      <c r="G20" s="114">
        <v>198</v>
      </c>
      <c r="H20" s="140">
        <v>263</v>
      </c>
      <c r="I20" s="115">
        <v>-44</v>
      </c>
      <c r="J20" s="116">
        <v>-16.730038022813687</v>
      </c>
      <c r="K20" s="110"/>
      <c r="L20" s="110"/>
      <c r="M20" s="110"/>
      <c r="N20" s="110"/>
      <c r="O20" s="110"/>
    </row>
    <row r="21" spans="1:15" s="110" customFormat="1" ht="24.95" customHeight="1" x14ac:dyDescent="0.2">
      <c r="A21" s="201" t="s">
        <v>150</v>
      </c>
      <c r="B21" s="202" t="s">
        <v>151</v>
      </c>
      <c r="C21" s="113">
        <v>8.8139603667553974</v>
      </c>
      <c r="D21" s="115">
        <v>298</v>
      </c>
      <c r="E21" s="114">
        <v>314</v>
      </c>
      <c r="F21" s="114">
        <v>348</v>
      </c>
      <c r="G21" s="114">
        <v>402</v>
      </c>
      <c r="H21" s="140">
        <v>404</v>
      </c>
      <c r="I21" s="115">
        <v>-106</v>
      </c>
      <c r="J21" s="116">
        <v>-26.237623762376238</v>
      </c>
    </row>
    <row r="22" spans="1:15" s="110" customFormat="1" ht="24.95" customHeight="1" x14ac:dyDescent="0.2">
      <c r="A22" s="201" t="s">
        <v>152</v>
      </c>
      <c r="B22" s="199" t="s">
        <v>153</v>
      </c>
      <c r="C22" s="113">
        <v>1.9520851818988465</v>
      </c>
      <c r="D22" s="115">
        <v>66</v>
      </c>
      <c r="E22" s="114">
        <v>33</v>
      </c>
      <c r="F22" s="114">
        <v>74</v>
      </c>
      <c r="G22" s="114">
        <v>48</v>
      </c>
      <c r="H22" s="140">
        <v>63</v>
      </c>
      <c r="I22" s="115">
        <v>3</v>
      </c>
      <c r="J22" s="116">
        <v>4.7619047619047619</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15.468796214137829</v>
      </c>
      <c r="D24" s="115">
        <v>523</v>
      </c>
      <c r="E24" s="114">
        <v>184</v>
      </c>
      <c r="F24" s="114">
        <v>299</v>
      </c>
      <c r="G24" s="114">
        <v>193</v>
      </c>
      <c r="H24" s="140">
        <v>400</v>
      </c>
      <c r="I24" s="115">
        <v>123</v>
      </c>
      <c r="J24" s="116">
        <v>30.75</v>
      </c>
    </row>
    <row r="25" spans="1:15" s="110" customFormat="1" ht="24.95" customHeight="1" x14ac:dyDescent="0.2">
      <c r="A25" s="193" t="s">
        <v>222</v>
      </c>
      <c r="B25" s="204" t="s">
        <v>159</v>
      </c>
      <c r="C25" s="113">
        <v>7.8379177758059742</v>
      </c>
      <c r="D25" s="115">
        <v>265</v>
      </c>
      <c r="E25" s="114">
        <v>213</v>
      </c>
      <c r="F25" s="114">
        <v>231</v>
      </c>
      <c r="G25" s="114">
        <v>189</v>
      </c>
      <c r="H25" s="140">
        <v>281</v>
      </c>
      <c r="I25" s="115">
        <v>-16</v>
      </c>
      <c r="J25" s="116">
        <v>-5.6939501779359434</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1.7154687962141377</v>
      </c>
      <c r="D27" s="115">
        <v>58</v>
      </c>
      <c r="E27" s="114">
        <v>57</v>
      </c>
      <c r="F27" s="114">
        <v>92</v>
      </c>
      <c r="G27" s="114">
        <v>57</v>
      </c>
      <c r="H27" s="140">
        <v>62</v>
      </c>
      <c r="I27" s="115">
        <v>-4</v>
      </c>
      <c r="J27" s="116">
        <v>-6.4516129032258061</v>
      </c>
    </row>
    <row r="28" spans="1:15" s="110" customFormat="1" ht="24.95" customHeight="1" x14ac:dyDescent="0.2">
      <c r="A28" s="193" t="s">
        <v>163</v>
      </c>
      <c r="B28" s="199" t="s">
        <v>164</v>
      </c>
      <c r="C28" s="113">
        <v>2.8985507246376812</v>
      </c>
      <c r="D28" s="115">
        <v>98</v>
      </c>
      <c r="E28" s="114">
        <v>107</v>
      </c>
      <c r="F28" s="114">
        <v>283</v>
      </c>
      <c r="G28" s="114">
        <v>77</v>
      </c>
      <c r="H28" s="140">
        <v>122</v>
      </c>
      <c r="I28" s="115">
        <v>-24</v>
      </c>
      <c r="J28" s="116">
        <v>-19.672131147540984</v>
      </c>
    </row>
    <row r="29" spans="1:15" s="110" customFormat="1" ht="24.95" customHeight="1" x14ac:dyDescent="0.2">
      <c r="A29" s="193">
        <v>86</v>
      </c>
      <c r="B29" s="199" t="s">
        <v>165</v>
      </c>
      <c r="C29" s="113">
        <v>4.9393670511682934</v>
      </c>
      <c r="D29" s="115">
        <v>167</v>
      </c>
      <c r="E29" s="114">
        <v>173</v>
      </c>
      <c r="F29" s="114">
        <v>189</v>
      </c>
      <c r="G29" s="114">
        <v>131</v>
      </c>
      <c r="H29" s="140">
        <v>138</v>
      </c>
      <c r="I29" s="115">
        <v>29</v>
      </c>
      <c r="J29" s="116">
        <v>21.014492753623188</v>
      </c>
    </row>
    <row r="30" spans="1:15" s="110" customFormat="1" ht="24.95" customHeight="1" x14ac:dyDescent="0.2">
      <c r="A30" s="193">
        <v>87.88</v>
      </c>
      <c r="B30" s="204" t="s">
        <v>166</v>
      </c>
      <c r="C30" s="113">
        <v>5.7675244010647742</v>
      </c>
      <c r="D30" s="115">
        <v>195</v>
      </c>
      <c r="E30" s="114">
        <v>192</v>
      </c>
      <c r="F30" s="114">
        <v>383</v>
      </c>
      <c r="G30" s="114">
        <v>165</v>
      </c>
      <c r="H30" s="140">
        <v>166</v>
      </c>
      <c r="I30" s="115">
        <v>29</v>
      </c>
      <c r="J30" s="116">
        <v>17.46987951807229</v>
      </c>
    </row>
    <row r="31" spans="1:15" s="110" customFormat="1" ht="24.95" customHeight="1" x14ac:dyDescent="0.2">
      <c r="A31" s="193" t="s">
        <v>167</v>
      </c>
      <c r="B31" s="199" t="s">
        <v>168</v>
      </c>
      <c r="C31" s="113">
        <v>2.0408163265306123</v>
      </c>
      <c r="D31" s="115">
        <v>69</v>
      </c>
      <c r="E31" s="114">
        <v>60</v>
      </c>
      <c r="F31" s="114">
        <v>112</v>
      </c>
      <c r="G31" s="114">
        <v>64</v>
      </c>
      <c r="H31" s="140">
        <v>69</v>
      </c>
      <c r="I31" s="115">
        <v>0</v>
      </c>
      <c r="J31" s="116">
        <v>0</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1.9520851818988465</v>
      </c>
      <c r="D34" s="115">
        <v>66</v>
      </c>
      <c r="E34" s="114">
        <v>37</v>
      </c>
      <c r="F34" s="114">
        <v>126</v>
      </c>
      <c r="G34" s="114">
        <v>100</v>
      </c>
      <c r="H34" s="140">
        <v>73</v>
      </c>
      <c r="I34" s="115">
        <v>-7</v>
      </c>
      <c r="J34" s="116">
        <v>-9.5890410958904102</v>
      </c>
    </row>
    <row r="35" spans="1:10" s="110" customFormat="1" ht="24.95" customHeight="1" x14ac:dyDescent="0.2">
      <c r="A35" s="292" t="s">
        <v>171</v>
      </c>
      <c r="B35" s="293" t="s">
        <v>172</v>
      </c>
      <c r="C35" s="113">
        <v>19.550428867199052</v>
      </c>
      <c r="D35" s="115">
        <v>661</v>
      </c>
      <c r="E35" s="114">
        <v>399</v>
      </c>
      <c r="F35" s="114">
        <v>827</v>
      </c>
      <c r="G35" s="114">
        <v>567</v>
      </c>
      <c r="H35" s="140">
        <v>735</v>
      </c>
      <c r="I35" s="115">
        <v>-74</v>
      </c>
      <c r="J35" s="116">
        <v>-10.068027210884354</v>
      </c>
    </row>
    <row r="36" spans="1:10" s="110" customFormat="1" ht="24.95" customHeight="1" x14ac:dyDescent="0.2">
      <c r="A36" s="294" t="s">
        <v>173</v>
      </c>
      <c r="B36" s="295" t="s">
        <v>174</v>
      </c>
      <c r="C36" s="125">
        <v>78.497485950902103</v>
      </c>
      <c r="D36" s="143">
        <v>2654</v>
      </c>
      <c r="E36" s="144">
        <v>2131</v>
      </c>
      <c r="F36" s="144">
        <v>3180</v>
      </c>
      <c r="G36" s="144">
        <v>2138</v>
      </c>
      <c r="H36" s="145">
        <v>2599</v>
      </c>
      <c r="I36" s="143">
        <v>55</v>
      </c>
      <c r="J36" s="146">
        <v>2.1161985378991921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3381</v>
      </c>
      <c r="F11" s="264">
        <v>2567</v>
      </c>
      <c r="G11" s="264">
        <v>4133</v>
      </c>
      <c r="H11" s="264">
        <v>2805</v>
      </c>
      <c r="I11" s="265">
        <v>3407</v>
      </c>
      <c r="J11" s="263">
        <v>-26</v>
      </c>
      <c r="K11" s="266">
        <v>-0.76313472262987969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21.620822241940253</v>
      </c>
      <c r="E13" s="115">
        <v>731</v>
      </c>
      <c r="F13" s="114">
        <v>634</v>
      </c>
      <c r="G13" s="114">
        <v>957</v>
      </c>
      <c r="H13" s="114">
        <v>880</v>
      </c>
      <c r="I13" s="140">
        <v>774</v>
      </c>
      <c r="J13" s="115">
        <v>-43</v>
      </c>
      <c r="K13" s="116">
        <v>-5.5555555555555554</v>
      </c>
    </row>
    <row r="14" spans="1:15" ht="15.95" customHeight="1" x14ac:dyDescent="0.2">
      <c r="A14" s="306" t="s">
        <v>230</v>
      </c>
      <c r="B14" s="307"/>
      <c r="C14" s="308"/>
      <c r="D14" s="113">
        <v>54.037267080745345</v>
      </c>
      <c r="E14" s="115">
        <v>1827</v>
      </c>
      <c r="F14" s="114">
        <v>1512</v>
      </c>
      <c r="G14" s="114">
        <v>2533</v>
      </c>
      <c r="H14" s="114">
        <v>1476</v>
      </c>
      <c r="I14" s="140">
        <v>1902</v>
      </c>
      <c r="J14" s="115">
        <v>-75</v>
      </c>
      <c r="K14" s="116">
        <v>-3.9432176656151419</v>
      </c>
    </row>
    <row r="15" spans="1:15" ht="15.95" customHeight="1" x14ac:dyDescent="0.2">
      <c r="A15" s="306" t="s">
        <v>231</v>
      </c>
      <c r="B15" s="307"/>
      <c r="C15" s="308"/>
      <c r="D15" s="113">
        <v>13.694173321502515</v>
      </c>
      <c r="E15" s="115">
        <v>463</v>
      </c>
      <c r="F15" s="114">
        <v>240</v>
      </c>
      <c r="G15" s="114">
        <v>323</v>
      </c>
      <c r="H15" s="114">
        <v>271</v>
      </c>
      <c r="I15" s="140">
        <v>428</v>
      </c>
      <c r="J15" s="115">
        <v>35</v>
      </c>
      <c r="K15" s="116">
        <v>8.1775700934579447</v>
      </c>
    </row>
    <row r="16" spans="1:15" ht="15.95" customHeight="1" x14ac:dyDescent="0.2">
      <c r="A16" s="306" t="s">
        <v>232</v>
      </c>
      <c r="B16" s="307"/>
      <c r="C16" s="308"/>
      <c r="D16" s="113">
        <v>10.23365868086365</v>
      </c>
      <c r="E16" s="115">
        <v>346</v>
      </c>
      <c r="F16" s="114">
        <v>176</v>
      </c>
      <c r="G16" s="114">
        <v>255</v>
      </c>
      <c r="H16" s="114">
        <v>171</v>
      </c>
      <c r="I16" s="140">
        <v>291</v>
      </c>
      <c r="J16" s="115">
        <v>55</v>
      </c>
      <c r="K16" s="116">
        <v>18.900343642611684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2.2774327122153211</v>
      </c>
      <c r="E18" s="115">
        <v>77</v>
      </c>
      <c r="F18" s="114">
        <v>40</v>
      </c>
      <c r="G18" s="114">
        <v>115</v>
      </c>
      <c r="H18" s="114">
        <v>100</v>
      </c>
      <c r="I18" s="140">
        <v>71</v>
      </c>
      <c r="J18" s="115">
        <v>6</v>
      </c>
      <c r="K18" s="116">
        <v>8.4507042253521121</v>
      </c>
    </row>
    <row r="19" spans="1:11" ht="14.1" customHeight="1" x14ac:dyDescent="0.2">
      <c r="A19" s="306" t="s">
        <v>235</v>
      </c>
      <c r="B19" s="307" t="s">
        <v>236</v>
      </c>
      <c r="C19" s="308"/>
      <c r="D19" s="113">
        <v>1.7450458444247263</v>
      </c>
      <c r="E19" s="115">
        <v>59</v>
      </c>
      <c r="F19" s="114">
        <v>25</v>
      </c>
      <c r="G19" s="114">
        <v>100</v>
      </c>
      <c r="H19" s="114">
        <v>79</v>
      </c>
      <c r="I19" s="140">
        <v>55</v>
      </c>
      <c r="J19" s="115">
        <v>4</v>
      </c>
      <c r="K19" s="116">
        <v>7.2727272727272725</v>
      </c>
    </row>
    <row r="20" spans="1:11" ht="14.1" customHeight="1" x14ac:dyDescent="0.2">
      <c r="A20" s="306">
        <v>12</v>
      </c>
      <c r="B20" s="307" t="s">
        <v>237</v>
      </c>
      <c r="C20" s="308"/>
      <c r="D20" s="113">
        <v>1.9816622301094351</v>
      </c>
      <c r="E20" s="115">
        <v>67</v>
      </c>
      <c r="F20" s="114">
        <v>18</v>
      </c>
      <c r="G20" s="114">
        <v>56</v>
      </c>
      <c r="H20" s="114">
        <v>54</v>
      </c>
      <c r="I20" s="140">
        <v>77</v>
      </c>
      <c r="J20" s="115">
        <v>-10</v>
      </c>
      <c r="K20" s="116">
        <v>-12.987012987012987</v>
      </c>
    </row>
    <row r="21" spans="1:11" ht="14.1" customHeight="1" x14ac:dyDescent="0.2">
      <c r="A21" s="306">
        <v>21</v>
      </c>
      <c r="B21" s="307" t="s">
        <v>238</v>
      </c>
      <c r="C21" s="308"/>
      <c r="D21" s="113">
        <v>0.14788524105294293</v>
      </c>
      <c r="E21" s="115">
        <v>5</v>
      </c>
      <c r="F21" s="114" t="s">
        <v>513</v>
      </c>
      <c r="G21" s="114">
        <v>7</v>
      </c>
      <c r="H21" s="114">
        <v>5</v>
      </c>
      <c r="I21" s="140" t="s">
        <v>513</v>
      </c>
      <c r="J21" s="115" t="s">
        <v>513</v>
      </c>
      <c r="K21" s="116" t="s">
        <v>513</v>
      </c>
    </row>
    <row r="22" spans="1:11" ht="14.1" customHeight="1" x14ac:dyDescent="0.2">
      <c r="A22" s="306">
        <v>22</v>
      </c>
      <c r="B22" s="307" t="s">
        <v>239</v>
      </c>
      <c r="C22" s="308"/>
      <c r="D22" s="113">
        <v>0.88731144631765746</v>
      </c>
      <c r="E22" s="115">
        <v>30</v>
      </c>
      <c r="F22" s="114">
        <v>25</v>
      </c>
      <c r="G22" s="114">
        <v>65</v>
      </c>
      <c r="H22" s="114">
        <v>29</v>
      </c>
      <c r="I22" s="140">
        <v>40</v>
      </c>
      <c r="J22" s="115">
        <v>-10</v>
      </c>
      <c r="K22" s="116">
        <v>-25</v>
      </c>
    </row>
    <row r="23" spans="1:11" ht="14.1" customHeight="1" x14ac:dyDescent="0.2">
      <c r="A23" s="306">
        <v>23</v>
      </c>
      <c r="B23" s="307" t="s">
        <v>240</v>
      </c>
      <c r="C23" s="308"/>
      <c r="D23" s="113">
        <v>0.73942620526471459</v>
      </c>
      <c r="E23" s="115">
        <v>25</v>
      </c>
      <c r="F23" s="114">
        <v>9</v>
      </c>
      <c r="G23" s="114">
        <v>28</v>
      </c>
      <c r="H23" s="114">
        <v>12</v>
      </c>
      <c r="I23" s="140">
        <v>26</v>
      </c>
      <c r="J23" s="115">
        <v>-1</v>
      </c>
      <c r="K23" s="116">
        <v>-3.8461538461538463</v>
      </c>
    </row>
    <row r="24" spans="1:11" ht="14.1" customHeight="1" x14ac:dyDescent="0.2">
      <c r="A24" s="306">
        <v>24</v>
      </c>
      <c r="B24" s="307" t="s">
        <v>241</v>
      </c>
      <c r="C24" s="308"/>
      <c r="D24" s="113">
        <v>1.4788524105294292</v>
      </c>
      <c r="E24" s="115">
        <v>50</v>
      </c>
      <c r="F24" s="114">
        <v>21</v>
      </c>
      <c r="G24" s="114">
        <v>52</v>
      </c>
      <c r="H24" s="114">
        <v>37</v>
      </c>
      <c r="I24" s="140">
        <v>64</v>
      </c>
      <c r="J24" s="115">
        <v>-14</v>
      </c>
      <c r="K24" s="116">
        <v>-21.875</v>
      </c>
    </row>
    <row r="25" spans="1:11" ht="14.1" customHeight="1" x14ac:dyDescent="0.2">
      <c r="A25" s="306">
        <v>25</v>
      </c>
      <c r="B25" s="307" t="s">
        <v>242</v>
      </c>
      <c r="C25" s="308"/>
      <c r="D25" s="113">
        <v>3.4900916888494526</v>
      </c>
      <c r="E25" s="115">
        <v>118</v>
      </c>
      <c r="F25" s="114">
        <v>58</v>
      </c>
      <c r="G25" s="114">
        <v>183</v>
      </c>
      <c r="H25" s="114">
        <v>74</v>
      </c>
      <c r="I25" s="140">
        <v>146</v>
      </c>
      <c r="J25" s="115">
        <v>-28</v>
      </c>
      <c r="K25" s="116">
        <v>-19.17808219178082</v>
      </c>
    </row>
    <row r="26" spans="1:11" ht="14.1" customHeight="1" x14ac:dyDescent="0.2">
      <c r="A26" s="306">
        <v>26</v>
      </c>
      <c r="B26" s="307" t="s">
        <v>243</v>
      </c>
      <c r="C26" s="308"/>
      <c r="D26" s="113">
        <v>2.8098195800059154</v>
      </c>
      <c r="E26" s="115">
        <v>95</v>
      </c>
      <c r="F26" s="114">
        <v>40</v>
      </c>
      <c r="G26" s="114">
        <v>98</v>
      </c>
      <c r="H26" s="114">
        <v>36</v>
      </c>
      <c r="I26" s="140">
        <v>81</v>
      </c>
      <c r="J26" s="115">
        <v>14</v>
      </c>
      <c r="K26" s="116">
        <v>17.283950617283949</v>
      </c>
    </row>
    <row r="27" spans="1:11" ht="14.1" customHeight="1" x14ac:dyDescent="0.2">
      <c r="A27" s="306">
        <v>27</v>
      </c>
      <c r="B27" s="307" t="s">
        <v>244</v>
      </c>
      <c r="C27" s="308"/>
      <c r="D27" s="113">
        <v>1.8337769890564921</v>
      </c>
      <c r="E27" s="115">
        <v>62</v>
      </c>
      <c r="F27" s="114">
        <v>28</v>
      </c>
      <c r="G27" s="114">
        <v>50</v>
      </c>
      <c r="H27" s="114">
        <v>27</v>
      </c>
      <c r="I27" s="140">
        <v>48</v>
      </c>
      <c r="J27" s="115">
        <v>14</v>
      </c>
      <c r="K27" s="116">
        <v>29.166666666666668</v>
      </c>
    </row>
    <row r="28" spans="1:11" ht="14.1" customHeight="1" x14ac:dyDescent="0.2">
      <c r="A28" s="306">
        <v>28</v>
      </c>
      <c r="B28" s="307" t="s">
        <v>245</v>
      </c>
      <c r="C28" s="308"/>
      <c r="D28" s="113">
        <v>0.1774622892635315</v>
      </c>
      <c r="E28" s="115">
        <v>6</v>
      </c>
      <c r="F28" s="114">
        <v>9</v>
      </c>
      <c r="G28" s="114">
        <v>14</v>
      </c>
      <c r="H28" s="114" t="s">
        <v>513</v>
      </c>
      <c r="I28" s="140">
        <v>6</v>
      </c>
      <c r="J28" s="115">
        <v>0</v>
      </c>
      <c r="K28" s="116">
        <v>0</v>
      </c>
    </row>
    <row r="29" spans="1:11" ht="14.1" customHeight="1" x14ac:dyDescent="0.2">
      <c r="A29" s="306">
        <v>29</v>
      </c>
      <c r="B29" s="307" t="s">
        <v>246</v>
      </c>
      <c r="C29" s="308"/>
      <c r="D29" s="113">
        <v>5.1464063886424132</v>
      </c>
      <c r="E29" s="115">
        <v>174</v>
      </c>
      <c r="F29" s="114">
        <v>193</v>
      </c>
      <c r="G29" s="114">
        <v>252</v>
      </c>
      <c r="H29" s="114">
        <v>215</v>
      </c>
      <c r="I29" s="140">
        <v>241</v>
      </c>
      <c r="J29" s="115">
        <v>-67</v>
      </c>
      <c r="K29" s="116">
        <v>-27.800829875518673</v>
      </c>
    </row>
    <row r="30" spans="1:11" ht="14.1" customHeight="1" x14ac:dyDescent="0.2">
      <c r="A30" s="306" t="s">
        <v>247</v>
      </c>
      <c r="B30" s="307" t="s">
        <v>248</v>
      </c>
      <c r="C30" s="308"/>
      <c r="D30" s="113">
        <v>1.6858917480035494</v>
      </c>
      <c r="E30" s="115">
        <v>57</v>
      </c>
      <c r="F30" s="114">
        <v>52</v>
      </c>
      <c r="G30" s="114">
        <v>92</v>
      </c>
      <c r="H30" s="114">
        <v>69</v>
      </c>
      <c r="I30" s="140">
        <v>67</v>
      </c>
      <c r="J30" s="115">
        <v>-10</v>
      </c>
      <c r="K30" s="116">
        <v>-14.925373134328359</v>
      </c>
    </row>
    <row r="31" spans="1:11" ht="14.1" customHeight="1" x14ac:dyDescent="0.2">
      <c r="A31" s="306" t="s">
        <v>249</v>
      </c>
      <c r="B31" s="307" t="s">
        <v>250</v>
      </c>
      <c r="C31" s="308"/>
      <c r="D31" s="113">
        <v>3.460514640638864</v>
      </c>
      <c r="E31" s="115">
        <v>117</v>
      </c>
      <c r="F31" s="114">
        <v>137</v>
      </c>
      <c r="G31" s="114">
        <v>157</v>
      </c>
      <c r="H31" s="114">
        <v>146</v>
      </c>
      <c r="I31" s="140">
        <v>174</v>
      </c>
      <c r="J31" s="115">
        <v>-57</v>
      </c>
      <c r="K31" s="116">
        <v>-32.758620689655174</v>
      </c>
    </row>
    <row r="32" spans="1:11" ht="14.1" customHeight="1" x14ac:dyDescent="0.2">
      <c r="A32" s="306">
        <v>31</v>
      </c>
      <c r="B32" s="307" t="s">
        <v>251</v>
      </c>
      <c r="C32" s="308"/>
      <c r="D32" s="113">
        <v>0.88731144631765746</v>
      </c>
      <c r="E32" s="115">
        <v>30</v>
      </c>
      <c r="F32" s="114">
        <v>12</v>
      </c>
      <c r="G32" s="114">
        <v>18</v>
      </c>
      <c r="H32" s="114">
        <v>7</v>
      </c>
      <c r="I32" s="140">
        <v>20</v>
      </c>
      <c r="J32" s="115">
        <v>10</v>
      </c>
      <c r="K32" s="116">
        <v>50</v>
      </c>
    </row>
    <row r="33" spans="1:11" ht="14.1" customHeight="1" x14ac:dyDescent="0.2">
      <c r="A33" s="306">
        <v>32</v>
      </c>
      <c r="B33" s="307" t="s">
        <v>252</v>
      </c>
      <c r="C33" s="308"/>
      <c r="D33" s="113">
        <v>2.9281277728482697</v>
      </c>
      <c r="E33" s="115">
        <v>99</v>
      </c>
      <c r="F33" s="114">
        <v>57</v>
      </c>
      <c r="G33" s="114">
        <v>94</v>
      </c>
      <c r="H33" s="114">
        <v>74</v>
      </c>
      <c r="I33" s="140">
        <v>82</v>
      </c>
      <c r="J33" s="115">
        <v>17</v>
      </c>
      <c r="K33" s="116">
        <v>20.73170731707317</v>
      </c>
    </row>
    <row r="34" spans="1:11" ht="14.1" customHeight="1" x14ac:dyDescent="0.2">
      <c r="A34" s="306">
        <v>33</v>
      </c>
      <c r="B34" s="307" t="s">
        <v>253</v>
      </c>
      <c r="C34" s="308"/>
      <c r="D34" s="113">
        <v>2.0408163265306123</v>
      </c>
      <c r="E34" s="115">
        <v>69</v>
      </c>
      <c r="F34" s="114">
        <v>27</v>
      </c>
      <c r="G34" s="114">
        <v>78</v>
      </c>
      <c r="H34" s="114">
        <v>63</v>
      </c>
      <c r="I34" s="140">
        <v>75</v>
      </c>
      <c r="J34" s="115">
        <v>-6</v>
      </c>
      <c r="K34" s="116">
        <v>-8</v>
      </c>
    </row>
    <row r="35" spans="1:11" ht="14.1" customHeight="1" x14ac:dyDescent="0.2">
      <c r="A35" s="306">
        <v>34</v>
      </c>
      <c r="B35" s="307" t="s">
        <v>254</v>
      </c>
      <c r="C35" s="308"/>
      <c r="D35" s="113">
        <v>2.5140490979000294</v>
      </c>
      <c r="E35" s="115">
        <v>85</v>
      </c>
      <c r="F35" s="114">
        <v>60</v>
      </c>
      <c r="G35" s="114">
        <v>92</v>
      </c>
      <c r="H35" s="114">
        <v>73</v>
      </c>
      <c r="I35" s="140">
        <v>90</v>
      </c>
      <c r="J35" s="115">
        <v>-5</v>
      </c>
      <c r="K35" s="116">
        <v>-5.5555555555555554</v>
      </c>
    </row>
    <row r="36" spans="1:11" ht="14.1" customHeight="1" x14ac:dyDescent="0.2">
      <c r="A36" s="306">
        <v>41</v>
      </c>
      <c r="B36" s="307" t="s">
        <v>255</v>
      </c>
      <c r="C36" s="308"/>
      <c r="D36" s="113">
        <v>1.1830819284235434</v>
      </c>
      <c r="E36" s="115">
        <v>40</v>
      </c>
      <c r="F36" s="114">
        <v>25</v>
      </c>
      <c r="G36" s="114">
        <v>44</v>
      </c>
      <c r="H36" s="114">
        <v>15</v>
      </c>
      <c r="I36" s="140">
        <v>56</v>
      </c>
      <c r="J36" s="115">
        <v>-16</v>
      </c>
      <c r="K36" s="116">
        <v>-28.571428571428573</v>
      </c>
    </row>
    <row r="37" spans="1:11" ht="14.1" customHeight="1" x14ac:dyDescent="0.2">
      <c r="A37" s="306">
        <v>42</v>
      </c>
      <c r="B37" s="307" t="s">
        <v>256</v>
      </c>
      <c r="C37" s="308"/>
      <c r="D37" s="113">
        <v>0.23661638568470866</v>
      </c>
      <c r="E37" s="115">
        <v>8</v>
      </c>
      <c r="F37" s="114" t="s">
        <v>513</v>
      </c>
      <c r="G37" s="114">
        <v>4</v>
      </c>
      <c r="H37" s="114">
        <v>7</v>
      </c>
      <c r="I37" s="140">
        <v>15</v>
      </c>
      <c r="J37" s="115">
        <v>-7</v>
      </c>
      <c r="K37" s="116">
        <v>-46.666666666666664</v>
      </c>
    </row>
    <row r="38" spans="1:11" ht="14.1" customHeight="1" x14ac:dyDescent="0.2">
      <c r="A38" s="306">
        <v>43</v>
      </c>
      <c r="B38" s="307" t="s">
        <v>257</v>
      </c>
      <c r="C38" s="308"/>
      <c r="D38" s="113">
        <v>3.460514640638864</v>
      </c>
      <c r="E38" s="115">
        <v>117</v>
      </c>
      <c r="F38" s="114">
        <v>31</v>
      </c>
      <c r="G38" s="114">
        <v>63</v>
      </c>
      <c r="H38" s="114">
        <v>44</v>
      </c>
      <c r="I38" s="140">
        <v>60</v>
      </c>
      <c r="J38" s="115">
        <v>57</v>
      </c>
      <c r="K38" s="116">
        <v>95</v>
      </c>
    </row>
    <row r="39" spans="1:11" ht="14.1" customHeight="1" x14ac:dyDescent="0.2">
      <c r="A39" s="306">
        <v>51</v>
      </c>
      <c r="B39" s="307" t="s">
        <v>258</v>
      </c>
      <c r="C39" s="308"/>
      <c r="D39" s="113">
        <v>6.0337178349600711</v>
      </c>
      <c r="E39" s="115">
        <v>204</v>
      </c>
      <c r="F39" s="114">
        <v>138</v>
      </c>
      <c r="G39" s="114">
        <v>284</v>
      </c>
      <c r="H39" s="114">
        <v>249</v>
      </c>
      <c r="I39" s="140">
        <v>232</v>
      </c>
      <c r="J39" s="115">
        <v>-28</v>
      </c>
      <c r="K39" s="116">
        <v>-12.068965517241379</v>
      </c>
    </row>
    <row r="40" spans="1:11" ht="14.1" customHeight="1" x14ac:dyDescent="0.2">
      <c r="A40" s="306" t="s">
        <v>259</v>
      </c>
      <c r="B40" s="307" t="s">
        <v>260</v>
      </c>
      <c r="C40" s="308"/>
      <c r="D40" s="113">
        <v>5.1464063886424132</v>
      </c>
      <c r="E40" s="115">
        <v>174</v>
      </c>
      <c r="F40" s="114">
        <v>128</v>
      </c>
      <c r="G40" s="114">
        <v>270</v>
      </c>
      <c r="H40" s="114">
        <v>239</v>
      </c>
      <c r="I40" s="140">
        <v>217</v>
      </c>
      <c r="J40" s="115">
        <v>-43</v>
      </c>
      <c r="K40" s="116">
        <v>-19.815668202764979</v>
      </c>
    </row>
    <row r="41" spans="1:11" ht="14.1" customHeight="1" x14ac:dyDescent="0.2">
      <c r="A41" s="306"/>
      <c r="B41" s="307" t="s">
        <v>261</v>
      </c>
      <c r="C41" s="308"/>
      <c r="D41" s="113">
        <v>4.4661342797988759</v>
      </c>
      <c r="E41" s="115">
        <v>151</v>
      </c>
      <c r="F41" s="114">
        <v>106</v>
      </c>
      <c r="G41" s="114">
        <v>242</v>
      </c>
      <c r="H41" s="114">
        <v>217</v>
      </c>
      <c r="I41" s="140">
        <v>190</v>
      </c>
      <c r="J41" s="115">
        <v>-39</v>
      </c>
      <c r="K41" s="116">
        <v>-20.526315789473685</v>
      </c>
    </row>
    <row r="42" spans="1:11" ht="14.1" customHeight="1" x14ac:dyDescent="0.2">
      <c r="A42" s="306">
        <v>52</v>
      </c>
      <c r="B42" s="307" t="s">
        <v>262</v>
      </c>
      <c r="C42" s="308"/>
      <c r="D42" s="113">
        <v>4.0520556048506355</v>
      </c>
      <c r="E42" s="115">
        <v>137</v>
      </c>
      <c r="F42" s="114">
        <v>186</v>
      </c>
      <c r="G42" s="114">
        <v>150</v>
      </c>
      <c r="H42" s="114">
        <v>161</v>
      </c>
      <c r="I42" s="140">
        <v>150</v>
      </c>
      <c r="J42" s="115">
        <v>-13</v>
      </c>
      <c r="K42" s="116">
        <v>-8.6666666666666661</v>
      </c>
    </row>
    <row r="43" spans="1:11" ht="14.1" customHeight="1" x14ac:dyDescent="0.2">
      <c r="A43" s="306" t="s">
        <v>263</v>
      </c>
      <c r="B43" s="307" t="s">
        <v>264</v>
      </c>
      <c r="C43" s="308"/>
      <c r="D43" s="113">
        <v>3.8450162673765158</v>
      </c>
      <c r="E43" s="115">
        <v>130</v>
      </c>
      <c r="F43" s="114">
        <v>178</v>
      </c>
      <c r="G43" s="114">
        <v>136</v>
      </c>
      <c r="H43" s="114">
        <v>150</v>
      </c>
      <c r="I43" s="140">
        <v>144</v>
      </c>
      <c r="J43" s="115">
        <v>-14</v>
      </c>
      <c r="K43" s="116">
        <v>-9.7222222222222214</v>
      </c>
    </row>
    <row r="44" spans="1:11" ht="14.1" customHeight="1" x14ac:dyDescent="0.2">
      <c r="A44" s="306">
        <v>53</v>
      </c>
      <c r="B44" s="307" t="s">
        <v>265</v>
      </c>
      <c r="C44" s="308"/>
      <c r="D44" s="113">
        <v>0.53238686779059452</v>
      </c>
      <c r="E44" s="115">
        <v>18</v>
      </c>
      <c r="F44" s="114">
        <v>32</v>
      </c>
      <c r="G44" s="114">
        <v>26</v>
      </c>
      <c r="H44" s="114">
        <v>26</v>
      </c>
      <c r="I44" s="140">
        <v>45</v>
      </c>
      <c r="J44" s="115">
        <v>-27</v>
      </c>
      <c r="K44" s="116">
        <v>-60</v>
      </c>
    </row>
    <row r="45" spans="1:11" ht="14.1" customHeight="1" x14ac:dyDescent="0.2">
      <c r="A45" s="306" t="s">
        <v>266</v>
      </c>
      <c r="B45" s="307" t="s">
        <v>267</v>
      </c>
      <c r="C45" s="308"/>
      <c r="D45" s="113">
        <v>0.53238686779059452</v>
      </c>
      <c r="E45" s="115">
        <v>18</v>
      </c>
      <c r="F45" s="114">
        <v>31</v>
      </c>
      <c r="G45" s="114">
        <v>26</v>
      </c>
      <c r="H45" s="114">
        <v>26</v>
      </c>
      <c r="I45" s="140">
        <v>45</v>
      </c>
      <c r="J45" s="115">
        <v>-27</v>
      </c>
      <c r="K45" s="116">
        <v>-60</v>
      </c>
    </row>
    <row r="46" spans="1:11" ht="14.1" customHeight="1" x14ac:dyDescent="0.2">
      <c r="A46" s="306">
        <v>54</v>
      </c>
      <c r="B46" s="307" t="s">
        <v>268</v>
      </c>
      <c r="C46" s="308"/>
      <c r="D46" s="113">
        <v>3.3126293995859215</v>
      </c>
      <c r="E46" s="115">
        <v>112</v>
      </c>
      <c r="F46" s="114">
        <v>116</v>
      </c>
      <c r="G46" s="114">
        <v>102</v>
      </c>
      <c r="H46" s="114">
        <v>117</v>
      </c>
      <c r="I46" s="140">
        <v>107</v>
      </c>
      <c r="J46" s="115">
        <v>5</v>
      </c>
      <c r="K46" s="116">
        <v>4.6728971962616823</v>
      </c>
    </row>
    <row r="47" spans="1:11" ht="14.1" customHeight="1" x14ac:dyDescent="0.2">
      <c r="A47" s="306">
        <v>61</v>
      </c>
      <c r="B47" s="307" t="s">
        <v>269</v>
      </c>
      <c r="C47" s="308"/>
      <c r="D47" s="113">
        <v>3.75628512274475</v>
      </c>
      <c r="E47" s="115">
        <v>127</v>
      </c>
      <c r="F47" s="114">
        <v>84</v>
      </c>
      <c r="G47" s="114">
        <v>201</v>
      </c>
      <c r="H47" s="114">
        <v>66</v>
      </c>
      <c r="I47" s="140">
        <v>123</v>
      </c>
      <c r="J47" s="115">
        <v>4</v>
      </c>
      <c r="K47" s="116">
        <v>3.2520325203252032</v>
      </c>
    </row>
    <row r="48" spans="1:11" ht="14.1" customHeight="1" x14ac:dyDescent="0.2">
      <c r="A48" s="306">
        <v>62</v>
      </c>
      <c r="B48" s="307" t="s">
        <v>270</v>
      </c>
      <c r="C48" s="308"/>
      <c r="D48" s="113">
        <v>10.381543921916593</v>
      </c>
      <c r="E48" s="115">
        <v>351</v>
      </c>
      <c r="F48" s="114">
        <v>325</v>
      </c>
      <c r="G48" s="114">
        <v>370</v>
      </c>
      <c r="H48" s="114">
        <v>298</v>
      </c>
      <c r="I48" s="140">
        <v>306</v>
      </c>
      <c r="J48" s="115">
        <v>45</v>
      </c>
      <c r="K48" s="116">
        <v>14.705882352941176</v>
      </c>
    </row>
    <row r="49" spans="1:11" ht="14.1" customHeight="1" x14ac:dyDescent="0.2">
      <c r="A49" s="306">
        <v>63</v>
      </c>
      <c r="B49" s="307" t="s">
        <v>271</v>
      </c>
      <c r="C49" s="308"/>
      <c r="D49" s="113">
        <v>5.0280981958000588</v>
      </c>
      <c r="E49" s="115">
        <v>170</v>
      </c>
      <c r="F49" s="114">
        <v>195</v>
      </c>
      <c r="G49" s="114">
        <v>258</v>
      </c>
      <c r="H49" s="114">
        <v>250</v>
      </c>
      <c r="I49" s="140">
        <v>194</v>
      </c>
      <c r="J49" s="115">
        <v>-24</v>
      </c>
      <c r="K49" s="116">
        <v>-12.371134020618557</v>
      </c>
    </row>
    <row r="50" spans="1:11" ht="14.1" customHeight="1" x14ac:dyDescent="0.2">
      <c r="A50" s="306" t="s">
        <v>272</v>
      </c>
      <c r="B50" s="307" t="s">
        <v>273</v>
      </c>
      <c r="C50" s="308"/>
      <c r="D50" s="113">
        <v>0.85773439810706886</v>
      </c>
      <c r="E50" s="115">
        <v>29</v>
      </c>
      <c r="F50" s="114">
        <v>32</v>
      </c>
      <c r="G50" s="114">
        <v>66</v>
      </c>
      <c r="H50" s="114">
        <v>36</v>
      </c>
      <c r="I50" s="140">
        <v>43</v>
      </c>
      <c r="J50" s="115">
        <v>-14</v>
      </c>
      <c r="K50" s="116">
        <v>-32.558139534883722</v>
      </c>
    </row>
    <row r="51" spans="1:11" ht="14.1" customHeight="1" x14ac:dyDescent="0.2">
      <c r="A51" s="306" t="s">
        <v>274</v>
      </c>
      <c r="B51" s="307" t="s">
        <v>275</v>
      </c>
      <c r="C51" s="308"/>
      <c r="D51" s="113">
        <v>3.7267080745341614</v>
      </c>
      <c r="E51" s="115">
        <v>126</v>
      </c>
      <c r="F51" s="114">
        <v>154</v>
      </c>
      <c r="G51" s="114">
        <v>179</v>
      </c>
      <c r="H51" s="114">
        <v>207</v>
      </c>
      <c r="I51" s="140">
        <v>143</v>
      </c>
      <c r="J51" s="115">
        <v>-17</v>
      </c>
      <c r="K51" s="116">
        <v>-11.888111888111888</v>
      </c>
    </row>
    <row r="52" spans="1:11" ht="14.1" customHeight="1" x14ac:dyDescent="0.2">
      <c r="A52" s="306">
        <v>71</v>
      </c>
      <c r="B52" s="307" t="s">
        <v>276</v>
      </c>
      <c r="C52" s="308"/>
      <c r="D52" s="113">
        <v>10.706891452233068</v>
      </c>
      <c r="E52" s="115">
        <v>362</v>
      </c>
      <c r="F52" s="114">
        <v>232</v>
      </c>
      <c r="G52" s="114">
        <v>302</v>
      </c>
      <c r="H52" s="114">
        <v>210</v>
      </c>
      <c r="I52" s="140">
        <v>352</v>
      </c>
      <c r="J52" s="115">
        <v>10</v>
      </c>
      <c r="K52" s="116">
        <v>2.8409090909090908</v>
      </c>
    </row>
    <row r="53" spans="1:11" ht="14.1" customHeight="1" x14ac:dyDescent="0.2">
      <c r="A53" s="306" t="s">
        <v>277</v>
      </c>
      <c r="B53" s="307" t="s">
        <v>278</v>
      </c>
      <c r="C53" s="308"/>
      <c r="D53" s="113">
        <v>3.5788228334812184</v>
      </c>
      <c r="E53" s="115">
        <v>121</v>
      </c>
      <c r="F53" s="114">
        <v>67</v>
      </c>
      <c r="G53" s="114">
        <v>100</v>
      </c>
      <c r="H53" s="114">
        <v>79</v>
      </c>
      <c r="I53" s="140">
        <v>116</v>
      </c>
      <c r="J53" s="115">
        <v>5</v>
      </c>
      <c r="K53" s="116">
        <v>4.3103448275862073</v>
      </c>
    </row>
    <row r="54" spans="1:11" ht="14.1" customHeight="1" x14ac:dyDescent="0.2">
      <c r="A54" s="306" t="s">
        <v>279</v>
      </c>
      <c r="B54" s="307" t="s">
        <v>280</v>
      </c>
      <c r="C54" s="308"/>
      <c r="D54" s="113">
        <v>5.5604850635906535</v>
      </c>
      <c r="E54" s="115">
        <v>188</v>
      </c>
      <c r="F54" s="114">
        <v>145</v>
      </c>
      <c r="G54" s="114">
        <v>176</v>
      </c>
      <c r="H54" s="114">
        <v>112</v>
      </c>
      <c r="I54" s="140">
        <v>192</v>
      </c>
      <c r="J54" s="115">
        <v>-4</v>
      </c>
      <c r="K54" s="116">
        <v>-2.0833333333333335</v>
      </c>
    </row>
    <row r="55" spans="1:11" ht="14.1" customHeight="1" x14ac:dyDescent="0.2">
      <c r="A55" s="306">
        <v>72</v>
      </c>
      <c r="B55" s="307" t="s">
        <v>281</v>
      </c>
      <c r="C55" s="308"/>
      <c r="D55" s="113">
        <v>3.8450162673765158</v>
      </c>
      <c r="E55" s="115">
        <v>130</v>
      </c>
      <c r="F55" s="114">
        <v>56</v>
      </c>
      <c r="G55" s="114">
        <v>70</v>
      </c>
      <c r="H55" s="114">
        <v>63</v>
      </c>
      <c r="I55" s="140">
        <v>79</v>
      </c>
      <c r="J55" s="115">
        <v>51</v>
      </c>
      <c r="K55" s="116">
        <v>64.556962025316452</v>
      </c>
    </row>
    <row r="56" spans="1:11" ht="14.1" customHeight="1" x14ac:dyDescent="0.2">
      <c r="A56" s="306" t="s">
        <v>282</v>
      </c>
      <c r="B56" s="307" t="s">
        <v>283</v>
      </c>
      <c r="C56" s="308"/>
      <c r="D56" s="113">
        <v>1.1830819284235434</v>
      </c>
      <c r="E56" s="115">
        <v>40</v>
      </c>
      <c r="F56" s="114">
        <v>30</v>
      </c>
      <c r="G56" s="114">
        <v>28</v>
      </c>
      <c r="H56" s="114">
        <v>19</v>
      </c>
      <c r="I56" s="140">
        <v>26</v>
      </c>
      <c r="J56" s="115">
        <v>14</v>
      </c>
      <c r="K56" s="116">
        <v>53.846153846153847</v>
      </c>
    </row>
    <row r="57" spans="1:11" ht="14.1" customHeight="1" x14ac:dyDescent="0.2">
      <c r="A57" s="306" t="s">
        <v>284</v>
      </c>
      <c r="B57" s="307" t="s">
        <v>285</v>
      </c>
      <c r="C57" s="308"/>
      <c r="D57" s="113">
        <v>2.3661638568470869</v>
      </c>
      <c r="E57" s="115">
        <v>80</v>
      </c>
      <c r="F57" s="114">
        <v>21</v>
      </c>
      <c r="G57" s="114">
        <v>27</v>
      </c>
      <c r="H57" s="114">
        <v>27</v>
      </c>
      <c r="I57" s="140">
        <v>47</v>
      </c>
      <c r="J57" s="115">
        <v>33</v>
      </c>
      <c r="K57" s="116">
        <v>70.212765957446805</v>
      </c>
    </row>
    <row r="58" spans="1:11" ht="14.1" customHeight="1" x14ac:dyDescent="0.2">
      <c r="A58" s="306">
        <v>73</v>
      </c>
      <c r="B58" s="307" t="s">
        <v>286</v>
      </c>
      <c r="C58" s="308"/>
      <c r="D58" s="113">
        <v>1.3309671694764862</v>
      </c>
      <c r="E58" s="115">
        <v>45</v>
      </c>
      <c r="F58" s="114">
        <v>25</v>
      </c>
      <c r="G58" s="114">
        <v>62</v>
      </c>
      <c r="H58" s="114">
        <v>40</v>
      </c>
      <c r="I58" s="140">
        <v>38</v>
      </c>
      <c r="J58" s="115">
        <v>7</v>
      </c>
      <c r="K58" s="116">
        <v>18.421052631578949</v>
      </c>
    </row>
    <row r="59" spans="1:11" ht="14.1" customHeight="1" x14ac:dyDescent="0.2">
      <c r="A59" s="306" t="s">
        <v>287</v>
      </c>
      <c r="B59" s="307" t="s">
        <v>288</v>
      </c>
      <c r="C59" s="308"/>
      <c r="D59" s="113">
        <v>1.0351966873706004</v>
      </c>
      <c r="E59" s="115">
        <v>35</v>
      </c>
      <c r="F59" s="114">
        <v>23</v>
      </c>
      <c r="G59" s="114">
        <v>54</v>
      </c>
      <c r="H59" s="114">
        <v>33</v>
      </c>
      <c r="I59" s="140">
        <v>31</v>
      </c>
      <c r="J59" s="115">
        <v>4</v>
      </c>
      <c r="K59" s="116">
        <v>12.903225806451612</v>
      </c>
    </row>
    <row r="60" spans="1:11" ht="14.1" customHeight="1" x14ac:dyDescent="0.2">
      <c r="A60" s="306">
        <v>81</v>
      </c>
      <c r="B60" s="307" t="s">
        <v>289</v>
      </c>
      <c r="C60" s="308"/>
      <c r="D60" s="113">
        <v>7.0689145223306715</v>
      </c>
      <c r="E60" s="115">
        <v>239</v>
      </c>
      <c r="F60" s="114">
        <v>242</v>
      </c>
      <c r="G60" s="114">
        <v>259</v>
      </c>
      <c r="H60" s="114">
        <v>169</v>
      </c>
      <c r="I60" s="140">
        <v>207</v>
      </c>
      <c r="J60" s="115">
        <v>32</v>
      </c>
      <c r="K60" s="116">
        <v>15.458937198067632</v>
      </c>
    </row>
    <row r="61" spans="1:11" ht="14.1" customHeight="1" x14ac:dyDescent="0.2">
      <c r="A61" s="306" t="s">
        <v>290</v>
      </c>
      <c r="B61" s="307" t="s">
        <v>291</v>
      </c>
      <c r="C61" s="308"/>
      <c r="D61" s="113">
        <v>2.3070097604259097</v>
      </c>
      <c r="E61" s="115">
        <v>78</v>
      </c>
      <c r="F61" s="114">
        <v>49</v>
      </c>
      <c r="G61" s="114">
        <v>106</v>
      </c>
      <c r="H61" s="114">
        <v>64</v>
      </c>
      <c r="I61" s="140">
        <v>81</v>
      </c>
      <c r="J61" s="115">
        <v>-3</v>
      </c>
      <c r="K61" s="116">
        <v>-3.7037037037037037</v>
      </c>
    </row>
    <row r="62" spans="1:11" ht="14.1" customHeight="1" x14ac:dyDescent="0.2">
      <c r="A62" s="306" t="s">
        <v>292</v>
      </c>
      <c r="B62" s="307" t="s">
        <v>293</v>
      </c>
      <c r="C62" s="308"/>
      <c r="D62" s="113">
        <v>2.2774327122153211</v>
      </c>
      <c r="E62" s="115">
        <v>77</v>
      </c>
      <c r="F62" s="114">
        <v>126</v>
      </c>
      <c r="G62" s="114">
        <v>95</v>
      </c>
      <c r="H62" s="114">
        <v>64</v>
      </c>
      <c r="I62" s="140">
        <v>51</v>
      </c>
      <c r="J62" s="115">
        <v>26</v>
      </c>
      <c r="K62" s="116">
        <v>50.980392156862742</v>
      </c>
    </row>
    <row r="63" spans="1:11" ht="14.1" customHeight="1" x14ac:dyDescent="0.2">
      <c r="A63" s="306"/>
      <c r="B63" s="307" t="s">
        <v>294</v>
      </c>
      <c r="C63" s="308"/>
      <c r="D63" s="113">
        <v>2.0408163265306123</v>
      </c>
      <c r="E63" s="115">
        <v>69</v>
      </c>
      <c r="F63" s="114">
        <v>109</v>
      </c>
      <c r="G63" s="114">
        <v>78</v>
      </c>
      <c r="H63" s="114">
        <v>55</v>
      </c>
      <c r="I63" s="140">
        <v>42</v>
      </c>
      <c r="J63" s="115">
        <v>27</v>
      </c>
      <c r="K63" s="116">
        <v>64.285714285714292</v>
      </c>
    </row>
    <row r="64" spans="1:11" ht="14.1" customHeight="1" x14ac:dyDescent="0.2">
      <c r="A64" s="306" t="s">
        <v>295</v>
      </c>
      <c r="B64" s="307" t="s">
        <v>296</v>
      </c>
      <c r="C64" s="308"/>
      <c r="D64" s="113">
        <v>0.76900325347530318</v>
      </c>
      <c r="E64" s="115">
        <v>26</v>
      </c>
      <c r="F64" s="114">
        <v>10</v>
      </c>
      <c r="G64" s="114">
        <v>15</v>
      </c>
      <c r="H64" s="114">
        <v>18</v>
      </c>
      <c r="I64" s="140">
        <v>25</v>
      </c>
      <c r="J64" s="115">
        <v>1</v>
      </c>
      <c r="K64" s="116">
        <v>4</v>
      </c>
    </row>
    <row r="65" spans="1:11" ht="14.1" customHeight="1" x14ac:dyDescent="0.2">
      <c r="A65" s="306" t="s">
        <v>297</v>
      </c>
      <c r="B65" s="307" t="s">
        <v>298</v>
      </c>
      <c r="C65" s="308"/>
      <c r="D65" s="113">
        <v>0.68027210884353739</v>
      </c>
      <c r="E65" s="115">
        <v>23</v>
      </c>
      <c r="F65" s="114">
        <v>34</v>
      </c>
      <c r="G65" s="114">
        <v>18</v>
      </c>
      <c r="H65" s="114">
        <v>8</v>
      </c>
      <c r="I65" s="140">
        <v>17</v>
      </c>
      <c r="J65" s="115">
        <v>6</v>
      </c>
      <c r="K65" s="116">
        <v>35.294117647058826</v>
      </c>
    </row>
    <row r="66" spans="1:11" ht="14.1" customHeight="1" x14ac:dyDescent="0.2">
      <c r="A66" s="306">
        <v>82</v>
      </c>
      <c r="B66" s="307" t="s">
        <v>299</v>
      </c>
      <c r="C66" s="308"/>
      <c r="D66" s="113">
        <v>2.1295474711623781</v>
      </c>
      <c r="E66" s="115">
        <v>72</v>
      </c>
      <c r="F66" s="114">
        <v>74</v>
      </c>
      <c r="G66" s="114">
        <v>161</v>
      </c>
      <c r="H66" s="114">
        <v>91</v>
      </c>
      <c r="I66" s="140">
        <v>75</v>
      </c>
      <c r="J66" s="115">
        <v>-3</v>
      </c>
      <c r="K66" s="116">
        <v>-4</v>
      </c>
    </row>
    <row r="67" spans="1:11" ht="14.1" customHeight="1" x14ac:dyDescent="0.2">
      <c r="A67" s="306" t="s">
        <v>300</v>
      </c>
      <c r="B67" s="307" t="s">
        <v>301</v>
      </c>
      <c r="C67" s="308"/>
      <c r="D67" s="113">
        <v>1.0943507837917776</v>
      </c>
      <c r="E67" s="115">
        <v>37</v>
      </c>
      <c r="F67" s="114">
        <v>49</v>
      </c>
      <c r="G67" s="114">
        <v>97</v>
      </c>
      <c r="H67" s="114">
        <v>60</v>
      </c>
      <c r="I67" s="140">
        <v>42</v>
      </c>
      <c r="J67" s="115">
        <v>-5</v>
      </c>
      <c r="K67" s="116">
        <v>-11.904761904761905</v>
      </c>
    </row>
    <row r="68" spans="1:11" ht="14.1" customHeight="1" x14ac:dyDescent="0.2">
      <c r="A68" s="306" t="s">
        <v>302</v>
      </c>
      <c r="B68" s="307" t="s">
        <v>303</v>
      </c>
      <c r="C68" s="308"/>
      <c r="D68" s="113">
        <v>0.50280981958000592</v>
      </c>
      <c r="E68" s="115">
        <v>17</v>
      </c>
      <c r="F68" s="114">
        <v>14</v>
      </c>
      <c r="G68" s="114">
        <v>35</v>
      </c>
      <c r="H68" s="114">
        <v>17</v>
      </c>
      <c r="I68" s="140">
        <v>14</v>
      </c>
      <c r="J68" s="115">
        <v>3</v>
      </c>
      <c r="K68" s="116">
        <v>21.428571428571427</v>
      </c>
    </row>
    <row r="69" spans="1:11" ht="14.1" customHeight="1" x14ac:dyDescent="0.2">
      <c r="A69" s="306">
        <v>83</v>
      </c>
      <c r="B69" s="307" t="s">
        <v>304</v>
      </c>
      <c r="C69" s="308"/>
      <c r="D69" s="113">
        <v>4.7914818101153509</v>
      </c>
      <c r="E69" s="115">
        <v>162</v>
      </c>
      <c r="F69" s="114">
        <v>148</v>
      </c>
      <c r="G69" s="114">
        <v>374</v>
      </c>
      <c r="H69" s="114">
        <v>108</v>
      </c>
      <c r="I69" s="140">
        <v>153</v>
      </c>
      <c r="J69" s="115">
        <v>9</v>
      </c>
      <c r="K69" s="116">
        <v>5.882352941176471</v>
      </c>
    </row>
    <row r="70" spans="1:11" ht="14.1" customHeight="1" x14ac:dyDescent="0.2">
      <c r="A70" s="306" t="s">
        <v>305</v>
      </c>
      <c r="B70" s="307" t="s">
        <v>306</v>
      </c>
      <c r="C70" s="308"/>
      <c r="D70" s="113">
        <v>3.8450162673765158</v>
      </c>
      <c r="E70" s="115">
        <v>130</v>
      </c>
      <c r="F70" s="114">
        <v>122</v>
      </c>
      <c r="G70" s="114">
        <v>338</v>
      </c>
      <c r="H70" s="114">
        <v>87</v>
      </c>
      <c r="I70" s="140">
        <v>126</v>
      </c>
      <c r="J70" s="115">
        <v>4</v>
      </c>
      <c r="K70" s="116">
        <v>3.1746031746031744</v>
      </c>
    </row>
    <row r="71" spans="1:11" ht="14.1" customHeight="1" x14ac:dyDescent="0.2">
      <c r="A71" s="306"/>
      <c r="B71" s="307" t="s">
        <v>307</v>
      </c>
      <c r="C71" s="308"/>
      <c r="D71" s="113">
        <v>2.8098195800059154</v>
      </c>
      <c r="E71" s="115">
        <v>95</v>
      </c>
      <c r="F71" s="114">
        <v>81</v>
      </c>
      <c r="G71" s="114">
        <v>260</v>
      </c>
      <c r="H71" s="114">
        <v>51</v>
      </c>
      <c r="I71" s="140">
        <v>93</v>
      </c>
      <c r="J71" s="115">
        <v>2</v>
      </c>
      <c r="K71" s="116">
        <v>2.150537634408602</v>
      </c>
    </row>
    <row r="72" spans="1:11" ht="14.1" customHeight="1" x14ac:dyDescent="0.2">
      <c r="A72" s="306">
        <v>84</v>
      </c>
      <c r="B72" s="307" t="s">
        <v>308</v>
      </c>
      <c r="C72" s="308"/>
      <c r="D72" s="113">
        <v>0.76900325347530318</v>
      </c>
      <c r="E72" s="115">
        <v>26</v>
      </c>
      <c r="F72" s="114">
        <v>26</v>
      </c>
      <c r="G72" s="114">
        <v>79</v>
      </c>
      <c r="H72" s="114">
        <v>12</v>
      </c>
      <c r="I72" s="140">
        <v>39</v>
      </c>
      <c r="J72" s="115">
        <v>-13</v>
      </c>
      <c r="K72" s="116">
        <v>-33.333333333333336</v>
      </c>
    </row>
    <row r="73" spans="1:11" ht="14.1" customHeight="1" x14ac:dyDescent="0.2">
      <c r="A73" s="306" t="s">
        <v>309</v>
      </c>
      <c r="B73" s="307" t="s">
        <v>310</v>
      </c>
      <c r="C73" s="308"/>
      <c r="D73" s="113">
        <v>0.26619343389529726</v>
      </c>
      <c r="E73" s="115">
        <v>9</v>
      </c>
      <c r="F73" s="114">
        <v>12</v>
      </c>
      <c r="G73" s="114">
        <v>43</v>
      </c>
      <c r="H73" s="114">
        <v>3</v>
      </c>
      <c r="I73" s="140">
        <v>19</v>
      </c>
      <c r="J73" s="115">
        <v>-10</v>
      </c>
      <c r="K73" s="116">
        <v>-52.631578947368418</v>
      </c>
    </row>
    <row r="74" spans="1:11" ht="14.1" customHeight="1" x14ac:dyDescent="0.2">
      <c r="A74" s="306" t="s">
        <v>311</v>
      </c>
      <c r="B74" s="307" t="s">
        <v>312</v>
      </c>
      <c r="C74" s="308"/>
      <c r="D74" s="113">
        <v>0.11830819284235433</v>
      </c>
      <c r="E74" s="115">
        <v>4</v>
      </c>
      <c r="F74" s="114">
        <v>4</v>
      </c>
      <c r="G74" s="114">
        <v>15</v>
      </c>
      <c r="H74" s="114">
        <v>3</v>
      </c>
      <c r="I74" s="140">
        <v>7</v>
      </c>
      <c r="J74" s="115">
        <v>-3</v>
      </c>
      <c r="K74" s="116">
        <v>-42.857142857142854</v>
      </c>
    </row>
    <row r="75" spans="1:11" ht="14.1" customHeight="1" x14ac:dyDescent="0.2">
      <c r="A75" s="306" t="s">
        <v>313</v>
      </c>
      <c r="B75" s="307" t="s">
        <v>314</v>
      </c>
      <c r="C75" s="308"/>
      <c r="D75" s="113">
        <v>8.8731144631765749E-2</v>
      </c>
      <c r="E75" s="115">
        <v>3</v>
      </c>
      <c r="F75" s="114" t="s">
        <v>513</v>
      </c>
      <c r="G75" s="114" t="s">
        <v>513</v>
      </c>
      <c r="H75" s="114" t="s">
        <v>513</v>
      </c>
      <c r="I75" s="140" t="s">
        <v>513</v>
      </c>
      <c r="J75" s="115" t="s">
        <v>513</v>
      </c>
      <c r="K75" s="116" t="s">
        <v>513</v>
      </c>
    </row>
    <row r="76" spans="1:11" ht="14.1" customHeight="1" x14ac:dyDescent="0.2">
      <c r="A76" s="306">
        <v>91</v>
      </c>
      <c r="B76" s="307" t="s">
        <v>315</v>
      </c>
      <c r="C76" s="308"/>
      <c r="D76" s="113">
        <v>8.8731144631765749E-2</v>
      </c>
      <c r="E76" s="115">
        <v>3</v>
      </c>
      <c r="F76" s="114" t="s">
        <v>513</v>
      </c>
      <c r="G76" s="114">
        <v>4</v>
      </c>
      <c r="H76" s="114">
        <v>0</v>
      </c>
      <c r="I76" s="140" t="s">
        <v>513</v>
      </c>
      <c r="J76" s="115" t="s">
        <v>513</v>
      </c>
      <c r="K76" s="116" t="s">
        <v>513</v>
      </c>
    </row>
    <row r="77" spans="1:11" ht="14.1" customHeight="1" x14ac:dyDescent="0.2">
      <c r="A77" s="306">
        <v>92</v>
      </c>
      <c r="B77" s="307" t="s">
        <v>316</v>
      </c>
      <c r="C77" s="308"/>
      <c r="D77" s="113">
        <v>1.271813073055309</v>
      </c>
      <c r="E77" s="115">
        <v>43</v>
      </c>
      <c r="F77" s="114">
        <v>22</v>
      </c>
      <c r="G77" s="114">
        <v>34</v>
      </c>
      <c r="H77" s="114">
        <v>24</v>
      </c>
      <c r="I77" s="140">
        <v>36</v>
      </c>
      <c r="J77" s="115">
        <v>7</v>
      </c>
      <c r="K77" s="116">
        <v>19.444444444444443</v>
      </c>
    </row>
    <row r="78" spans="1:11" ht="14.1" customHeight="1" x14ac:dyDescent="0.2">
      <c r="A78" s="306">
        <v>93</v>
      </c>
      <c r="B78" s="307" t="s">
        <v>317</v>
      </c>
      <c r="C78" s="308"/>
      <c r="D78" s="113">
        <v>0.14788524105294293</v>
      </c>
      <c r="E78" s="115">
        <v>5</v>
      </c>
      <c r="F78" s="114">
        <v>3</v>
      </c>
      <c r="G78" s="114">
        <v>7</v>
      </c>
      <c r="H78" s="114">
        <v>3</v>
      </c>
      <c r="I78" s="140">
        <v>9</v>
      </c>
      <c r="J78" s="115">
        <v>-4</v>
      </c>
      <c r="K78" s="116">
        <v>-44.444444444444443</v>
      </c>
    </row>
    <row r="79" spans="1:11" ht="14.1" customHeight="1" x14ac:dyDescent="0.2">
      <c r="A79" s="306">
        <v>94</v>
      </c>
      <c r="B79" s="307" t="s">
        <v>318</v>
      </c>
      <c r="C79" s="308"/>
      <c r="D79" s="113">
        <v>0.11830819284235433</v>
      </c>
      <c r="E79" s="115">
        <v>4</v>
      </c>
      <c r="F79" s="114" t="s">
        <v>513</v>
      </c>
      <c r="G79" s="114">
        <v>12</v>
      </c>
      <c r="H79" s="114">
        <v>35</v>
      </c>
      <c r="I79" s="140">
        <v>46</v>
      </c>
      <c r="J79" s="115">
        <v>-42</v>
      </c>
      <c r="K79" s="116">
        <v>-91.304347826086953</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0.41407867494824019</v>
      </c>
      <c r="E81" s="143">
        <v>14</v>
      </c>
      <c r="F81" s="144">
        <v>5</v>
      </c>
      <c r="G81" s="144">
        <v>65</v>
      </c>
      <c r="H81" s="144">
        <v>7</v>
      </c>
      <c r="I81" s="145">
        <v>12</v>
      </c>
      <c r="J81" s="143">
        <v>2</v>
      </c>
      <c r="K81" s="146">
        <v>16.666666666666668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3486</v>
      </c>
      <c r="E11" s="114">
        <v>2833</v>
      </c>
      <c r="F11" s="114">
        <v>3806</v>
      </c>
      <c r="G11" s="114">
        <v>2628</v>
      </c>
      <c r="H11" s="140">
        <v>3404</v>
      </c>
      <c r="I11" s="115">
        <v>82</v>
      </c>
      <c r="J11" s="116">
        <v>2.4089306698002351</v>
      </c>
    </row>
    <row r="12" spans="1:15" s="110" customFormat="1" ht="24.95" customHeight="1" x14ac:dyDescent="0.2">
      <c r="A12" s="193" t="s">
        <v>132</v>
      </c>
      <c r="B12" s="194" t="s">
        <v>133</v>
      </c>
      <c r="C12" s="113">
        <v>1.9219736087205967</v>
      </c>
      <c r="D12" s="115">
        <v>67</v>
      </c>
      <c r="E12" s="114">
        <v>105</v>
      </c>
      <c r="F12" s="114">
        <v>125</v>
      </c>
      <c r="G12" s="114">
        <v>63</v>
      </c>
      <c r="H12" s="140">
        <v>43</v>
      </c>
      <c r="I12" s="115">
        <v>24</v>
      </c>
      <c r="J12" s="116">
        <v>55.813953488372093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11.990820424555364</v>
      </c>
      <c r="D14" s="115">
        <v>418</v>
      </c>
      <c r="E14" s="114">
        <v>360</v>
      </c>
      <c r="F14" s="114">
        <v>413</v>
      </c>
      <c r="G14" s="114">
        <v>312</v>
      </c>
      <c r="H14" s="140">
        <v>383</v>
      </c>
      <c r="I14" s="115">
        <v>35</v>
      </c>
      <c r="J14" s="116">
        <v>9.1383812010443872</v>
      </c>
      <c r="K14" s="110"/>
      <c r="L14" s="110"/>
      <c r="M14" s="110"/>
      <c r="N14" s="110"/>
      <c r="O14" s="110"/>
    </row>
    <row r="15" spans="1:15" s="110" customFormat="1" ht="24.95" customHeight="1" x14ac:dyDescent="0.2">
      <c r="A15" s="193" t="s">
        <v>216</v>
      </c>
      <c r="B15" s="199" t="s">
        <v>217</v>
      </c>
      <c r="C15" s="113">
        <v>5.2208835341365463</v>
      </c>
      <c r="D15" s="115">
        <v>182</v>
      </c>
      <c r="E15" s="114">
        <v>157</v>
      </c>
      <c r="F15" s="114">
        <v>189</v>
      </c>
      <c r="G15" s="114">
        <v>156</v>
      </c>
      <c r="H15" s="140">
        <v>150</v>
      </c>
      <c r="I15" s="115">
        <v>32</v>
      </c>
      <c r="J15" s="116">
        <v>21.333333333333332</v>
      </c>
    </row>
    <row r="16" spans="1:15" s="287" customFormat="1" ht="24.95" customHeight="1" x14ac:dyDescent="0.2">
      <c r="A16" s="193" t="s">
        <v>218</v>
      </c>
      <c r="B16" s="199" t="s">
        <v>141</v>
      </c>
      <c r="C16" s="113">
        <v>5.5938037865748713</v>
      </c>
      <c r="D16" s="115">
        <v>195</v>
      </c>
      <c r="E16" s="114">
        <v>181</v>
      </c>
      <c r="F16" s="114">
        <v>163</v>
      </c>
      <c r="G16" s="114">
        <v>131</v>
      </c>
      <c r="H16" s="140">
        <v>192</v>
      </c>
      <c r="I16" s="115">
        <v>3</v>
      </c>
      <c r="J16" s="116">
        <v>1.5625</v>
      </c>
      <c r="K16" s="110"/>
      <c r="L16" s="110"/>
      <c r="M16" s="110"/>
      <c r="N16" s="110"/>
      <c r="O16" s="110"/>
    </row>
    <row r="17" spans="1:15" s="110" customFormat="1" ht="24.95" customHeight="1" x14ac:dyDescent="0.2">
      <c r="A17" s="193" t="s">
        <v>142</v>
      </c>
      <c r="B17" s="199" t="s">
        <v>220</v>
      </c>
      <c r="C17" s="113">
        <v>1.1761331038439473</v>
      </c>
      <c r="D17" s="115">
        <v>41</v>
      </c>
      <c r="E17" s="114">
        <v>22</v>
      </c>
      <c r="F17" s="114">
        <v>61</v>
      </c>
      <c r="G17" s="114">
        <v>25</v>
      </c>
      <c r="H17" s="140">
        <v>41</v>
      </c>
      <c r="I17" s="115">
        <v>0</v>
      </c>
      <c r="J17" s="116">
        <v>0</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28.284566838783707</v>
      </c>
      <c r="D19" s="115">
        <v>986</v>
      </c>
      <c r="E19" s="114">
        <v>594</v>
      </c>
      <c r="F19" s="114">
        <v>740</v>
      </c>
      <c r="G19" s="114">
        <v>518</v>
      </c>
      <c r="H19" s="140">
        <v>722</v>
      </c>
      <c r="I19" s="115">
        <v>264</v>
      </c>
      <c r="J19" s="116">
        <v>36.56509695290859</v>
      </c>
    </row>
    <row r="20" spans="1:15" s="287" customFormat="1" ht="24.95" customHeight="1" x14ac:dyDescent="0.2">
      <c r="A20" s="193" t="s">
        <v>148</v>
      </c>
      <c r="B20" s="199" t="s">
        <v>149</v>
      </c>
      <c r="C20" s="113">
        <v>8.4624211130235221</v>
      </c>
      <c r="D20" s="115">
        <v>295</v>
      </c>
      <c r="E20" s="114">
        <v>250</v>
      </c>
      <c r="F20" s="114">
        <v>373</v>
      </c>
      <c r="G20" s="114">
        <v>260</v>
      </c>
      <c r="H20" s="140">
        <v>305</v>
      </c>
      <c r="I20" s="115">
        <v>-10</v>
      </c>
      <c r="J20" s="116">
        <v>-3.278688524590164</v>
      </c>
      <c r="K20" s="110"/>
      <c r="L20" s="110"/>
      <c r="M20" s="110"/>
      <c r="N20" s="110"/>
      <c r="O20" s="110"/>
    </row>
    <row r="21" spans="1:15" s="110" customFormat="1" ht="24.95" customHeight="1" x14ac:dyDescent="0.2">
      <c r="A21" s="201" t="s">
        <v>150</v>
      </c>
      <c r="B21" s="202" t="s">
        <v>151</v>
      </c>
      <c r="C21" s="113">
        <v>9.7819850831899018</v>
      </c>
      <c r="D21" s="115">
        <v>341</v>
      </c>
      <c r="E21" s="114">
        <v>325</v>
      </c>
      <c r="F21" s="114">
        <v>452</v>
      </c>
      <c r="G21" s="114">
        <v>320</v>
      </c>
      <c r="H21" s="140">
        <v>358</v>
      </c>
      <c r="I21" s="115">
        <v>-17</v>
      </c>
      <c r="J21" s="116">
        <v>-4.7486033519553077</v>
      </c>
    </row>
    <row r="22" spans="1:15" s="110" customFormat="1" ht="24.95" customHeight="1" x14ac:dyDescent="0.2">
      <c r="A22" s="201" t="s">
        <v>152</v>
      </c>
      <c r="B22" s="199" t="s">
        <v>153</v>
      </c>
      <c r="C22" s="113">
        <v>1.5203671830177854</v>
      </c>
      <c r="D22" s="115">
        <v>53</v>
      </c>
      <c r="E22" s="114">
        <v>41</v>
      </c>
      <c r="F22" s="114">
        <v>43</v>
      </c>
      <c r="G22" s="114">
        <v>42</v>
      </c>
      <c r="H22" s="140">
        <v>50</v>
      </c>
      <c r="I22" s="115">
        <v>3</v>
      </c>
      <c r="J22" s="116">
        <v>6</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7.1428571428571432</v>
      </c>
      <c r="D24" s="115">
        <v>249</v>
      </c>
      <c r="E24" s="114">
        <v>203</v>
      </c>
      <c r="F24" s="114">
        <v>300</v>
      </c>
      <c r="G24" s="114">
        <v>234</v>
      </c>
      <c r="H24" s="140">
        <v>379</v>
      </c>
      <c r="I24" s="115">
        <v>-130</v>
      </c>
      <c r="J24" s="116">
        <v>-34.300791556728235</v>
      </c>
    </row>
    <row r="25" spans="1:15" s="110" customFormat="1" ht="24.95" customHeight="1" x14ac:dyDescent="0.2">
      <c r="A25" s="193" t="s">
        <v>222</v>
      </c>
      <c r="B25" s="204" t="s">
        <v>159</v>
      </c>
      <c r="C25" s="113">
        <v>5.5364314400458978</v>
      </c>
      <c r="D25" s="115">
        <v>193</v>
      </c>
      <c r="E25" s="114">
        <v>226</v>
      </c>
      <c r="F25" s="114">
        <v>182</v>
      </c>
      <c r="G25" s="114">
        <v>187</v>
      </c>
      <c r="H25" s="140">
        <v>277</v>
      </c>
      <c r="I25" s="115">
        <v>-84</v>
      </c>
      <c r="J25" s="116">
        <v>-30.32490974729242</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1.5777395295467584</v>
      </c>
      <c r="D27" s="115">
        <v>55</v>
      </c>
      <c r="E27" s="114">
        <v>61</v>
      </c>
      <c r="F27" s="114">
        <v>59</v>
      </c>
      <c r="G27" s="114">
        <v>51</v>
      </c>
      <c r="H27" s="140">
        <v>64</v>
      </c>
      <c r="I27" s="115">
        <v>-9</v>
      </c>
      <c r="J27" s="116">
        <v>-14.0625</v>
      </c>
    </row>
    <row r="28" spans="1:15" s="110" customFormat="1" ht="24.95" customHeight="1" x14ac:dyDescent="0.2">
      <c r="A28" s="193" t="s">
        <v>163</v>
      </c>
      <c r="B28" s="199" t="s">
        <v>164</v>
      </c>
      <c r="C28" s="113">
        <v>3.2128514056224899</v>
      </c>
      <c r="D28" s="115">
        <v>112</v>
      </c>
      <c r="E28" s="114">
        <v>87</v>
      </c>
      <c r="F28" s="114">
        <v>270</v>
      </c>
      <c r="G28" s="114">
        <v>62</v>
      </c>
      <c r="H28" s="140">
        <v>107</v>
      </c>
      <c r="I28" s="115">
        <v>5</v>
      </c>
      <c r="J28" s="116">
        <v>4.6728971962616823</v>
      </c>
    </row>
    <row r="29" spans="1:15" s="110" customFormat="1" ht="24.95" customHeight="1" x14ac:dyDescent="0.2">
      <c r="A29" s="193">
        <v>86</v>
      </c>
      <c r="B29" s="199" t="s">
        <v>165</v>
      </c>
      <c r="C29" s="113">
        <v>4.3889845094664368</v>
      </c>
      <c r="D29" s="115">
        <v>153</v>
      </c>
      <c r="E29" s="114">
        <v>120</v>
      </c>
      <c r="F29" s="114">
        <v>128</v>
      </c>
      <c r="G29" s="114">
        <v>138</v>
      </c>
      <c r="H29" s="140">
        <v>137</v>
      </c>
      <c r="I29" s="115">
        <v>16</v>
      </c>
      <c r="J29" s="116">
        <v>11.678832116788321</v>
      </c>
    </row>
    <row r="30" spans="1:15" s="110" customFormat="1" ht="24.95" customHeight="1" x14ac:dyDescent="0.2">
      <c r="A30" s="193">
        <v>87.88</v>
      </c>
      <c r="B30" s="204" t="s">
        <v>166</v>
      </c>
      <c r="C30" s="113">
        <v>5.0200803212851408</v>
      </c>
      <c r="D30" s="115">
        <v>175</v>
      </c>
      <c r="E30" s="114">
        <v>159</v>
      </c>
      <c r="F30" s="114">
        <v>340</v>
      </c>
      <c r="G30" s="114">
        <v>146</v>
      </c>
      <c r="H30" s="140">
        <v>188</v>
      </c>
      <c r="I30" s="115">
        <v>-13</v>
      </c>
      <c r="J30" s="116">
        <v>-6.9148936170212769</v>
      </c>
    </row>
    <row r="31" spans="1:15" s="110" customFormat="1" ht="24.95" customHeight="1" x14ac:dyDescent="0.2">
      <c r="A31" s="193" t="s">
        <v>167</v>
      </c>
      <c r="B31" s="199" t="s">
        <v>168</v>
      </c>
      <c r="C31" s="113">
        <v>2.2662076878944348</v>
      </c>
      <c r="D31" s="115">
        <v>79</v>
      </c>
      <c r="E31" s="114">
        <v>61</v>
      </c>
      <c r="F31" s="114">
        <v>92</v>
      </c>
      <c r="G31" s="114">
        <v>64</v>
      </c>
      <c r="H31" s="140">
        <v>103</v>
      </c>
      <c r="I31" s="115">
        <v>-24</v>
      </c>
      <c r="J31" s="116">
        <v>-23.300970873786408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1.9219736087205967</v>
      </c>
      <c r="D34" s="115">
        <v>67</v>
      </c>
      <c r="E34" s="114">
        <v>105</v>
      </c>
      <c r="F34" s="114">
        <v>125</v>
      </c>
      <c r="G34" s="114">
        <v>63</v>
      </c>
      <c r="H34" s="140">
        <v>43</v>
      </c>
      <c r="I34" s="115">
        <v>24</v>
      </c>
      <c r="J34" s="116">
        <v>55.813953488372093</v>
      </c>
    </row>
    <row r="35" spans="1:10" s="110" customFormat="1" ht="24.95" customHeight="1" x14ac:dyDescent="0.2">
      <c r="A35" s="292" t="s">
        <v>171</v>
      </c>
      <c r="B35" s="293" t="s">
        <v>172</v>
      </c>
      <c r="C35" s="113">
        <v>19.563970166379804</v>
      </c>
      <c r="D35" s="115">
        <v>682</v>
      </c>
      <c r="E35" s="114">
        <v>579</v>
      </c>
      <c r="F35" s="114">
        <v>658</v>
      </c>
      <c r="G35" s="114">
        <v>507</v>
      </c>
      <c r="H35" s="140">
        <v>641</v>
      </c>
      <c r="I35" s="115">
        <v>41</v>
      </c>
      <c r="J35" s="116">
        <v>6.3962558502340094</v>
      </c>
    </row>
    <row r="36" spans="1:10" s="110" customFormat="1" ht="24.95" customHeight="1" x14ac:dyDescent="0.2">
      <c r="A36" s="294" t="s">
        <v>173</v>
      </c>
      <c r="B36" s="295" t="s">
        <v>174</v>
      </c>
      <c r="C36" s="125">
        <v>78.514056224899605</v>
      </c>
      <c r="D36" s="143">
        <v>2737</v>
      </c>
      <c r="E36" s="144">
        <v>2149</v>
      </c>
      <c r="F36" s="144">
        <v>3023</v>
      </c>
      <c r="G36" s="144">
        <v>2058</v>
      </c>
      <c r="H36" s="145">
        <v>2720</v>
      </c>
      <c r="I36" s="143">
        <v>17</v>
      </c>
      <c r="J36" s="146">
        <v>0.625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3486</v>
      </c>
      <c r="F11" s="264">
        <v>2833</v>
      </c>
      <c r="G11" s="264">
        <v>3806</v>
      </c>
      <c r="H11" s="264">
        <v>2628</v>
      </c>
      <c r="I11" s="265">
        <v>3404</v>
      </c>
      <c r="J11" s="263">
        <v>82</v>
      </c>
      <c r="K11" s="266">
        <v>2.4089306698002351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18.904188181296615</v>
      </c>
      <c r="E13" s="115">
        <v>659</v>
      </c>
      <c r="F13" s="114">
        <v>735</v>
      </c>
      <c r="G13" s="114">
        <v>972</v>
      </c>
      <c r="H13" s="114">
        <v>578</v>
      </c>
      <c r="I13" s="140">
        <v>660</v>
      </c>
      <c r="J13" s="115">
        <v>-1</v>
      </c>
      <c r="K13" s="116">
        <v>-0.15151515151515152</v>
      </c>
    </row>
    <row r="14" spans="1:17" ht="15.95" customHeight="1" x14ac:dyDescent="0.2">
      <c r="A14" s="306" t="s">
        <v>230</v>
      </c>
      <c r="B14" s="307"/>
      <c r="C14" s="308"/>
      <c r="D14" s="113">
        <v>58.118187033849686</v>
      </c>
      <c r="E14" s="115">
        <v>2026</v>
      </c>
      <c r="F14" s="114">
        <v>1661</v>
      </c>
      <c r="G14" s="114">
        <v>2145</v>
      </c>
      <c r="H14" s="114">
        <v>1594</v>
      </c>
      <c r="I14" s="140">
        <v>2013</v>
      </c>
      <c r="J14" s="115">
        <v>13</v>
      </c>
      <c r="K14" s="116">
        <v>0.64580228514654747</v>
      </c>
    </row>
    <row r="15" spans="1:17" ht="15.95" customHeight="1" x14ac:dyDescent="0.2">
      <c r="A15" s="306" t="s">
        <v>231</v>
      </c>
      <c r="B15" s="307"/>
      <c r="C15" s="308"/>
      <c r="D15" s="113">
        <v>13.625932300631096</v>
      </c>
      <c r="E15" s="115">
        <v>475</v>
      </c>
      <c r="F15" s="114">
        <v>257</v>
      </c>
      <c r="G15" s="114">
        <v>329</v>
      </c>
      <c r="H15" s="114">
        <v>263</v>
      </c>
      <c r="I15" s="140">
        <v>413</v>
      </c>
      <c r="J15" s="115">
        <v>62</v>
      </c>
      <c r="K15" s="116">
        <v>15.012106537530267</v>
      </c>
    </row>
    <row r="16" spans="1:17" ht="15.95" customHeight="1" x14ac:dyDescent="0.2">
      <c r="A16" s="306" t="s">
        <v>232</v>
      </c>
      <c r="B16" s="307"/>
      <c r="C16" s="308"/>
      <c r="D16" s="113">
        <v>8.7492828456683878</v>
      </c>
      <c r="E16" s="115">
        <v>305</v>
      </c>
      <c r="F16" s="114">
        <v>173</v>
      </c>
      <c r="G16" s="114">
        <v>301</v>
      </c>
      <c r="H16" s="114">
        <v>183</v>
      </c>
      <c r="I16" s="140">
        <v>293</v>
      </c>
      <c r="J16" s="115">
        <v>12</v>
      </c>
      <c r="K16" s="116">
        <v>4.0955631399317403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1.9793459552495698</v>
      </c>
      <c r="E18" s="115">
        <v>69</v>
      </c>
      <c r="F18" s="114">
        <v>100</v>
      </c>
      <c r="G18" s="114">
        <v>122</v>
      </c>
      <c r="H18" s="114">
        <v>61</v>
      </c>
      <c r="I18" s="140">
        <v>33</v>
      </c>
      <c r="J18" s="115">
        <v>36</v>
      </c>
      <c r="K18" s="116">
        <v>109.09090909090909</v>
      </c>
    </row>
    <row r="19" spans="1:11" ht="14.1" customHeight="1" x14ac:dyDescent="0.2">
      <c r="A19" s="306" t="s">
        <v>235</v>
      </c>
      <c r="B19" s="307" t="s">
        <v>236</v>
      </c>
      <c r="C19" s="308"/>
      <c r="D19" s="113">
        <v>1.3482501434308662</v>
      </c>
      <c r="E19" s="115">
        <v>47</v>
      </c>
      <c r="F19" s="114">
        <v>86</v>
      </c>
      <c r="G19" s="114">
        <v>103</v>
      </c>
      <c r="H19" s="114">
        <v>41</v>
      </c>
      <c r="I19" s="140">
        <v>23</v>
      </c>
      <c r="J19" s="115">
        <v>24</v>
      </c>
      <c r="K19" s="116">
        <v>104.34782608695652</v>
      </c>
    </row>
    <row r="20" spans="1:11" ht="14.1" customHeight="1" x14ac:dyDescent="0.2">
      <c r="A20" s="306">
        <v>12</v>
      </c>
      <c r="B20" s="307" t="s">
        <v>237</v>
      </c>
      <c r="C20" s="308"/>
      <c r="D20" s="113">
        <v>1.6351118760757315</v>
      </c>
      <c r="E20" s="115">
        <v>57</v>
      </c>
      <c r="F20" s="114">
        <v>64</v>
      </c>
      <c r="G20" s="114">
        <v>47</v>
      </c>
      <c r="H20" s="114">
        <v>28</v>
      </c>
      <c r="I20" s="140">
        <v>65</v>
      </c>
      <c r="J20" s="115">
        <v>-8</v>
      </c>
      <c r="K20" s="116">
        <v>-12.307692307692308</v>
      </c>
    </row>
    <row r="21" spans="1:11" ht="14.1" customHeight="1" x14ac:dyDescent="0.2">
      <c r="A21" s="306">
        <v>21</v>
      </c>
      <c r="B21" s="307" t="s">
        <v>238</v>
      </c>
      <c r="C21" s="308"/>
      <c r="D21" s="113" t="s">
        <v>513</v>
      </c>
      <c r="E21" s="115" t="s">
        <v>513</v>
      </c>
      <c r="F21" s="114">
        <v>5</v>
      </c>
      <c r="G21" s="114">
        <v>8</v>
      </c>
      <c r="H21" s="114" t="s">
        <v>513</v>
      </c>
      <c r="I21" s="140" t="s">
        <v>513</v>
      </c>
      <c r="J21" s="115" t="s">
        <v>513</v>
      </c>
      <c r="K21" s="116" t="s">
        <v>513</v>
      </c>
    </row>
    <row r="22" spans="1:11" ht="14.1" customHeight="1" x14ac:dyDescent="0.2">
      <c r="A22" s="306">
        <v>22</v>
      </c>
      <c r="B22" s="307" t="s">
        <v>239</v>
      </c>
      <c r="C22" s="308"/>
      <c r="D22" s="113">
        <v>1.0327022375215147</v>
      </c>
      <c r="E22" s="115">
        <v>36</v>
      </c>
      <c r="F22" s="114">
        <v>33</v>
      </c>
      <c r="G22" s="114">
        <v>63</v>
      </c>
      <c r="H22" s="114">
        <v>39</v>
      </c>
      <c r="I22" s="140">
        <v>61</v>
      </c>
      <c r="J22" s="115">
        <v>-25</v>
      </c>
      <c r="K22" s="116">
        <v>-40.983606557377051</v>
      </c>
    </row>
    <row r="23" spans="1:11" ht="14.1" customHeight="1" x14ac:dyDescent="0.2">
      <c r="A23" s="306">
        <v>23</v>
      </c>
      <c r="B23" s="307" t="s">
        <v>240</v>
      </c>
      <c r="C23" s="308"/>
      <c r="D23" s="113">
        <v>0.63109581181870333</v>
      </c>
      <c r="E23" s="115">
        <v>22</v>
      </c>
      <c r="F23" s="114">
        <v>13</v>
      </c>
      <c r="G23" s="114">
        <v>19</v>
      </c>
      <c r="H23" s="114">
        <v>17</v>
      </c>
      <c r="I23" s="140">
        <v>24</v>
      </c>
      <c r="J23" s="115">
        <v>-2</v>
      </c>
      <c r="K23" s="116">
        <v>-8.3333333333333339</v>
      </c>
    </row>
    <row r="24" spans="1:11" ht="14.1" customHeight="1" x14ac:dyDescent="0.2">
      <c r="A24" s="306">
        <v>24</v>
      </c>
      <c r="B24" s="307" t="s">
        <v>241</v>
      </c>
      <c r="C24" s="308"/>
      <c r="D24" s="113">
        <v>1.5203671830177854</v>
      </c>
      <c r="E24" s="115">
        <v>53</v>
      </c>
      <c r="F24" s="114">
        <v>63</v>
      </c>
      <c r="G24" s="114">
        <v>44</v>
      </c>
      <c r="H24" s="114">
        <v>40</v>
      </c>
      <c r="I24" s="140">
        <v>49</v>
      </c>
      <c r="J24" s="115">
        <v>4</v>
      </c>
      <c r="K24" s="116">
        <v>8.1632653061224492</v>
      </c>
    </row>
    <row r="25" spans="1:11" ht="14.1" customHeight="1" x14ac:dyDescent="0.2">
      <c r="A25" s="306">
        <v>25</v>
      </c>
      <c r="B25" s="307" t="s">
        <v>242</v>
      </c>
      <c r="C25" s="308"/>
      <c r="D25" s="113">
        <v>3.9013195639701665</v>
      </c>
      <c r="E25" s="115">
        <v>136</v>
      </c>
      <c r="F25" s="114">
        <v>73</v>
      </c>
      <c r="G25" s="114">
        <v>91</v>
      </c>
      <c r="H25" s="114">
        <v>103</v>
      </c>
      <c r="I25" s="140">
        <v>127</v>
      </c>
      <c r="J25" s="115">
        <v>9</v>
      </c>
      <c r="K25" s="116">
        <v>7.0866141732283463</v>
      </c>
    </row>
    <row r="26" spans="1:11" ht="14.1" customHeight="1" x14ac:dyDescent="0.2">
      <c r="A26" s="306">
        <v>26</v>
      </c>
      <c r="B26" s="307" t="s">
        <v>243</v>
      </c>
      <c r="C26" s="308"/>
      <c r="D26" s="113">
        <v>2.3522662076878946</v>
      </c>
      <c r="E26" s="115">
        <v>82</v>
      </c>
      <c r="F26" s="114">
        <v>53</v>
      </c>
      <c r="G26" s="114">
        <v>79</v>
      </c>
      <c r="H26" s="114">
        <v>43</v>
      </c>
      <c r="I26" s="140">
        <v>67</v>
      </c>
      <c r="J26" s="115">
        <v>15</v>
      </c>
      <c r="K26" s="116">
        <v>22.388059701492537</v>
      </c>
    </row>
    <row r="27" spans="1:11" ht="14.1" customHeight="1" x14ac:dyDescent="0.2">
      <c r="A27" s="306">
        <v>27</v>
      </c>
      <c r="B27" s="307" t="s">
        <v>244</v>
      </c>
      <c r="C27" s="308"/>
      <c r="D27" s="113">
        <v>1.8072289156626506</v>
      </c>
      <c r="E27" s="115">
        <v>63</v>
      </c>
      <c r="F27" s="114">
        <v>45</v>
      </c>
      <c r="G27" s="114">
        <v>47</v>
      </c>
      <c r="H27" s="114">
        <v>30</v>
      </c>
      <c r="I27" s="140">
        <v>49</v>
      </c>
      <c r="J27" s="115">
        <v>14</v>
      </c>
      <c r="K27" s="116">
        <v>28.571428571428573</v>
      </c>
    </row>
    <row r="28" spans="1:11" ht="14.1" customHeight="1" x14ac:dyDescent="0.2">
      <c r="A28" s="306">
        <v>28</v>
      </c>
      <c r="B28" s="307" t="s">
        <v>245</v>
      </c>
      <c r="C28" s="308"/>
      <c r="D28" s="113">
        <v>0.20080321285140562</v>
      </c>
      <c r="E28" s="115">
        <v>7</v>
      </c>
      <c r="F28" s="114">
        <v>8</v>
      </c>
      <c r="G28" s="114">
        <v>7</v>
      </c>
      <c r="H28" s="114">
        <v>6</v>
      </c>
      <c r="I28" s="140">
        <v>6</v>
      </c>
      <c r="J28" s="115">
        <v>1</v>
      </c>
      <c r="K28" s="116">
        <v>16.666666666666668</v>
      </c>
    </row>
    <row r="29" spans="1:11" ht="14.1" customHeight="1" x14ac:dyDescent="0.2">
      <c r="A29" s="306">
        <v>29</v>
      </c>
      <c r="B29" s="307" t="s">
        <v>246</v>
      </c>
      <c r="C29" s="308"/>
      <c r="D29" s="113">
        <v>5.8519793459552494</v>
      </c>
      <c r="E29" s="115">
        <v>204</v>
      </c>
      <c r="F29" s="114">
        <v>174</v>
      </c>
      <c r="G29" s="114">
        <v>262</v>
      </c>
      <c r="H29" s="114">
        <v>191</v>
      </c>
      <c r="I29" s="140">
        <v>247</v>
      </c>
      <c r="J29" s="115">
        <v>-43</v>
      </c>
      <c r="K29" s="116">
        <v>-17.408906882591094</v>
      </c>
    </row>
    <row r="30" spans="1:11" ht="14.1" customHeight="1" x14ac:dyDescent="0.2">
      <c r="A30" s="306" t="s">
        <v>247</v>
      </c>
      <c r="B30" s="307" t="s">
        <v>248</v>
      </c>
      <c r="C30" s="308"/>
      <c r="D30" s="113">
        <v>2.0367183017785426</v>
      </c>
      <c r="E30" s="115">
        <v>71</v>
      </c>
      <c r="F30" s="114">
        <v>58</v>
      </c>
      <c r="G30" s="114" t="s">
        <v>513</v>
      </c>
      <c r="H30" s="114" t="s">
        <v>513</v>
      </c>
      <c r="I30" s="140">
        <v>79</v>
      </c>
      <c r="J30" s="115">
        <v>-8</v>
      </c>
      <c r="K30" s="116">
        <v>-10.126582278481013</v>
      </c>
    </row>
    <row r="31" spans="1:11" ht="14.1" customHeight="1" x14ac:dyDescent="0.2">
      <c r="A31" s="306" t="s">
        <v>249</v>
      </c>
      <c r="B31" s="307" t="s">
        <v>250</v>
      </c>
      <c r="C31" s="308"/>
      <c r="D31" s="113">
        <v>3.8152610441767068</v>
      </c>
      <c r="E31" s="115">
        <v>133</v>
      </c>
      <c r="F31" s="114">
        <v>111</v>
      </c>
      <c r="G31" s="114">
        <v>169</v>
      </c>
      <c r="H31" s="114">
        <v>130</v>
      </c>
      <c r="I31" s="140">
        <v>168</v>
      </c>
      <c r="J31" s="115">
        <v>-35</v>
      </c>
      <c r="K31" s="116">
        <v>-20.833333333333332</v>
      </c>
    </row>
    <row r="32" spans="1:11" ht="14.1" customHeight="1" x14ac:dyDescent="0.2">
      <c r="A32" s="306">
        <v>31</v>
      </c>
      <c r="B32" s="307" t="s">
        <v>251</v>
      </c>
      <c r="C32" s="308"/>
      <c r="D32" s="113">
        <v>0.48766494549627082</v>
      </c>
      <c r="E32" s="115">
        <v>17</v>
      </c>
      <c r="F32" s="114">
        <v>5</v>
      </c>
      <c r="G32" s="114">
        <v>15</v>
      </c>
      <c r="H32" s="114">
        <v>8</v>
      </c>
      <c r="I32" s="140">
        <v>6</v>
      </c>
      <c r="J32" s="115">
        <v>11</v>
      </c>
      <c r="K32" s="116">
        <v>183.33333333333334</v>
      </c>
    </row>
    <row r="33" spans="1:11" ht="14.1" customHeight="1" x14ac:dyDescent="0.2">
      <c r="A33" s="306">
        <v>32</v>
      </c>
      <c r="B33" s="307" t="s">
        <v>252</v>
      </c>
      <c r="C33" s="308"/>
      <c r="D33" s="113">
        <v>1.9506597819850833</v>
      </c>
      <c r="E33" s="115">
        <v>68</v>
      </c>
      <c r="F33" s="114">
        <v>75</v>
      </c>
      <c r="G33" s="114">
        <v>73</v>
      </c>
      <c r="H33" s="114">
        <v>61</v>
      </c>
      <c r="I33" s="140">
        <v>74</v>
      </c>
      <c r="J33" s="115">
        <v>-6</v>
      </c>
      <c r="K33" s="116">
        <v>-8.1081081081081088</v>
      </c>
    </row>
    <row r="34" spans="1:11" ht="14.1" customHeight="1" x14ac:dyDescent="0.2">
      <c r="A34" s="306">
        <v>33</v>
      </c>
      <c r="B34" s="307" t="s">
        <v>253</v>
      </c>
      <c r="C34" s="308"/>
      <c r="D34" s="113">
        <v>1.7785427423981641</v>
      </c>
      <c r="E34" s="115">
        <v>62</v>
      </c>
      <c r="F34" s="114">
        <v>63</v>
      </c>
      <c r="G34" s="114">
        <v>60</v>
      </c>
      <c r="H34" s="114">
        <v>44</v>
      </c>
      <c r="I34" s="140">
        <v>73</v>
      </c>
      <c r="J34" s="115">
        <v>-11</v>
      </c>
      <c r="K34" s="116">
        <v>-15.068493150684931</v>
      </c>
    </row>
    <row r="35" spans="1:11" ht="14.1" customHeight="1" x14ac:dyDescent="0.2">
      <c r="A35" s="306">
        <v>34</v>
      </c>
      <c r="B35" s="307" t="s">
        <v>254</v>
      </c>
      <c r="C35" s="308"/>
      <c r="D35" s="113">
        <v>2.5530694205393001</v>
      </c>
      <c r="E35" s="115">
        <v>89</v>
      </c>
      <c r="F35" s="114">
        <v>73</v>
      </c>
      <c r="G35" s="114">
        <v>81</v>
      </c>
      <c r="H35" s="114">
        <v>67</v>
      </c>
      <c r="I35" s="140">
        <v>80</v>
      </c>
      <c r="J35" s="115">
        <v>9</v>
      </c>
      <c r="K35" s="116">
        <v>11.25</v>
      </c>
    </row>
    <row r="36" spans="1:11" ht="14.1" customHeight="1" x14ac:dyDescent="0.2">
      <c r="A36" s="306">
        <v>41</v>
      </c>
      <c r="B36" s="307" t="s">
        <v>255</v>
      </c>
      <c r="C36" s="308"/>
      <c r="D36" s="113">
        <v>0.74584050487664943</v>
      </c>
      <c r="E36" s="115">
        <v>26</v>
      </c>
      <c r="F36" s="114">
        <v>22</v>
      </c>
      <c r="G36" s="114">
        <v>27</v>
      </c>
      <c r="H36" s="114">
        <v>24</v>
      </c>
      <c r="I36" s="140">
        <v>62</v>
      </c>
      <c r="J36" s="115">
        <v>-36</v>
      </c>
      <c r="K36" s="116">
        <v>-58.064516129032256</v>
      </c>
    </row>
    <row r="37" spans="1:11" ht="14.1" customHeight="1" x14ac:dyDescent="0.2">
      <c r="A37" s="306">
        <v>42</v>
      </c>
      <c r="B37" s="307" t="s">
        <v>256</v>
      </c>
      <c r="C37" s="308"/>
      <c r="D37" s="113">
        <v>0.20080321285140562</v>
      </c>
      <c r="E37" s="115">
        <v>7</v>
      </c>
      <c r="F37" s="114">
        <v>4</v>
      </c>
      <c r="G37" s="114" t="s">
        <v>513</v>
      </c>
      <c r="H37" s="114" t="s">
        <v>513</v>
      </c>
      <c r="I37" s="140">
        <v>15</v>
      </c>
      <c r="J37" s="115">
        <v>-8</v>
      </c>
      <c r="K37" s="116">
        <v>-53.333333333333336</v>
      </c>
    </row>
    <row r="38" spans="1:11" ht="14.1" customHeight="1" x14ac:dyDescent="0.2">
      <c r="A38" s="306">
        <v>43</v>
      </c>
      <c r="B38" s="307" t="s">
        <v>257</v>
      </c>
      <c r="C38" s="308"/>
      <c r="D38" s="113">
        <v>3.270223752151463</v>
      </c>
      <c r="E38" s="115">
        <v>114</v>
      </c>
      <c r="F38" s="114">
        <v>40</v>
      </c>
      <c r="G38" s="114">
        <v>53</v>
      </c>
      <c r="H38" s="114">
        <v>32</v>
      </c>
      <c r="I38" s="140">
        <v>62</v>
      </c>
      <c r="J38" s="115">
        <v>52</v>
      </c>
      <c r="K38" s="116">
        <v>83.870967741935488</v>
      </c>
    </row>
    <row r="39" spans="1:11" ht="14.1" customHeight="1" x14ac:dyDescent="0.2">
      <c r="A39" s="306">
        <v>51</v>
      </c>
      <c r="B39" s="307" t="s">
        <v>258</v>
      </c>
      <c r="C39" s="308"/>
      <c r="D39" s="113">
        <v>5.7085484796328174</v>
      </c>
      <c r="E39" s="115">
        <v>199</v>
      </c>
      <c r="F39" s="114">
        <v>198</v>
      </c>
      <c r="G39" s="114">
        <v>350</v>
      </c>
      <c r="H39" s="114">
        <v>202</v>
      </c>
      <c r="I39" s="140">
        <v>245</v>
      </c>
      <c r="J39" s="115">
        <v>-46</v>
      </c>
      <c r="K39" s="116">
        <v>-18.775510204081634</v>
      </c>
    </row>
    <row r="40" spans="1:11" ht="14.1" customHeight="1" x14ac:dyDescent="0.2">
      <c r="A40" s="306" t="s">
        <v>259</v>
      </c>
      <c r="B40" s="307" t="s">
        <v>260</v>
      </c>
      <c r="C40" s="308"/>
      <c r="D40" s="113">
        <v>5.0487664945496267</v>
      </c>
      <c r="E40" s="115">
        <v>176</v>
      </c>
      <c r="F40" s="114">
        <v>186</v>
      </c>
      <c r="G40" s="114">
        <v>335</v>
      </c>
      <c r="H40" s="114">
        <v>195</v>
      </c>
      <c r="I40" s="140">
        <v>230</v>
      </c>
      <c r="J40" s="115">
        <v>-54</v>
      </c>
      <c r="K40" s="116">
        <v>-23.478260869565219</v>
      </c>
    </row>
    <row r="41" spans="1:11" ht="14.1" customHeight="1" x14ac:dyDescent="0.2">
      <c r="A41" s="306"/>
      <c r="B41" s="307" t="s">
        <v>261</v>
      </c>
      <c r="C41" s="308"/>
      <c r="D41" s="113">
        <v>4.5611015490533564</v>
      </c>
      <c r="E41" s="115">
        <v>159</v>
      </c>
      <c r="F41" s="114">
        <v>160</v>
      </c>
      <c r="G41" s="114">
        <v>310</v>
      </c>
      <c r="H41" s="114">
        <v>169</v>
      </c>
      <c r="I41" s="140">
        <v>195</v>
      </c>
      <c r="J41" s="115">
        <v>-36</v>
      </c>
      <c r="K41" s="116">
        <v>-18.46153846153846</v>
      </c>
    </row>
    <row r="42" spans="1:11" ht="14.1" customHeight="1" x14ac:dyDescent="0.2">
      <c r="A42" s="306">
        <v>52</v>
      </c>
      <c r="B42" s="307" t="s">
        <v>262</v>
      </c>
      <c r="C42" s="308"/>
      <c r="D42" s="113">
        <v>5.3643144004589791</v>
      </c>
      <c r="E42" s="115">
        <v>187</v>
      </c>
      <c r="F42" s="114">
        <v>163</v>
      </c>
      <c r="G42" s="114">
        <v>140</v>
      </c>
      <c r="H42" s="114">
        <v>141</v>
      </c>
      <c r="I42" s="140">
        <v>163</v>
      </c>
      <c r="J42" s="115">
        <v>24</v>
      </c>
      <c r="K42" s="116">
        <v>14.723926380368098</v>
      </c>
    </row>
    <row r="43" spans="1:11" ht="14.1" customHeight="1" x14ac:dyDescent="0.2">
      <c r="A43" s="306" t="s">
        <v>263</v>
      </c>
      <c r="B43" s="307" t="s">
        <v>264</v>
      </c>
      <c r="C43" s="308"/>
      <c r="D43" s="113">
        <v>5.0200803212851408</v>
      </c>
      <c r="E43" s="115">
        <v>175</v>
      </c>
      <c r="F43" s="114">
        <v>158</v>
      </c>
      <c r="G43" s="114">
        <v>133</v>
      </c>
      <c r="H43" s="114">
        <v>130</v>
      </c>
      <c r="I43" s="140">
        <v>154</v>
      </c>
      <c r="J43" s="115">
        <v>21</v>
      </c>
      <c r="K43" s="116">
        <v>13.636363636363637</v>
      </c>
    </row>
    <row r="44" spans="1:11" ht="14.1" customHeight="1" x14ac:dyDescent="0.2">
      <c r="A44" s="306">
        <v>53</v>
      </c>
      <c r="B44" s="307" t="s">
        <v>265</v>
      </c>
      <c r="C44" s="308"/>
      <c r="D44" s="113">
        <v>0.63109581181870333</v>
      </c>
      <c r="E44" s="115">
        <v>22</v>
      </c>
      <c r="F44" s="114">
        <v>17</v>
      </c>
      <c r="G44" s="114">
        <v>30</v>
      </c>
      <c r="H44" s="114">
        <v>25</v>
      </c>
      <c r="I44" s="140">
        <v>43</v>
      </c>
      <c r="J44" s="115">
        <v>-21</v>
      </c>
      <c r="K44" s="116">
        <v>-48.837209302325583</v>
      </c>
    </row>
    <row r="45" spans="1:11" ht="14.1" customHeight="1" x14ac:dyDescent="0.2">
      <c r="A45" s="306" t="s">
        <v>266</v>
      </c>
      <c r="B45" s="307" t="s">
        <v>267</v>
      </c>
      <c r="C45" s="308"/>
      <c r="D45" s="113">
        <v>0.63109581181870333</v>
      </c>
      <c r="E45" s="115">
        <v>22</v>
      </c>
      <c r="F45" s="114">
        <v>17</v>
      </c>
      <c r="G45" s="114">
        <v>30</v>
      </c>
      <c r="H45" s="114">
        <v>25</v>
      </c>
      <c r="I45" s="140">
        <v>43</v>
      </c>
      <c r="J45" s="115">
        <v>-21</v>
      </c>
      <c r="K45" s="116">
        <v>-48.837209302325583</v>
      </c>
    </row>
    <row r="46" spans="1:11" ht="14.1" customHeight="1" x14ac:dyDescent="0.2">
      <c r="A46" s="306">
        <v>54</v>
      </c>
      <c r="B46" s="307" t="s">
        <v>268</v>
      </c>
      <c r="C46" s="308"/>
      <c r="D46" s="113">
        <v>2.3809523809523809</v>
      </c>
      <c r="E46" s="115">
        <v>83</v>
      </c>
      <c r="F46" s="114">
        <v>126</v>
      </c>
      <c r="G46" s="114">
        <v>95</v>
      </c>
      <c r="H46" s="114">
        <v>103</v>
      </c>
      <c r="I46" s="140">
        <v>104</v>
      </c>
      <c r="J46" s="115">
        <v>-21</v>
      </c>
      <c r="K46" s="116">
        <v>-20.192307692307693</v>
      </c>
    </row>
    <row r="47" spans="1:11" ht="14.1" customHeight="1" x14ac:dyDescent="0.2">
      <c r="A47" s="306">
        <v>61</v>
      </c>
      <c r="B47" s="307" t="s">
        <v>269</v>
      </c>
      <c r="C47" s="308"/>
      <c r="D47" s="113">
        <v>4.5324153757888697</v>
      </c>
      <c r="E47" s="115">
        <v>158</v>
      </c>
      <c r="F47" s="114">
        <v>83</v>
      </c>
      <c r="G47" s="114">
        <v>158</v>
      </c>
      <c r="H47" s="114">
        <v>87</v>
      </c>
      <c r="I47" s="140">
        <v>147</v>
      </c>
      <c r="J47" s="115">
        <v>11</v>
      </c>
      <c r="K47" s="116">
        <v>7.4829931972789119</v>
      </c>
    </row>
    <row r="48" spans="1:11" ht="14.1" customHeight="1" x14ac:dyDescent="0.2">
      <c r="A48" s="306">
        <v>62</v>
      </c>
      <c r="B48" s="307" t="s">
        <v>270</v>
      </c>
      <c r="C48" s="308"/>
      <c r="D48" s="113">
        <v>11.101549053356282</v>
      </c>
      <c r="E48" s="115">
        <v>387</v>
      </c>
      <c r="F48" s="114">
        <v>382</v>
      </c>
      <c r="G48" s="114">
        <v>391</v>
      </c>
      <c r="H48" s="114">
        <v>291</v>
      </c>
      <c r="I48" s="140">
        <v>322</v>
      </c>
      <c r="J48" s="115">
        <v>65</v>
      </c>
      <c r="K48" s="116">
        <v>20.186335403726709</v>
      </c>
    </row>
    <row r="49" spans="1:11" ht="14.1" customHeight="1" x14ac:dyDescent="0.2">
      <c r="A49" s="306">
        <v>63</v>
      </c>
      <c r="B49" s="307" t="s">
        <v>271</v>
      </c>
      <c r="C49" s="308"/>
      <c r="D49" s="113">
        <v>6.2535857716580612</v>
      </c>
      <c r="E49" s="115">
        <v>218</v>
      </c>
      <c r="F49" s="114">
        <v>198</v>
      </c>
      <c r="G49" s="114">
        <v>302</v>
      </c>
      <c r="H49" s="114">
        <v>196</v>
      </c>
      <c r="I49" s="140">
        <v>191</v>
      </c>
      <c r="J49" s="115">
        <v>27</v>
      </c>
      <c r="K49" s="116">
        <v>14.136125654450261</v>
      </c>
    </row>
    <row r="50" spans="1:11" ht="14.1" customHeight="1" x14ac:dyDescent="0.2">
      <c r="A50" s="306" t="s">
        <v>272</v>
      </c>
      <c r="B50" s="307" t="s">
        <v>273</v>
      </c>
      <c r="C50" s="308"/>
      <c r="D50" s="113">
        <v>1.4056224899598393</v>
      </c>
      <c r="E50" s="115">
        <v>49</v>
      </c>
      <c r="F50" s="114">
        <v>40</v>
      </c>
      <c r="G50" s="114">
        <v>57</v>
      </c>
      <c r="H50" s="114">
        <v>34</v>
      </c>
      <c r="I50" s="140">
        <v>35</v>
      </c>
      <c r="J50" s="115">
        <v>14</v>
      </c>
      <c r="K50" s="116">
        <v>40</v>
      </c>
    </row>
    <row r="51" spans="1:11" ht="14.1" customHeight="1" x14ac:dyDescent="0.2">
      <c r="A51" s="306" t="s">
        <v>274</v>
      </c>
      <c r="B51" s="307" t="s">
        <v>275</v>
      </c>
      <c r="C51" s="308"/>
      <c r="D51" s="113">
        <v>4.3029259896729775</v>
      </c>
      <c r="E51" s="115">
        <v>150</v>
      </c>
      <c r="F51" s="114">
        <v>151</v>
      </c>
      <c r="G51" s="114">
        <v>230</v>
      </c>
      <c r="H51" s="114">
        <v>148</v>
      </c>
      <c r="I51" s="140">
        <v>146</v>
      </c>
      <c r="J51" s="115">
        <v>4</v>
      </c>
      <c r="K51" s="116">
        <v>2.7397260273972601</v>
      </c>
    </row>
    <row r="52" spans="1:11" ht="14.1" customHeight="1" x14ac:dyDescent="0.2">
      <c r="A52" s="306">
        <v>71</v>
      </c>
      <c r="B52" s="307" t="s">
        <v>276</v>
      </c>
      <c r="C52" s="308"/>
      <c r="D52" s="113">
        <v>11.187607573149743</v>
      </c>
      <c r="E52" s="115">
        <v>390</v>
      </c>
      <c r="F52" s="114">
        <v>226</v>
      </c>
      <c r="G52" s="114">
        <v>278</v>
      </c>
      <c r="H52" s="114">
        <v>246</v>
      </c>
      <c r="I52" s="140">
        <v>366</v>
      </c>
      <c r="J52" s="115">
        <v>24</v>
      </c>
      <c r="K52" s="116">
        <v>6.557377049180328</v>
      </c>
    </row>
    <row r="53" spans="1:11" ht="14.1" customHeight="1" x14ac:dyDescent="0.2">
      <c r="A53" s="306" t="s">
        <v>277</v>
      </c>
      <c r="B53" s="307" t="s">
        <v>278</v>
      </c>
      <c r="C53" s="308"/>
      <c r="D53" s="113">
        <v>3.8439472174411935</v>
      </c>
      <c r="E53" s="115">
        <v>134</v>
      </c>
      <c r="F53" s="114">
        <v>77</v>
      </c>
      <c r="G53" s="114">
        <v>103</v>
      </c>
      <c r="H53" s="114">
        <v>73</v>
      </c>
      <c r="I53" s="140">
        <v>121</v>
      </c>
      <c r="J53" s="115">
        <v>13</v>
      </c>
      <c r="K53" s="116">
        <v>10.743801652892563</v>
      </c>
    </row>
    <row r="54" spans="1:11" ht="14.1" customHeight="1" x14ac:dyDescent="0.2">
      <c r="A54" s="306" t="s">
        <v>279</v>
      </c>
      <c r="B54" s="307" t="s">
        <v>280</v>
      </c>
      <c r="C54" s="308"/>
      <c r="D54" s="113">
        <v>5.7085484796328174</v>
      </c>
      <c r="E54" s="115">
        <v>199</v>
      </c>
      <c r="F54" s="114">
        <v>134</v>
      </c>
      <c r="G54" s="114">
        <v>145</v>
      </c>
      <c r="H54" s="114">
        <v>148</v>
      </c>
      <c r="I54" s="140">
        <v>193</v>
      </c>
      <c r="J54" s="115">
        <v>6</v>
      </c>
      <c r="K54" s="116">
        <v>3.1088082901554404</v>
      </c>
    </row>
    <row r="55" spans="1:11" ht="14.1" customHeight="1" x14ac:dyDescent="0.2">
      <c r="A55" s="306">
        <v>72</v>
      </c>
      <c r="B55" s="307" t="s">
        <v>281</v>
      </c>
      <c r="C55" s="308"/>
      <c r="D55" s="113">
        <v>3.9300057372346529</v>
      </c>
      <c r="E55" s="115">
        <v>137</v>
      </c>
      <c r="F55" s="114">
        <v>45</v>
      </c>
      <c r="G55" s="114">
        <v>68</v>
      </c>
      <c r="H55" s="114">
        <v>65</v>
      </c>
      <c r="I55" s="140">
        <v>63</v>
      </c>
      <c r="J55" s="115">
        <v>74</v>
      </c>
      <c r="K55" s="116">
        <v>117.46031746031746</v>
      </c>
    </row>
    <row r="56" spans="1:11" ht="14.1" customHeight="1" x14ac:dyDescent="0.2">
      <c r="A56" s="306" t="s">
        <v>282</v>
      </c>
      <c r="B56" s="307" t="s">
        <v>283</v>
      </c>
      <c r="C56" s="308"/>
      <c r="D56" s="113">
        <v>1.1187607573149743</v>
      </c>
      <c r="E56" s="115">
        <v>39</v>
      </c>
      <c r="F56" s="114">
        <v>14</v>
      </c>
      <c r="G56" s="114">
        <v>26</v>
      </c>
      <c r="H56" s="114">
        <v>20</v>
      </c>
      <c r="I56" s="140">
        <v>20</v>
      </c>
      <c r="J56" s="115">
        <v>19</v>
      </c>
      <c r="K56" s="116">
        <v>95</v>
      </c>
    </row>
    <row r="57" spans="1:11" ht="14.1" customHeight="1" x14ac:dyDescent="0.2">
      <c r="A57" s="306" t="s">
        <v>284</v>
      </c>
      <c r="B57" s="307" t="s">
        <v>285</v>
      </c>
      <c r="C57" s="308"/>
      <c r="D57" s="113">
        <v>2.438324727481354</v>
      </c>
      <c r="E57" s="115">
        <v>85</v>
      </c>
      <c r="F57" s="114">
        <v>24</v>
      </c>
      <c r="G57" s="114">
        <v>31</v>
      </c>
      <c r="H57" s="114">
        <v>32</v>
      </c>
      <c r="I57" s="140">
        <v>36</v>
      </c>
      <c r="J57" s="115">
        <v>49</v>
      </c>
      <c r="K57" s="116">
        <v>136.11111111111111</v>
      </c>
    </row>
    <row r="58" spans="1:11" ht="14.1" customHeight="1" x14ac:dyDescent="0.2">
      <c r="A58" s="306">
        <v>73</v>
      </c>
      <c r="B58" s="307" t="s">
        <v>286</v>
      </c>
      <c r="C58" s="308"/>
      <c r="D58" s="113">
        <v>1.2048192771084338</v>
      </c>
      <c r="E58" s="115">
        <v>42</v>
      </c>
      <c r="F58" s="114">
        <v>33</v>
      </c>
      <c r="G58" s="114">
        <v>37</v>
      </c>
      <c r="H58" s="114">
        <v>35</v>
      </c>
      <c r="I58" s="140">
        <v>34</v>
      </c>
      <c r="J58" s="115">
        <v>8</v>
      </c>
      <c r="K58" s="116">
        <v>23.529411764705884</v>
      </c>
    </row>
    <row r="59" spans="1:11" ht="14.1" customHeight="1" x14ac:dyDescent="0.2">
      <c r="A59" s="306" t="s">
        <v>287</v>
      </c>
      <c r="B59" s="307" t="s">
        <v>288</v>
      </c>
      <c r="C59" s="308"/>
      <c r="D59" s="113">
        <v>0.74584050487664943</v>
      </c>
      <c r="E59" s="115">
        <v>26</v>
      </c>
      <c r="F59" s="114">
        <v>23</v>
      </c>
      <c r="G59" s="114">
        <v>31</v>
      </c>
      <c r="H59" s="114">
        <v>29</v>
      </c>
      <c r="I59" s="140">
        <v>29</v>
      </c>
      <c r="J59" s="115">
        <v>-3</v>
      </c>
      <c r="K59" s="116">
        <v>-10.344827586206897</v>
      </c>
    </row>
    <row r="60" spans="1:11" ht="14.1" customHeight="1" x14ac:dyDescent="0.2">
      <c r="A60" s="306">
        <v>81</v>
      </c>
      <c r="B60" s="307" t="s">
        <v>289</v>
      </c>
      <c r="C60" s="308"/>
      <c r="D60" s="113">
        <v>6.2248995983935744</v>
      </c>
      <c r="E60" s="115">
        <v>217</v>
      </c>
      <c r="F60" s="114">
        <v>179</v>
      </c>
      <c r="G60" s="114">
        <v>173</v>
      </c>
      <c r="H60" s="114">
        <v>165</v>
      </c>
      <c r="I60" s="140">
        <v>217</v>
      </c>
      <c r="J60" s="115">
        <v>0</v>
      </c>
      <c r="K60" s="116">
        <v>0</v>
      </c>
    </row>
    <row r="61" spans="1:11" ht="14.1" customHeight="1" x14ac:dyDescent="0.2">
      <c r="A61" s="306" t="s">
        <v>290</v>
      </c>
      <c r="B61" s="307" t="s">
        <v>291</v>
      </c>
      <c r="C61" s="308"/>
      <c r="D61" s="113">
        <v>2.0367183017785426</v>
      </c>
      <c r="E61" s="115">
        <v>71</v>
      </c>
      <c r="F61" s="114">
        <v>49</v>
      </c>
      <c r="G61" s="114">
        <v>78</v>
      </c>
      <c r="H61" s="114">
        <v>67</v>
      </c>
      <c r="I61" s="140">
        <v>90</v>
      </c>
      <c r="J61" s="115">
        <v>-19</v>
      </c>
      <c r="K61" s="116">
        <v>-21.111111111111111</v>
      </c>
    </row>
    <row r="62" spans="1:11" ht="14.1" customHeight="1" x14ac:dyDescent="0.2">
      <c r="A62" s="306" t="s">
        <v>292</v>
      </c>
      <c r="B62" s="307" t="s">
        <v>293</v>
      </c>
      <c r="C62" s="308"/>
      <c r="D62" s="113">
        <v>1.8646012621916237</v>
      </c>
      <c r="E62" s="115">
        <v>65</v>
      </c>
      <c r="F62" s="114">
        <v>92</v>
      </c>
      <c r="G62" s="114">
        <v>58</v>
      </c>
      <c r="H62" s="114">
        <v>44</v>
      </c>
      <c r="I62" s="140">
        <v>56</v>
      </c>
      <c r="J62" s="115">
        <v>9</v>
      </c>
      <c r="K62" s="116">
        <v>16.071428571428573</v>
      </c>
    </row>
    <row r="63" spans="1:11" ht="14.1" customHeight="1" x14ac:dyDescent="0.2">
      <c r="A63" s="306"/>
      <c r="B63" s="307" t="s">
        <v>294</v>
      </c>
      <c r="C63" s="308"/>
      <c r="D63" s="113">
        <v>1.7498565691336776</v>
      </c>
      <c r="E63" s="115">
        <v>61</v>
      </c>
      <c r="F63" s="114">
        <v>74</v>
      </c>
      <c r="G63" s="114">
        <v>47</v>
      </c>
      <c r="H63" s="114">
        <v>36</v>
      </c>
      <c r="I63" s="140">
        <v>52</v>
      </c>
      <c r="J63" s="115">
        <v>9</v>
      </c>
      <c r="K63" s="116">
        <v>17.307692307692307</v>
      </c>
    </row>
    <row r="64" spans="1:11" ht="14.1" customHeight="1" x14ac:dyDescent="0.2">
      <c r="A64" s="306" t="s">
        <v>295</v>
      </c>
      <c r="B64" s="307" t="s">
        <v>296</v>
      </c>
      <c r="C64" s="308"/>
      <c r="D64" s="113">
        <v>0.60240963855421692</v>
      </c>
      <c r="E64" s="115">
        <v>21</v>
      </c>
      <c r="F64" s="114">
        <v>11</v>
      </c>
      <c r="G64" s="114">
        <v>11</v>
      </c>
      <c r="H64" s="114">
        <v>18</v>
      </c>
      <c r="I64" s="140">
        <v>22</v>
      </c>
      <c r="J64" s="115">
        <v>-1</v>
      </c>
      <c r="K64" s="116">
        <v>-4.5454545454545459</v>
      </c>
    </row>
    <row r="65" spans="1:11" ht="14.1" customHeight="1" x14ac:dyDescent="0.2">
      <c r="A65" s="306" t="s">
        <v>297</v>
      </c>
      <c r="B65" s="307" t="s">
        <v>298</v>
      </c>
      <c r="C65" s="308"/>
      <c r="D65" s="113">
        <v>0.68846815834767638</v>
      </c>
      <c r="E65" s="115">
        <v>24</v>
      </c>
      <c r="F65" s="114">
        <v>12</v>
      </c>
      <c r="G65" s="114">
        <v>11</v>
      </c>
      <c r="H65" s="114">
        <v>15</v>
      </c>
      <c r="I65" s="140">
        <v>10</v>
      </c>
      <c r="J65" s="115">
        <v>14</v>
      </c>
      <c r="K65" s="116">
        <v>140</v>
      </c>
    </row>
    <row r="66" spans="1:11" ht="14.1" customHeight="1" x14ac:dyDescent="0.2">
      <c r="A66" s="306">
        <v>82</v>
      </c>
      <c r="B66" s="307" t="s">
        <v>299</v>
      </c>
      <c r="C66" s="308"/>
      <c r="D66" s="113">
        <v>2.0940906483075157</v>
      </c>
      <c r="E66" s="115">
        <v>73</v>
      </c>
      <c r="F66" s="114">
        <v>89</v>
      </c>
      <c r="G66" s="114">
        <v>135</v>
      </c>
      <c r="H66" s="114">
        <v>86</v>
      </c>
      <c r="I66" s="140">
        <v>90</v>
      </c>
      <c r="J66" s="115">
        <v>-17</v>
      </c>
      <c r="K66" s="116">
        <v>-18.888888888888889</v>
      </c>
    </row>
    <row r="67" spans="1:11" ht="14.1" customHeight="1" x14ac:dyDescent="0.2">
      <c r="A67" s="306" t="s">
        <v>300</v>
      </c>
      <c r="B67" s="307" t="s">
        <v>301</v>
      </c>
      <c r="C67" s="308"/>
      <c r="D67" s="113">
        <v>1.0613884107860012</v>
      </c>
      <c r="E67" s="115">
        <v>37</v>
      </c>
      <c r="F67" s="114">
        <v>53</v>
      </c>
      <c r="G67" s="114">
        <v>90</v>
      </c>
      <c r="H67" s="114">
        <v>60</v>
      </c>
      <c r="I67" s="140">
        <v>50</v>
      </c>
      <c r="J67" s="115">
        <v>-13</v>
      </c>
      <c r="K67" s="116">
        <v>-26</v>
      </c>
    </row>
    <row r="68" spans="1:11" ht="14.1" customHeight="1" x14ac:dyDescent="0.2">
      <c r="A68" s="306" t="s">
        <v>302</v>
      </c>
      <c r="B68" s="307" t="s">
        <v>303</v>
      </c>
      <c r="C68" s="308"/>
      <c r="D68" s="113">
        <v>0.74584050487664943</v>
      </c>
      <c r="E68" s="115">
        <v>26</v>
      </c>
      <c r="F68" s="114">
        <v>21</v>
      </c>
      <c r="G68" s="114">
        <v>22</v>
      </c>
      <c r="H68" s="114">
        <v>14</v>
      </c>
      <c r="I68" s="140">
        <v>20</v>
      </c>
      <c r="J68" s="115">
        <v>6</v>
      </c>
      <c r="K68" s="116">
        <v>30</v>
      </c>
    </row>
    <row r="69" spans="1:11" ht="14.1" customHeight="1" x14ac:dyDescent="0.2">
      <c r="A69" s="306">
        <v>83</v>
      </c>
      <c r="B69" s="307" t="s">
        <v>304</v>
      </c>
      <c r="C69" s="308"/>
      <c r="D69" s="113">
        <v>4.2742398164084907</v>
      </c>
      <c r="E69" s="115">
        <v>149</v>
      </c>
      <c r="F69" s="114">
        <v>112</v>
      </c>
      <c r="G69" s="114">
        <v>315</v>
      </c>
      <c r="H69" s="114">
        <v>101</v>
      </c>
      <c r="I69" s="140">
        <v>166</v>
      </c>
      <c r="J69" s="115">
        <v>-17</v>
      </c>
      <c r="K69" s="116">
        <v>-10.240963855421686</v>
      </c>
    </row>
    <row r="70" spans="1:11" ht="14.1" customHeight="1" x14ac:dyDescent="0.2">
      <c r="A70" s="306" t="s">
        <v>305</v>
      </c>
      <c r="B70" s="307" t="s">
        <v>306</v>
      </c>
      <c r="C70" s="308"/>
      <c r="D70" s="113">
        <v>3.327596098680436</v>
      </c>
      <c r="E70" s="115">
        <v>116</v>
      </c>
      <c r="F70" s="114">
        <v>95</v>
      </c>
      <c r="G70" s="114">
        <v>291</v>
      </c>
      <c r="H70" s="114">
        <v>82</v>
      </c>
      <c r="I70" s="140">
        <v>128</v>
      </c>
      <c r="J70" s="115">
        <v>-12</v>
      </c>
      <c r="K70" s="116">
        <v>-9.375</v>
      </c>
    </row>
    <row r="71" spans="1:11" ht="14.1" customHeight="1" x14ac:dyDescent="0.2">
      <c r="A71" s="306"/>
      <c r="B71" s="307" t="s">
        <v>307</v>
      </c>
      <c r="C71" s="308"/>
      <c r="D71" s="113">
        <v>2.2662076878944348</v>
      </c>
      <c r="E71" s="115">
        <v>79</v>
      </c>
      <c r="F71" s="114">
        <v>66</v>
      </c>
      <c r="G71" s="114">
        <v>226</v>
      </c>
      <c r="H71" s="114">
        <v>49</v>
      </c>
      <c r="I71" s="140">
        <v>84</v>
      </c>
      <c r="J71" s="115">
        <v>-5</v>
      </c>
      <c r="K71" s="116">
        <v>-5.9523809523809526</v>
      </c>
    </row>
    <row r="72" spans="1:11" ht="14.1" customHeight="1" x14ac:dyDescent="0.2">
      <c r="A72" s="306">
        <v>84</v>
      </c>
      <c r="B72" s="307" t="s">
        <v>308</v>
      </c>
      <c r="C72" s="308"/>
      <c r="D72" s="113">
        <v>1.0327022375215147</v>
      </c>
      <c r="E72" s="115">
        <v>36</v>
      </c>
      <c r="F72" s="114">
        <v>19</v>
      </c>
      <c r="G72" s="114">
        <v>121</v>
      </c>
      <c r="H72" s="114">
        <v>13</v>
      </c>
      <c r="I72" s="140">
        <v>24</v>
      </c>
      <c r="J72" s="115">
        <v>12</v>
      </c>
      <c r="K72" s="116">
        <v>50</v>
      </c>
    </row>
    <row r="73" spans="1:11" ht="14.1" customHeight="1" x14ac:dyDescent="0.2">
      <c r="A73" s="306" t="s">
        <v>309</v>
      </c>
      <c r="B73" s="307" t="s">
        <v>310</v>
      </c>
      <c r="C73" s="308"/>
      <c r="D73" s="113">
        <v>0.25817555938037867</v>
      </c>
      <c r="E73" s="115">
        <v>9</v>
      </c>
      <c r="F73" s="114">
        <v>4</v>
      </c>
      <c r="G73" s="114">
        <v>81</v>
      </c>
      <c r="H73" s="114">
        <v>3</v>
      </c>
      <c r="I73" s="140">
        <v>8</v>
      </c>
      <c r="J73" s="115">
        <v>1</v>
      </c>
      <c r="K73" s="116">
        <v>12.5</v>
      </c>
    </row>
    <row r="74" spans="1:11" ht="14.1" customHeight="1" x14ac:dyDescent="0.2">
      <c r="A74" s="306" t="s">
        <v>311</v>
      </c>
      <c r="B74" s="307" t="s">
        <v>312</v>
      </c>
      <c r="C74" s="308"/>
      <c r="D74" s="113">
        <v>0.31554790590935167</v>
      </c>
      <c r="E74" s="115">
        <v>11</v>
      </c>
      <c r="F74" s="114">
        <v>5</v>
      </c>
      <c r="G74" s="114">
        <v>13</v>
      </c>
      <c r="H74" s="114">
        <v>5</v>
      </c>
      <c r="I74" s="140">
        <v>4</v>
      </c>
      <c r="J74" s="115">
        <v>7</v>
      </c>
      <c r="K74" s="116">
        <v>175</v>
      </c>
    </row>
    <row r="75" spans="1:11" ht="14.1" customHeight="1" x14ac:dyDescent="0.2">
      <c r="A75" s="306" t="s">
        <v>313</v>
      </c>
      <c r="B75" s="307" t="s">
        <v>314</v>
      </c>
      <c r="C75" s="308"/>
      <c r="D75" s="113">
        <v>0.11474469305794607</v>
      </c>
      <c r="E75" s="115">
        <v>4</v>
      </c>
      <c r="F75" s="114" t="s">
        <v>513</v>
      </c>
      <c r="G75" s="114">
        <v>3</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1.1761331038439473</v>
      </c>
      <c r="E77" s="115">
        <v>41</v>
      </c>
      <c r="F77" s="114">
        <v>33</v>
      </c>
      <c r="G77" s="114">
        <v>39</v>
      </c>
      <c r="H77" s="114">
        <v>24</v>
      </c>
      <c r="I77" s="140">
        <v>38</v>
      </c>
      <c r="J77" s="115">
        <v>3</v>
      </c>
      <c r="K77" s="116">
        <v>7.8947368421052628</v>
      </c>
    </row>
    <row r="78" spans="1:11" ht="14.1" customHeight="1" x14ac:dyDescent="0.2">
      <c r="A78" s="306">
        <v>93</v>
      </c>
      <c r="B78" s="307" t="s">
        <v>317</v>
      </c>
      <c r="C78" s="308"/>
      <c r="D78" s="113">
        <v>0.1721170395869191</v>
      </c>
      <c r="E78" s="115">
        <v>6</v>
      </c>
      <c r="F78" s="114">
        <v>6</v>
      </c>
      <c r="G78" s="114">
        <v>9</v>
      </c>
      <c r="H78" s="114">
        <v>5</v>
      </c>
      <c r="I78" s="140">
        <v>6</v>
      </c>
      <c r="J78" s="115">
        <v>0</v>
      </c>
      <c r="K78" s="116">
        <v>0</v>
      </c>
    </row>
    <row r="79" spans="1:11" ht="14.1" customHeight="1" x14ac:dyDescent="0.2">
      <c r="A79" s="306">
        <v>94</v>
      </c>
      <c r="B79" s="307" t="s">
        <v>318</v>
      </c>
      <c r="C79" s="308"/>
      <c r="D79" s="113">
        <v>0.11474469305794607</v>
      </c>
      <c r="E79" s="115">
        <v>4</v>
      </c>
      <c r="F79" s="114" t="s">
        <v>513</v>
      </c>
      <c r="G79" s="114">
        <v>5</v>
      </c>
      <c r="H79" s="114">
        <v>34</v>
      </c>
      <c r="I79" s="140">
        <v>55</v>
      </c>
      <c r="J79" s="115">
        <v>-51</v>
      </c>
      <c r="K79" s="116">
        <v>-92.727272727272734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0.60240963855421692</v>
      </c>
      <c r="E81" s="143">
        <v>21</v>
      </c>
      <c r="F81" s="144">
        <v>7</v>
      </c>
      <c r="G81" s="144">
        <v>59</v>
      </c>
      <c r="H81" s="144">
        <v>10</v>
      </c>
      <c r="I81" s="145">
        <v>25</v>
      </c>
      <c r="J81" s="143">
        <v>-4</v>
      </c>
      <c r="K81" s="146">
        <v>-16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31688</v>
      </c>
      <c r="C10" s="114">
        <v>17053</v>
      </c>
      <c r="D10" s="114">
        <v>14635</v>
      </c>
      <c r="E10" s="114">
        <v>24905</v>
      </c>
      <c r="F10" s="114">
        <v>6183</v>
      </c>
      <c r="G10" s="114">
        <v>4599</v>
      </c>
      <c r="H10" s="114">
        <v>7129</v>
      </c>
      <c r="I10" s="115">
        <v>10095</v>
      </c>
      <c r="J10" s="114">
        <v>6262</v>
      </c>
      <c r="K10" s="114">
        <v>3833</v>
      </c>
      <c r="L10" s="423">
        <v>2200</v>
      </c>
      <c r="M10" s="424">
        <v>2220</v>
      </c>
    </row>
    <row r="11" spans="1:13" ht="11.1" customHeight="1" x14ac:dyDescent="0.2">
      <c r="A11" s="422" t="s">
        <v>387</v>
      </c>
      <c r="B11" s="115">
        <v>32148</v>
      </c>
      <c r="C11" s="114">
        <v>17346</v>
      </c>
      <c r="D11" s="114">
        <v>14802</v>
      </c>
      <c r="E11" s="114">
        <v>25266</v>
      </c>
      <c r="F11" s="114">
        <v>6309</v>
      </c>
      <c r="G11" s="114">
        <v>4533</v>
      </c>
      <c r="H11" s="114">
        <v>7369</v>
      </c>
      <c r="I11" s="115">
        <v>10430</v>
      </c>
      <c r="J11" s="114">
        <v>6519</v>
      </c>
      <c r="K11" s="114">
        <v>3911</v>
      </c>
      <c r="L11" s="423">
        <v>2007</v>
      </c>
      <c r="M11" s="424">
        <v>1663</v>
      </c>
    </row>
    <row r="12" spans="1:13" ht="11.1" customHeight="1" x14ac:dyDescent="0.2">
      <c r="A12" s="422" t="s">
        <v>388</v>
      </c>
      <c r="B12" s="115">
        <v>32672</v>
      </c>
      <c r="C12" s="114">
        <v>17643</v>
      </c>
      <c r="D12" s="114">
        <v>15029</v>
      </c>
      <c r="E12" s="114">
        <v>25742</v>
      </c>
      <c r="F12" s="114">
        <v>6344</v>
      </c>
      <c r="G12" s="114">
        <v>4908</v>
      </c>
      <c r="H12" s="114">
        <v>7489</v>
      </c>
      <c r="I12" s="115">
        <v>10480</v>
      </c>
      <c r="J12" s="114">
        <v>6502</v>
      </c>
      <c r="K12" s="114">
        <v>3978</v>
      </c>
      <c r="L12" s="423">
        <v>3293</v>
      </c>
      <c r="M12" s="424">
        <v>2813</v>
      </c>
    </row>
    <row r="13" spans="1:13" s="110" customFormat="1" ht="11.1" customHeight="1" x14ac:dyDescent="0.2">
      <c r="A13" s="422" t="s">
        <v>389</v>
      </c>
      <c r="B13" s="115">
        <v>32203</v>
      </c>
      <c r="C13" s="114">
        <v>17182</v>
      </c>
      <c r="D13" s="114">
        <v>15021</v>
      </c>
      <c r="E13" s="114">
        <v>25165</v>
      </c>
      <c r="F13" s="114">
        <v>6450</v>
      </c>
      <c r="G13" s="114">
        <v>4691</v>
      </c>
      <c r="H13" s="114">
        <v>7499</v>
      </c>
      <c r="I13" s="115">
        <v>10583</v>
      </c>
      <c r="J13" s="114">
        <v>6559</v>
      </c>
      <c r="K13" s="114">
        <v>4024</v>
      </c>
      <c r="L13" s="423">
        <v>1762</v>
      </c>
      <c r="M13" s="424">
        <v>2225</v>
      </c>
    </row>
    <row r="14" spans="1:13" ht="15" customHeight="1" x14ac:dyDescent="0.2">
      <c r="A14" s="422" t="s">
        <v>390</v>
      </c>
      <c r="B14" s="115">
        <v>32738</v>
      </c>
      <c r="C14" s="114">
        <v>17570</v>
      </c>
      <c r="D14" s="114">
        <v>15168</v>
      </c>
      <c r="E14" s="114">
        <v>24904</v>
      </c>
      <c r="F14" s="114">
        <v>7396</v>
      </c>
      <c r="G14" s="114">
        <v>4584</v>
      </c>
      <c r="H14" s="114">
        <v>7707</v>
      </c>
      <c r="I14" s="115">
        <v>10578</v>
      </c>
      <c r="J14" s="114">
        <v>6418</v>
      </c>
      <c r="K14" s="114">
        <v>4160</v>
      </c>
      <c r="L14" s="423">
        <v>2642</v>
      </c>
      <c r="M14" s="424">
        <v>2487</v>
      </c>
    </row>
    <row r="15" spans="1:13" ht="11.1" customHeight="1" x14ac:dyDescent="0.2">
      <c r="A15" s="422" t="s">
        <v>387</v>
      </c>
      <c r="B15" s="115">
        <v>33201</v>
      </c>
      <c r="C15" s="114">
        <v>17908</v>
      </c>
      <c r="D15" s="114">
        <v>15293</v>
      </c>
      <c r="E15" s="114">
        <v>25206</v>
      </c>
      <c r="F15" s="114">
        <v>7560</v>
      </c>
      <c r="G15" s="114">
        <v>4579</v>
      </c>
      <c r="H15" s="114">
        <v>7907</v>
      </c>
      <c r="I15" s="115">
        <v>10827</v>
      </c>
      <c r="J15" s="114">
        <v>6532</v>
      </c>
      <c r="K15" s="114">
        <v>4295</v>
      </c>
      <c r="L15" s="423">
        <v>2287</v>
      </c>
      <c r="M15" s="424">
        <v>1861</v>
      </c>
    </row>
    <row r="16" spans="1:13" ht="11.1" customHeight="1" x14ac:dyDescent="0.2">
      <c r="A16" s="422" t="s">
        <v>388</v>
      </c>
      <c r="B16" s="115">
        <v>33470</v>
      </c>
      <c r="C16" s="114">
        <v>18071</v>
      </c>
      <c r="D16" s="114">
        <v>15399</v>
      </c>
      <c r="E16" s="114">
        <v>25778</v>
      </c>
      <c r="F16" s="114">
        <v>7661</v>
      </c>
      <c r="G16" s="114">
        <v>5011</v>
      </c>
      <c r="H16" s="114">
        <v>7990</v>
      </c>
      <c r="I16" s="115">
        <v>10834</v>
      </c>
      <c r="J16" s="114">
        <v>6481</v>
      </c>
      <c r="K16" s="114">
        <v>4353</v>
      </c>
      <c r="L16" s="423">
        <v>3540</v>
      </c>
      <c r="M16" s="424">
        <v>2975</v>
      </c>
    </row>
    <row r="17" spans="1:13" s="110" customFormat="1" ht="11.1" customHeight="1" x14ac:dyDescent="0.2">
      <c r="A17" s="422" t="s">
        <v>389</v>
      </c>
      <c r="B17" s="115">
        <v>33113</v>
      </c>
      <c r="C17" s="114">
        <v>17873</v>
      </c>
      <c r="D17" s="114">
        <v>15240</v>
      </c>
      <c r="E17" s="114">
        <v>25454</v>
      </c>
      <c r="F17" s="114">
        <v>7637</v>
      </c>
      <c r="G17" s="114">
        <v>4893</v>
      </c>
      <c r="H17" s="114">
        <v>7986</v>
      </c>
      <c r="I17" s="115">
        <v>10964</v>
      </c>
      <c r="J17" s="114">
        <v>6583</v>
      </c>
      <c r="K17" s="114">
        <v>4381</v>
      </c>
      <c r="L17" s="423">
        <v>2006</v>
      </c>
      <c r="M17" s="424">
        <v>2286</v>
      </c>
    </row>
    <row r="18" spans="1:13" ht="15" customHeight="1" x14ac:dyDescent="0.2">
      <c r="A18" s="422" t="s">
        <v>391</v>
      </c>
      <c r="B18" s="115">
        <v>33202</v>
      </c>
      <c r="C18" s="114">
        <v>17968</v>
      </c>
      <c r="D18" s="114">
        <v>15234</v>
      </c>
      <c r="E18" s="114">
        <v>25362</v>
      </c>
      <c r="F18" s="114">
        <v>7799</v>
      </c>
      <c r="G18" s="114">
        <v>4762</v>
      </c>
      <c r="H18" s="114">
        <v>8070</v>
      </c>
      <c r="I18" s="115">
        <v>10660</v>
      </c>
      <c r="J18" s="114">
        <v>6410</v>
      </c>
      <c r="K18" s="114">
        <v>4250</v>
      </c>
      <c r="L18" s="423">
        <v>2793</v>
      </c>
      <c r="M18" s="424">
        <v>2772</v>
      </c>
    </row>
    <row r="19" spans="1:13" ht="11.1" customHeight="1" x14ac:dyDescent="0.2">
      <c r="A19" s="422" t="s">
        <v>387</v>
      </c>
      <c r="B19" s="115">
        <v>33627</v>
      </c>
      <c r="C19" s="114">
        <v>18211</v>
      </c>
      <c r="D19" s="114">
        <v>15416</v>
      </c>
      <c r="E19" s="114">
        <v>25522</v>
      </c>
      <c r="F19" s="114">
        <v>8062</v>
      </c>
      <c r="G19" s="114">
        <v>4643</v>
      </c>
      <c r="H19" s="114">
        <v>8319</v>
      </c>
      <c r="I19" s="115">
        <v>10952</v>
      </c>
      <c r="J19" s="114">
        <v>6524</v>
      </c>
      <c r="K19" s="114">
        <v>4428</v>
      </c>
      <c r="L19" s="423">
        <v>2204</v>
      </c>
      <c r="M19" s="424">
        <v>1986</v>
      </c>
    </row>
    <row r="20" spans="1:13" ht="11.1" customHeight="1" x14ac:dyDescent="0.2">
      <c r="A20" s="422" t="s">
        <v>388</v>
      </c>
      <c r="B20" s="115">
        <v>34617</v>
      </c>
      <c r="C20" s="114">
        <v>18800</v>
      </c>
      <c r="D20" s="114">
        <v>15817</v>
      </c>
      <c r="E20" s="114">
        <v>26445</v>
      </c>
      <c r="F20" s="114">
        <v>8155</v>
      </c>
      <c r="G20" s="114">
        <v>5124</v>
      </c>
      <c r="H20" s="114">
        <v>8562</v>
      </c>
      <c r="I20" s="115">
        <v>11082</v>
      </c>
      <c r="J20" s="114">
        <v>6562</v>
      </c>
      <c r="K20" s="114">
        <v>4520</v>
      </c>
      <c r="L20" s="423">
        <v>3982</v>
      </c>
      <c r="M20" s="424">
        <v>3115</v>
      </c>
    </row>
    <row r="21" spans="1:13" s="110" customFormat="1" ht="11.1" customHeight="1" x14ac:dyDescent="0.2">
      <c r="A21" s="422" t="s">
        <v>389</v>
      </c>
      <c r="B21" s="115">
        <v>34188</v>
      </c>
      <c r="C21" s="114">
        <v>18360</v>
      </c>
      <c r="D21" s="114">
        <v>15828</v>
      </c>
      <c r="E21" s="114">
        <v>25946</v>
      </c>
      <c r="F21" s="114">
        <v>8232</v>
      </c>
      <c r="G21" s="114">
        <v>4930</v>
      </c>
      <c r="H21" s="114">
        <v>8526</v>
      </c>
      <c r="I21" s="115">
        <v>11075</v>
      </c>
      <c r="J21" s="114">
        <v>6534</v>
      </c>
      <c r="K21" s="114">
        <v>4541</v>
      </c>
      <c r="L21" s="423">
        <v>2026</v>
      </c>
      <c r="M21" s="424">
        <v>2268</v>
      </c>
    </row>
    <row r="22" spans="1:13" ht="15" customHeight="1" x14ac:dyDescent="0.2">
      <c r="A22" s="422" t="s">
        <v>392</v>
      </c>
      <c r="B22" s="115">
        <v>34034</v>
      </c>
      <c r="C22" s="114">
        <v>18274</v>
      </c>
      <c r="D22" s="114">
        <v>15760</v>
      </c>
      <c r="E22" s="114">
        <v>25667</v>
      </c>
      <c r="F22" s="114">
        <v>8224</v>
      </c>
      <c r="G22" s="114">
        <v>4732</v>
      </c>
      <c r="H22" s="114">
        <v>8617</v>
      </c>
      <c r="I22" s="115">
        <v>10989</v>
      </c>
      <c r="J22" s="114">
        <v>6461</v>
      </c>
      <c r="K22" s="114">
        <v>4528</v>
      </c>
      <c r="L22" s="423">
        <v>2396</v>
      </c>
      <c r="M22" s="424">
        <v>2525</v>
      </c>
    </row>
    <row r="23" spans="1:13" ht="11.1" customHeight="1" x14ac:dyDescent="0.2">
      <c r="A23" s="422" t="s">
        <v>387</v>
      </c>
      <c r="B23" s="115">
        <v>34273</v>
      </c>
      <c r="C23" s="114">
        <v>18490</v>
      </c>
      <c r="D23" s="114">
        <v>15783</v>
      </c>
      <c r="E23" s="114">
        <v>25738</v>
      </c>
      <c r="F23" s="114">
        <v>8387</v>
      </c>
      <c r="G23" s="114">
        <v>4658</v>
      </c>
      <c r="H23" s="114">
        <v>8845</v>
      </c>
      <c r="I23" s="115">
        <v>11275</v>
      </c>
      <c r="J23" s="114">
        <v>6605</v>
      </c>
      <c r="K23" s="114">
        <v>4670</v>
      </c>
      <c r="L23" s="423">
        <v>2211</v>
      </c>
      <c r="M23" s="424">
        <v>1936</v>
      </c>
    </row>
    <row r="24" spans="1:13" ht="11.1" customHeight="1" x14ac:dyDescent="0.2">
      <c r="A24" s="422" t="s">
        <v>388</v>
      </c>
      <c r="B24" s="115">
        <v>35077</v>
      </c>
      <c r="C24" s="114">
        <v>18965</v>
      </c>
      <c r="D24" s="114">
        <v>16112</v>
      </c>
      <c r="E24" s="114">
        <v>26009</v>
      </c>
      <c r="F24" s="114">
        <v>8535</v>
      </c>
      <c r="G24" s="114">
        <v>5030</v>
      </c>
      <c r="H24" s="114">
        <v>9073</v>
      </c>
      <c r="I24" s="115">
        <v>11271</v>
      </c>
      <c r="J24" s="114">
        <v>6525</v>
      </c>
      <c r="K24" s="114">
        <v>4746</v>
      </c>
      <c r="L24" s="423">
        <v>3515</v>
      </c>
      <c r="M24" s="424">
        <v>2936</v>
      </c>
    </row>
    <row r="25" spans="1:13" s="110" customFormat="1" ht="11.1" customHeight="1" x14ac:dyDescent="0.2">
      <c r="A25" s="422" t="s">
        <v>389</v>
      </c>
      <c r="B25" s="115">
        <v>34782</v>
      </c>
      <c r="C25" s="114">
        <v>18661</v>
      </c>
      <c r="D25" s="114">
        <v>16121</v>
      </c>
      <c r="E25" s="114">
        <v>25652</v>
      </c>
      <c r="F25" s="114">
        <v>8590</v>
      </c>
      <c r="G25" s="114">
        <v>4843</v>
      </c>
      <c r="H25" s="114">
        <v>9168</v>
      </c>
      <c r="I25" s="115">
        <v>11302</v>
      </c>
      <c r="J25" s="114">
        <v>6558</v>
      </c>
      <c r="K25" s="114">
        <v>4744</v>
      </c>
      <c r="L25" s="423">
        <v>1984</v>
      </c>
      <c r="M25" s="424">
        <v>2311</v>
      </c>
    </row>
    <row r="26" spans="1:13" ht="15" customHeight="1" x14ac:dyDescent="0.2">
      <c r="A26" s="422" t="s">
        <v>393</v>
      </c>
      <c r="B26" s="115">
        <v>35018</v>
      </c>
      <c r="C26" s="114">
        <v>18857</v>
      </c>
      <c r="D26" s="114">
        <v>16161</v>
      </c>
      <c r="E26" s="114">
        <v>25732</v>
      </c>
      <c r="F26" s="114">
        <v>8748</v>
      </c>
      <c r="G26" s="114">
        <v>4726</v>
      </c>
      <c r="H26" s="114">
        <v>9344</v>
      </c>
      <c r="I26" s="115">
        <v>11146</v>
      </c>
      <c r="J26" s="114">
        <v>6507</v>
      </c>
      <c r="K26" s="114">
        <v>4639</v>
      </c>
      <c r="L26" s="423">
        <v>2644</v>
      </c>
      <c r="M26" s="424">
        <v>2470</v>
      </c>
    </row>
    <row r="27" spans="1:13" ht="11.1" customHeight="1" x14ac:dyDescent="0.2">
      <c r="A27" s="422" t="s">
        <v>387</v>
      </c>
      <c r="B27" s="115">
        <v>35380</v>
      </c>
      <c r="C27" s="114">
        <v>19111</v>
      </c>
      <c r="D27" s="114">
        <v>16269</v>
      </c>
      <c r="E27" s="114">
        <v>25887</v>
      </c>
      <c r="F27" s="114">
        <v>8951</v>
      </c>
      <c r="G27" s="114">
        <v>4645</v>
      </c>
      <c r="H27" s="114">
        <v>9593</v>
      </c>
      <c r="I27" s="115">
        <v>11516</v>
      </c>
      <c r="J27" s="114">
        <v>6664</v>
      </c>
      <c r="K27" s="114">
        <v>4852</v>
      </c>
      <c r="L27" s="423">
        <v>2231</v>
      </c>
      <c r="M27" s="424">
        <v>1957</v>
      </c>
    </row>
    <row r="28" spans="1:13" ht="11.1" customHeight="1" x14ac:dyDescent="0.2">
      <c r="A28" s="422" t="s">
        <v>388</v>
      </c>
      <c r="B28" s="115">
        <v>36348</v>
      </c>
      <c r="C28" s="114">
        <v>19706</v>
      </c>
      <c r="D28" s="114">
        <v>16642</v>
      </c>
      <c r="E28" s="114">
        <v>27167</v>
      </c>
      <c r="F28" s="114">
        <v>9150</v>
      </c>
      <c r="G28" s="114">
        <v>5132</v>
      </c>
      <c r="H28" s="114">
        <v>9762</v>
      </c>
      <c r="I28" s="115">
        <v>11565</v>
      </c>
      <c r="J28" s="114">
        <v>6606</v>
      </c>
      <c r="K28" s="114">
        <v>4959</v>
      </c>
      <c r="L28" s="423">
        <v>3940</v>
      </c>
      <c r="M28" s="424">
        <v>3240</v>
      </c>
    </row>
    <row r="29" spans="1:13" s="110" customFormat="1" ht="11.1" customHeight="1" x14ac:dyDescent="0.2">
      <c r="A29" s="422" t="s">
        <v>389</v>
      </c>
      <c r="B29" s="115">
        <v>36602</v>
      </c>
      <c r="C29" s="114">
        <v>19785</v>
      </c>
      <c r="D29" s="114">
        <v>16817</v>
      </c>
      <c r="E29" s="114">
        <v>27339</v>
      </c>
      <c r="F29" s="114">
        <v>9258</v>
      </c>
      <c r="G29" s="114">
        <v>5026</v>
      </c>
      <c r="H29" s="114">
        <v>9949</v>
      </c>
      <c r="I29" s="115">
        <v>11657</v>
      </c>
      <c r="J29" s="114">
        <v>6654</v>
      </c>
      <c r="K29" s="114">
        <v>5003</v>
      </c>
      <c r="L29" s="423">
        <v>2107</v>
      </c>
      <c r="M29" s="424">
        <v>2289</v>
      </c>
    </row>
    <row r="30" spans="1:13" ht="15" customHeight="1" x14ac:dyDescent="0.2">
      <c r="A30" s="422" t="s">
        <v>394</v>
      </c>
      <c r="B30" s="115">
        <v>36969</v>
      </c>
      <c r="C30" s="114">
        <v>19989</v>
      </c>
      <c r="D30" s="114">
        <v>16980</v>
      </c>
      <c r="E30" s="114">
        <v>27539</v>
      </c>
      <c r="F30" s="114">
        <v>9427</v>
      </c>
      <c r="G30" s="114">
        <v>4915</v>
      </c>
      <c r="H30" s="114">
        <v>10161</v>
      </c>
      <c r="I30" s="115">
        <v>11351</v>
      </c>
      <c r="J30" s="114">
        <v>6475</v>
      </c>
      <c r="K30" s="114">
        <v>4876</v>
      </c>
      <c r="L30" s="423">
        <v>3038</v>
      </c>
      <c r="M30" s="424">
        <v>2786</v>
      </c>
    </row>
    <row r="31" spans="1:13" ht="11.1" customHeight="1" x14ac:dyDescent="0.2">
      <c r="A31" s="422" t="s">
        <v>387</v>
      </c>
      <c r="B31" s="115">
        <v>37617</v>
      </c>
      <c r="C31" s="114">
        <v>20449</v>
      </c>
      <c r="D31" s="114">
        <v>17168</v>
      </c>
      <c r="E31" s="114">
        <v>27972</v>
      </c>
      <c r="F31" s="114">
        <v>9643</v>
      </c>
      <c r="G31" s="114">
        <v>4899</v>
      </c>
      <c r="H31" s="114">
        <v>10427</v>
      </c>
      <c r="I31" s="115">
        <v>11648</v>
      </c>
      <c r="J31" s="114">
        <v>6584</v>
      </c>
      <c r="K31" s="114">
        <v>5064</v>
      </c>
      <c r="L31" s="423">
        <v>2886</v>
      </c>
      <c r="M31" s="424">
        <v>2307</v>
      </c>
    </row>
    <row r="32" spans="1:13" ht="11.1" customHeight="1" x14ac:dyDescent="0.2">
      <c r="A32" s="422" t="s">
        <v>388</v>
      </c>
      <c r="B32" s="115">
        <v>38546</v>
      </c>
      <c r="C32" s="114">
        <v>20978</v>
      </c>
      <c r="D32" s="114">
        <v>17568</v>
      </c>
      <c r="E32" s="114">
        <v>28691</v>
      </c>
      <c r="F32" s="114">
        <v>9853</v>
      </c>
      <c r="G32" s="114">
        <v>5393</v>
      </c>
      <c r="H32" s="114">
        <v>10555</v>
      </c>
      <c r="I32" s="115">
        <v>11599</v>
      </c>
      <c r="J32" s="114">
        <v>6411</v>
      </c>
      <c r="K32" s="114">
        <v>5188</v>
      </c>
      <c r="L32" s="423">
        <v>4052</v>
      </c>
      <c r="M32" s="424">
        <v>3178</v>
      </c>
    </row>
    <row r="33" spans="1:13" s="110" customFormat="1" ht="11.1" customHeight="1" x14ac:dyDescent="0.2">
      <c r="A33" s="422" t="s">
        <v>389</v>
      </c>
      <c r="B33" s="115">
        <v>38249</v>
      </c>
      <c r="C33" s="114">
        <v>20695</v>
      </c>
      <c r="D33" s="114">
        <v>17554</v>
      </c>
      <c r="E33" s="114">
        <v>28339</v>
      </c>
      <c r="F33" s="114">
        <v>9909</v>
      </c>
      <c r="G33" s="114">
        <v>5220</v>
      </c>
      <c r="H33" s="114">
        <v>10649</v>
      </c>
      <c r="I33" s="115">
        <v>11692</v>
      </c>
      <c r="J33" s="114">
        <v>6552</v>
      </c>
      <c r="K33" s="114">
        <v>5140</v>
      </c>
      <c r="L33" s="423">
        <v>2323</v>
      </c>
      <c r="M33" s="424">
        <v>2621</v>
      </c>
    </row>
    <row r="34" spans="1:13" ht="15" customHeight="1" x14ac:dyDescent="0.2">
      <c r="A34" s="422" t="s">
        <v>395</v>
      </c>
      <c r="B34" s="115">
        <v>38880</v>
      </c>
      <c r="C34" s="114">
        <v>21065</v>
      </c>
      <c r="D34" s="114">
        <v>17815</v>
      </c>
      <c r="E34" s="114">
        <v>28757</v>
      </c>
      <c r="F34" s="114">
        <v>10123</v>
      </c>
      <c r="G34" s="114">
        <v>5075</v>
      </c>
      <c r="H34" s="114">
        <v>10992</v>
      </c>
      <c r="I34" s="115">
        <v>11872</v>
      </c>
      <c r="J34" s="114">
        <v>6532</v>
      </c>
      <c r="K34" s="114">
        <v>5340</v>
      </c>
      <c r="L34" s="423">
        <v>3425</v>
      </c>
      <c r="M34" s="424">
        <v>2763</v>
      </c>
    </row>
    <row r="35" spans="1:13" ht="11.1" customHeight="1" x14ac:dyDescent="0.2">
      <c r="A35" s="422" t="s">
        <v>387</v>
      </c>
      <c r="B35" s="115">
        <v>39020</v>
      </c>
      <c r="C35" s="114">
        <v>21223</v>
      </c>
      <c r="D35" s="114">
        <v>17797</v>
      </c>
      <c r="E35" s="114">
        <v>28850</v>
      </c>
      <c r="F35" s="114">
        <v>10170</v>
      </c>
      <c r="G35" s="114">
        <v>4915</v>
      </c>
      <c r="H35" s="114">
        <v>11208</v>
      </c>
      <c r="I35" s="115">
        <v>12094</v>
      </c>
      <c r="J35" s="114">
        <v>6561</v>
      </c>
      <c r="K35" s="114">
        <v>5533</v>
      </c>
      <c r="L35" s="423">
        <v>2509</v>
      </c>
      <c r="M35" s="424">
        <v>2318</v>
      </c>
    </row>
    <row r="36" spans="1:13" ht="11.1" customHeight="1" x14ac:dyDescent="0.2">
      <c r="A36" s="422" t="s">
        <v>388</v>
      </c>
      <c r="B36" s="115">
        <v>39640</v>
      </c>
      <c r="C36" s="114">
        <v>21578</v>
      </c>
      <c r="D36" s="114">
        <v>18062</v>
      </c>
      <c r="E36" s="114">
        <v>29372</v>
      </c>
      <c r="F36" s="114">
        <v>10268</v>
      </c>
      <c r="G36" s="114">
        <v>5422</v>
      </c>
      <c r="H36" s="114">
        <v>11310</v>
      </c>
      <c r="I36" s="115">
        <v>12301</v>
      </c>
      <c r="J36" s="114">
        <v>6579</v>
      </c>
      <c r="K36" s="114">
        <v>5722</v>
      </c>
      <c r="L36" s="423">
        <v>4291</v>
      </c>
      <c r="M36" s="424">
        <v>3720</v>
      </c>
    </row>
    <row r="37" spans="1:13" s="110" customFormat="1" ht="11.1" customHeight="1" x14ac:dyDescent="0.2">
      <c r="A37" s="422" t="s">
        <v>389</v>
      </c>
      <c r="B37" s="115">
        <v>39543</v>
      </c>
      <c r="C37" s="114">
        <v>21432</v>
      </c>
      <c r="D37" s="114">
        <v>18111</v>
      </c>
      <c r="E37" s="114">
        <v>29211</v>
      </c>
      <c r="F37" s="114">
        <v>10332</v>
      </c>
      <c r="G37" s="114">
        <v>5274</v>
      </c>
      <c r="H37" s="114">
        <v>11392</v>
      </c>
      <c r="I37" s="115">
        <v>12443</v>
      </c>
      <c r="J37" s="114">
        <v>6687</v>
      </c>
      <c r="K37" s="114">
        <v>5756</v>
      </c>
      <c r="L37" s="423">
        <v>3387</v>
      </c>
      <c r="M37" s="424">
        <v>3544</v>
      </c>
    </row>
    <row r="38" spans="1:13" ht="15" customHeight="1" x14ac:dyDescent="0.2">
      <c r="A38" s="425" t="s">
        <v>396</v>
      </c>
      <c r="B38" s="115">
        <v>39626</v>
      </c>
      <c r="C38" s="114">
        <v>21574</v>
      </c>
      <c r="D38" s="114">
        <v>18052</v>
      </c>
      <c r="E38" s="114">
        <v>29125</v>
      </c>
      <c r="F38" s="114">
        <v>10501</v>
      </c>
      <c r="G38" s="114">
        <v>5105</v>
      </c>
      <c r="H38" s="114">
        <v>11575</v>
      </c>
      <c r="I38" s="115">
        <v>12257</v>
      </c>
      <c r="J38" s="114">
        <v>6587</v>
      </c>
      <c r="K38" s="114">
        <v>5670</v>
      </c>
      <c r="L38" s="423">
        <v>3758</v>
      </c>
      <c r="M38" s="424">
        <v>3795</v>
      </c>
    </row>
    <row r="39" spans="1:13" ht="11.1" customHeight="1" x14ac:dyDescent="0.2">
      <c r="A39" s="422" t="s">
        <v>387</v>
      </c>
      <c r="B39" s="115">
        <v>39795</v>
      </c>
      <c r="C39" s="114">
        <v>21847</v>
      </c>
      <c r="D39" s="114">
        <v>17948</v>
      </c>
      <c r="E39" s="114">
        <v>29227</v>
      </c>
      <c r="F39" s="114">
        <v>10568</v>
      </c>
      <c r="G39" s="114">
        <v>4981</v>
      </c>
      <c r="H39" s="114">
        <v>11856</v>
      </c>
      <c r="I39" s="115">
        <v>12577</v>
      </c>
      <c r="J39" s="114">
        <v>6769</v>
      </c>
      <c r="K39" s="114">
        <v>5808</v>
      </c>
      <c r="L39" s="423">
        <v>3377</v>
      </c>
      <c r="M39" s="424">
        <v>3110</v>
      </c>
    </row>
    <row r="40" spans="1:13" ht="11.1" customHeight="1" x14ac:dyDescent="0.2">
      <c r="A40" s="425" t="s">
        <v>388</v>
      </c>
      <c r="B40" s="115">
        <v>40424</v>
      </c>
      <c r="C40" s="114">
        <v>22164</v>
      </c>
      <c r="D40" s="114">
        <v>18260</v>
      </c>
      <c r="E40" s="114">
        <v>29809</v>
      </c>
      <c r="F40" s="114">
        <v>10615</v>
      </c>
      <c r="G40" s="114">
        <v>5472</v>
      </c>
      <c r="H40" s="114">
        <v>11980</v>
      </c>
      <c r="I40" s="115">
        <v>12646</v>
      </c>
      <c r="J40" s="114">
        <v>6670</v>
      </c>
      <c r="K40" s="114">
        <v>5976</v>
      </c>
      <c r="L40" s="423">
        <v>4770</v>
      </c>
      <c r="M40" s="424">
        <v>4239</v>
      </c>
    </row>
    <row r="41" spans="1:13" s="110" customFormat="1" ht="11.1" customHeight="1" x14ac:dyDescent="0.2">
      <c r="A41" s="422" t="s">
        <v>389</v>
      </c>
      <c r="B41" s="115">
        <v>40633</v>
      </c>
      <c r="C41" s="114">
        <v>22117</v>
      </c>
      <c r="D41" s="114">
        <v>18516</v>
      </c>
      <c r="E41" s="114">
        <v>29777</v>
      </c>
      <c r="F41" s="114">
        <v>10856</v>
      </c>
      <c r="G41" s="114">
        <v>5358</v>
      </c>
      <c r="H41" s="114">
        <v>12158</v>
      </c>
      <c r="I41" s="115">
        <v>12764</v>
      </c>
      <c r="J41" s="114">
        <v>6743</v>
      </c>
      <c r="K41" s="114">
        <v>6021</v>
      </c>
      <c r="L41" s="423">
        <v>3145</v>
      </c>
      <c r="M41" s="424">
        <v>3233</v>
      </c>
    </row>
    <row r="42" spans="1:13" ht="15" customHeight="1" x14ac:dyDescent="0.2">
      <c r="A42" s="422" t="s">
        <v>397</v>
      </c>
      <c r="B42" s="115">
        <v>40797</v>
      </c>
      <c r="C42" s="114">
        <v>22224</v>
      </c>
      <c r="D42" s="114">
        <v>18573</v>
      </c>
      <c r="E42" s="114">
        <v>29753</v>
      </c>
      <c r="F42" s="114">
        <v>11044</v>
      </c>
      <c r="G42" s="114">
        <v>5184</v>
      </c>
      <c r="H42" s="114">
        <v>12361</v>
      </c>
      <c r="I42" s="115">
        <v>12426</v>
      </c>
      <c r="J42" s="114">
        <v>6501</v>
      </c>
      <c r="K42" s="114">
        <v>5925</v>
      </c>
      <c r="L42" s="423">
        <v>3538</v>
      </c>
      <c r="M42" s="424">
        <v>3265</v>
      </c>
    </row>
    <row r="43" spans="1:13" ht="11.1" customHeight="1" x14ac:dyDescent="0.2">
      <c r="A43" s="422" t="s">
        <v>387</v>
      </c>
      <c r="B43" s="115">
        <v>41214</v>
      </c>
      <c r="C43" s="114">
        <v>22510</v>
      </c>
      <c r="D43" s="114">
        <v>18704</v>
      </c>
      <c r="E43" s="114">
        <v>30001</v>
      </c>
      <c r="F43" s="114">
        <v>11213</v>
      </c>
      <c r="G43" s="114">
        <v>5107</v>
      </c>
      <c r="H43" s="114">
        <v>12637</v>
      </c>
      <c r="I43" s="115">
        <v>12593</v>
      </c>
      <c r="J43" s="114">
        <v>6538</v>
      </c>
      <c r="K43" s="114">
        <v>6055</v>
      </c>
      <c r="L43" s="423">
        <v>3169</v>
      </c>
      <c r="M43" s="424">
        <v>2933</v>
      </c>
    </row>
    <row r="44" spans="1:13" ht="11.1" customHeight="1" x14ac:dyDescent="0.2">
      <c r="A44" s="422" t="s">
        <v>388</v>
      </c>
      <c r="B44" s="115">
        <v>41564</v>
      </c>
      <c r="C44" s="114">
        <v>22689</v>
      </c>
      <c r="D44" s="114">
        <v>18875</v>
      </c>
      <c r="E44" s="114">
        <v>30398</v>
      </c>
      <c r="F44" s="114">
        <v>11166</v>
      </c>
      <c r="G44" s="114">
        <v>5429</v>
      </c>
      <c r="H44" s="114">
        <v>12811</v>
      </c>
      <c r="I44" s="115">
        <v>12584</v>
      </c>
      <c r="J44" s="114">
        <v>6419</v>
      </c>
      <c r="K44" s="114">
        <v>6165</v>
      </c>
      <c r="L44" s="423">
        <v>4665</v>
      </c>
      <c r="M44" s="424">
        <v>4175</v>
      </c>
    </row>
    <row r="45" spans="1:13" s="110" customFormat="1" ht="11.1" customHeight="1" x14ac:dyDescent="0.2">
      <c r="A45" s="422" t="s">
        <v>389</v>
      </c>
      <c r="B45" s="115">
        <v>41407</v>
      </c>
      <c r="C45" s="114">
        <v>22483</v>
      </c>
      <c r="D45" s="114">
        <v>18924</v>
      </c>
      <c r="E45" s="114">
        <v>30157</v>
      </c>
      <c r="F45" s="114">
        <v>11250</v>
      </c>
      <c r="G45" s="114">
        <v>5323</v>
      </c>
      <c r="H45" s="114">
        <v>12836</v>
      </c>
      <c r="I45" s="115">
        <v>12640</v>
      </c>
      <c r="J45" s="114">
        <v>6421</v>
      </c>
      <c r="K45" s="114">
        <v>6219</v>
      </c>
      <c r="L45" s="423">
        <v>2998</v>
      </c>
      <c r="M45" s="424">
        <v>3104</v>
      </c>
    </row>
    <row r="46" spans="1:13" ht="15" customHeight="1" x14ac:dyDescent="0.2">
      <c r="A46" s="422" t="s">
        <v>398</v>
      </c>
      <c r="B46" s="115">
        <v>41406</v>
      </c>
      <c r="C46" s="114">
        <v>22469</v>
      </c>
      <c r="D46" s="114">
        <v>18937</v>
      </c>
      <c r="E46" s="114">
        <v>30131</v>
      </c>
      <c r="F46" s="114">
        <v>11275</v>
      </c>
      <c r="G46" s="114">
        <v>5153</v>
      </c>
      <c r="H46" s="114">
        <v>13017</v>
      </c>
      <c r="I46" s="115">
        <v>12533</v>
      </c>
      <c r="J46" s="114">
        <v>6318</v>
      </c>
      <c r="K46" s="114">
        <v>6215</v>
      </c>
      <c r="L46" s="423">
        <v>3407</v>
      </c>
      <c r="M46" s="424">
        <v>3404</v>
      </c>
    </row>
    <row r="47" spans="1:13" ht="11.1" customHeight="1" x14ac:dyDescent="0.2">
      <c r="A47" s="422" t="s">
        <v>387</v>
      </c>
      <c r="B47" s="115">
        <v>41632</v>
      </c>
      <c r="C47" s="114">
        <v>22673</v>
      </c>
      <c r="D47" s="114">
        <v>18959</v>
      </c>
      <c r="E47" s="114">
        <v>30206</v>
      </c>
      <c r="F47" s="114">
        <v>11426</v>
      </c>
      <c r="G47" s="114">
        <v>5073</v>
      </c>
      <c r="H47" s="114">
        <v>13219</v>
      </c>
      <c r="I47" s="115">
        <v>12810</v>
      </c>
      <c r="J47" s="114">
        <v>6429</v>
      </c>
      <c r="K47" s="114">
        <v>6381</v>
      </c>
      <c r="L47" s="423">
        <v>2805</v>
      </c>
      <c r="M47" s="424">
        <v>2628</v>
      </c>
    </row>
    <row r="48" spans="1:13" ht="11.1" customHeight="1" x14ac:dyDescent="0.2">
      <c r="A48" s="422" t="s">
        <v>388</v>
      </c>
      <c r="B48" s="115">
        <v>42055</v>
      </c>
      <c r="C48" s="114">
        <v>22948</v>
      </c>
      <c r="D48" s="114">
        <v>19107</v>
      </c>
      <c r="E48" s="114">
        <v>30528</v>
      </c>
      <c r="F48" s="114">
        <v>11527</v>
      </c>
      <c r="G48" s="114">
        <v>5418</v>
      </c>
      <c r="H48" s="114">
        <v>13365</v>
      </c>
      <c r="I48" s="115">
        <v>12698</v>
      </c>
      <c r="J48" s="114">
        <v>6275</v>
      </c>
      <c r="K48" s="114">
        <v>6423</v>
      </c>
      <c r="L48" s="423">
        <v>4133</v>
      </c>
      <c r="M48" s="424">
        <v>3806</v>
      </c>
    </row>
    <row r="49" spans="1:17" s="110" customFormat="1" ht="11.1" customHeight="1" x14ac:dyDescent="0.2">
      <c r="A49" s="422" t="s">
        <v>389</v>
      </c>
      <c r="B49" s="115">
        <v>41833</v>
      </c>
      <c r="C49" s="114">
        <v>22760</v>
      </c>
      <c r="D49" s="114">
        <v>19073</v>
      </c>
      <c r="E49" s="114">
        <v>30213</v>
      </c>
      <c r="F49" s="114">
        <v>11620</v>
      </c>
      <c r="G49" s="114">
        <v>5333</v>
      </c>
      <c r="H49" s="114">
        <v>13382</v>
      </c>
      <c r="I49" s="115">
        <v>12671</v>
      </c>
      <c r="J49" s="114">
        <v>6241</v>
      </c>
      <c r="K49" s="114">
        <v>6430</v>
      </c>
      <c r="L49" s="423">
        <v>2567</v>
      </c>
      <c r="M49" s="424">
        <v>2833</v>
      </c>
    </row>
    <row r="50" spans="1:17" ht="15" customHeight="1" x14ac:dyDescent="0.2">
      <c r="A50" s="422" t="s">
        <v>399</v>
      </c>
      <c r="B50" s="143">
        <v>41896</v>
      </c>
      <c r="C50" s="144">
        <v>22823</v>
      </c>
      <c r="D50" s="144">
        <v>19073</v>
      </c>
      <c r="E50" s="144">
        <v>30235</v>
      </c>
      <c r="F50" s="144">
        <v>11661</v>
      </c>
      <c r="G50" s="144">
        <v>5196</v>
      </c>
      <c r="H50" s="144">
        <v>13530</v>
      </c>
      <c r="I50" s="143">
        <v>12286</v>
      </c>
      <c r="J50" s="144">
        <v>6084</v>
      </c>
      <c r="K50" s="144">
        <v>6202</v>
      </c>
      <c r="L50" s="426">
        <v>3381</v>
      </c>
      <c r="M50" s="427">
        <v>3486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1.1834033714920542</v>
      </c>
      <c r="C6" s="480">
        <f>'Tabelle 3.3'!J11</f>
        <v>-1.9707970956674379</v>
      </c>
      <c r="D6" s="481">
        <f t="shared" ref="D6:E9" si="0">IF(OR(AND(B6&gt;=-50,B6&lt;=50),ISNUMBER(B6)=FALSE),B6,"")</f>
        <v>1.1834033714920542</v>
      </c>
      <c r="E6" s="481">
        <f t="shared" si="0"/>
        <v>-1.9707970956674379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1.1834033714920542</v>
      </c>
      <c r="C14" s="480">
        <f>'Tabelle 3.3'!J11</f>
        <v>-1.9707970956674379</v>
      </c>
      <c r="D14" s="481">
        <f>IF(OR(AND(B14&gt;=-50,B14&lt;=50),ISNUMBER(B14)=FALSE),B14,"")</f>
        <v>1.1834033714920542</v>
      </c>
      <c r="E14" s="481">
        <f>IF(OR(AND(C14&gt;=-50,C14&lt;=50),ISNUMBER(C14)=FALSE),C14,"")</f>
        <v>-1.9707970956674379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-4.536082474226804</v>
      </c>
      <c r="C15" s="480">
        <f>'Tabelle 3.3'!J12</f>
        <v>5.6521739130434785</v>
      </c>
      <c r="D15" s="481">
        <f t="shared" ref="D15:E45" si="3">IF(OR(AND(B15&gt;=-50,B15&lt;=50),ISNUMBER(B15)=FALSE),B15,"")</f>
        <v>-4.536082474226804</v>
      </c>
      <c r="E15" s="481">
        <f t="shared" si="3"/>
        <v>5.6521739130434785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-1.5812097021799201</v>
      </c>
      <c r="C17" s="480">
        <f>'Tabelle 3.3'!J14</f>
        <v>-0.54644808743169404</v>
      </c>
      <c r="D17" s="481">
        <f t="shared" si="3"/>
        <v>-1.5812097021799201</v>
      </c>
      <c r="E17" s="481">
        <f t="shared" si="3"/>
        <v>-0.54644808743169404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4.6007403490216818</v>
      </c>
      <c r="C18" s="480">
        <f>'Tabelle 3.3'!J15</f>
        <v>3.3670033670033672</v>
      </c>
      <c r="D18" s="481">
        <f t="shared" si="3"/>
        <v>4.6007403490216818</v>
      </c>
      <c r="E18" s="481">
        <f t="shared" si="3"/>
        <v>3.3670033670033672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-3.3778674061003278</v>
      </c>
      <c r="C19" s="480">
        <f>'Tabelle 3.3'!J16</f>
        <v>-7.1065989847715736</v>
      </c>
      <c r="D19" s="481">
        <f t="shared" si="3"/>
        <v>-3.3778674061003278</v>
      </c>
      <c r="E19" s="481">
        <f t="shared" si="3"/>
        <v>-7.1065989847715736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-8.536585365853659</v>
      </c>
      <c r="C20" s="480">
        <f>'Tabelle 3.3'!J17</f>
        <v>1.8181818181818181</v>
      </c>
      <c r="D20" s="481">
        <f t="shared" si="3"/>
        <v>-8.536585365853659</v>
      </c>
      <c r="E20" s="481">
        <f t="shared" si="3"/>
        <v>1.8181818181818181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t="str">
        <f>'Tabelle 2.3'!J18</f>
        <v>*</v>
      </c>
      <c r="C21" s="480" t="str">
        <f>'Tabelle 3.3'!J18</f>
        <v>*</v>
      </c>
      <c r="D21" s="481" t="str">
        <f t="shared" si="3"/>
        <v>*</v>
      </c>
      <c r="E21" s="481" t="str">
        <f t="shared" si="3"/>
        <v>*</v>
      </c>
      <c r="F21" s="476" t="str">
        <f t="shared" si="4"/>
        <v/>
      </c>
      <c r="G21" s="476" t="str">
        <f t="shared" si="4"/>
        <v/>
      </c>
      <c r="H21" s="482">
        <f t="shared" si="5"/>
        <v>-0.75</v>
      </c>
      <c r="I21" s="482">
        <f t="shared" si="5"/>
        <v>-0.75</v>
      </c>
      <c r="J21" s="476">
        <f t="shared" si="6"/>
        <v>77</v>
      </c>
      <c r="K21" s="476">
        <f t="shared" si="7"/>
        <v>45</v>
      </c>
      <c r="L21" s="476">
        <f t="shared" si="8"/>
        <v>77</v>
      </c>
      <c r="M21" s="476">
        <f t="shared" si="9"/>
        <v>45</v>
      </c>
      <c r="N21" s="476">
        <v>77</v>
      </c>
    </row>
    <row r="22" spans="1:14" s="475" customFormat="1" ht="15" customHeight="1" x14ac:dyDescent="0.2">
      <c r="A22" s="475">
        <v>9</v>
      </c>
      <c r="B22" s="479">
        <f>'Tabelle 2.3'!J19</f>
        <v>-2.0298386278290876</v>
      </c>
      <c r="C22" s="480">
        <f>'Tabelle 3.3'!J19</f>
        <v>-4.9397121742512642</v>
      </c>
      <c r="D22" s="481">
        <f t="shared" si="3"/>
        <v>-2.0298386278290876</v>
      </c>
      <c r="E22" s="481">
        <f t="shared" si="3"/>
        <v>-4.9397121742512642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-3.7267080745341614</v>
      </c>
      <c r="C23" s="480">
        <f>'Tabelle 3.3'!J20</f>
        <v>-4.9360146252285189</v>
      </c>
      <c r="D23" s="481">
        <f t="shared" si="3"/>
        <v>-3.7267080745341614</v>
      </c>
      <c r="E23" s="481">
        <f t="shared" si="3"/>
        <v>-4.9360146252285189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-1.9883040935672514</v>
      </c>
      <c r="C24" s="480">
        <f>'Tabelle 3.3'!J21</f>
        <v>-8.8914549653579673</v>
      </c>
      <c r="D24" s="481">
        <f t="shared" si="3"/>
        <v>-1.9883040935672514</v>
      </c>
      <c r="E24" s="481">
        <f t="shared" si="3"/>
        <v>-8.8914549653579673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6.2154696132596685</v>
      </c>
      <c r="C25" s="480">
        <f>'Tabelle 3.3'!J22</f>
        <v>8.4507042253521121</v>
      </c>
      <c r="D25" s="481">
        <f t="shared" si="3"/>
        <v>6.2154696132596685</v>
      </c>
      <c r="E25" s="481">
        <f t="shared" si="3"/>
        <v>8.4507042253521121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t="str">
        <f>'Tabelle 2.3'!J23</f>
        <v>*</v>
      </c>
      <c r="C26" s="480" t="str">
        <f>'Tabelle 3.3'!J23</f>
        <v>*</v>
      </c>
      <c r="D26" s="481" t="str">
        <f t="shared" si="3"/>
        <v>*</v>
      </c>
      <c r="E26" s="481" t="str">
        <f t="shared" si="3"/>
        <v>*</v>
      </c>
      <c r="F26" s="476" t="str">
        <f t="shared" si="4"/>
        <v/>
      </c>
      <c r="G26" s="476" t="str">
        <f t="shared" si="4"/>
        <v/>
      </c>
      <c r="H26" s="482">
        <f t="shared" si="5"/>
        <v>-0.75</v>
      </c>
      <c r="I26" s="482">
        <f t="shared" si="5"/>
        <v>-0.75</v>
      </c>
      <c r="J26" s="476">
        <f t="shared" si="6"/>
        <v>129</v>
      </c>
      <c r="K26" s="476">
        <f t="shared" si="7"/>
        <v>45</v>
      </c>
      <c r="L26" s="476">
        <f t="shared" si="8"/>
        <v>129</v>
      </c>
      <c r="M26" s="476">
        <f t="shared" si="9"/>
        <v>45</v>
      </c>
      <c r="N26" s="476">
        <v>129</v>
      </c>
    </row>
    <row r="27" spans="1:14" s="475" customFormat="1" ht="15" customHeight="1" x14ac:dyDescent="0.2">
      <c r="A27" s="475">
        <v>14</v>
      </c>
      <c r="B27" s="479">
        <f>'Tabelle 2.3'!J24</f>
        <v>4.8136190196653947</v>
      </c>
      <c r="C27" s="480">
        <f>'Tabelle 3.3'!J24</f>
        <v>3.484320557491289</v>
      </c>
      <c r="D27" s="481">
        <f t="shared" si="3"/>
        <v>4.8136190196653947</v>
      </c>
      <c r="E27" s="481">
        <f t="shared" si="3"/>
        <v>3.484320557491289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12.531328320802006</v>
      </c>
      <c r="C28" s="480">
        <f>'Tabelle 3.3'!J25</f>
        <v>2.9436501261564341</v>
      </c>
      <c r="D28" s="481">
        <f t="shared" si="3"/>
        <v>12.531328320802006</v>
      </c>
      <c r="E28" s="481">
        <f t="shared" si="3"/>
        <v>2.9436501261564341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2.6525198938992043</v>
      </c>
      <c r="C30" s="480">
        <f>'Tabelle 3.3'!J27</f>
        <v>1.0362694300518134</v>
      </c>
      <c r="D30" s="481">
        <f t="shared" si="3"/>
        <v>2.6525198938992043</v>
      </c>
      <c r="E30" s="481">
        <f t="shared" si="3"/>
        <v>1.0362694300518134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2.3809523809523809</v>
      </c>
      <c r="C31" s="480">
        <f>'Tabelle 3.3'!J28</f>
        <v>-2.956989247311828</v>
      </c>
      <c r="D31" s="481">
        <f t="shared" si="3"/>
        <v>2.3809523809523809</v>
      </c>
      <c r="E31" s="481">
        <f t="shared" si="3"/>
        <v>-2.956989247311828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5.4782608695652177</v>
      </c>
      <c r="C32" s="480">
        <f>'Tabelle 3.3'!J29</f>
        <v>-2.1116138763197587</v>
      </c>
      <c r="D32" s="481">
        <f t="shared" si="3"/>
        <v>5.4782608695652177</v>
      </c>
      <c r="E32" s="481">
        <f t="shared" si="3"/>
        <v>-2.1116138763197587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4.3378245152809729</v>
      </c>
      <c r="C33" s="480">
        <f>'Tabelle 3.3'!J30</f>
        <v>10.161662817551964</v>
      </c>
      <c r="D33" s="481">
        <f t="shared" si="3"/>
        <v>4.3378245152809729</v>
      </c>
      <c r="E33" s="481">
        <f t="shared" si="3"/>
        <v>10.161662817551964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-2.6992287917737787</v>
      </c>
      <c r="C34" s="480">
        <f>'Tabelle 3.3'!J31</f>
        <v>-4.049295774647887</v>
      </c>
      <c r="D34" s="481">
        <f t="shared" si="3"/>
        <v>-2.6992287917737787</v>
      </c>
      <c r="E34" s="481">
        <f t="shared" si="3"/>
        <v>-4.049295774647887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-4.536082474226804</v>
      </c>
      <c r="C37" s="480">
        <f>'Tabelle 3.3'!J34</f>
        <v>5.6521739130434785</v>
      </c>
      <c r="D37" s="481">
        <f t="shared" si="3"/>
        <v>-4.536082474226804</v>
      </c>
      <c r="E37" s="481">
        <f t="shared" si="3"/>
        <v>5.6521739130434785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1.0662855886556009</v>
      </c>
      <c r="C38" s="480">
        <f>'Tabelle 3.3'!J35</f>
        <v>-1.0579064587973275</v>
      </c>
      <c r="D38" s="481">
        <f t="shared" si="3"/>
        <v>1.0662855886556009</v>
      </c>
      <c r="E38" s="481">
        <f t="shared" si="3"/>
        <v>-1.0579064587973275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1.3040472599296129</v>
      </c>
      <c r="C39" s="480">
        <f>'Tabelle 3.3'!J36</f>
        <v>-2.2844089091947457</v>
      </c>
      <c r="D39" s="481">
        <f t="shared" si="3"/>
        <v>1.3040472599296129</v>
      </c>
      <c r="E39" s="481">
        <f t="shared" si="3"/>
        <v>-2.2844089091947457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1.3040472599296129</v>
      </c>
      <c r="C45" s="480">
        <f>'Tabelle 3.3'!J36</f>
        <v>-2.2844089091947457</v>
      </c>
      <c r="D45" s="481">
        <f t="shared" si="3"/>
        <v>1.3040472599296129</v>
      </c>
      <c r="E45" s="481">
        <f t="shared" si="3"/>
        <v>-2.2844089091947457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35018</v>
      </c>
      <c r="C51" s="487">
        <v>6507</v>
      </c>
      <c r="D51" s="487">
        <v>4639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35380</v>
      </c>
      <c r="C52" s="487">
        <v>6664</v>
      </c>
      <c r="D52" s="487">
        <v>4852</v>
      </c>
      <c r="E52" s="488">
        <f t="shared" ref="E52:G70" si="11">IF($A$51=37802,IF(COUNTBLANK(B$51:B$70)&gt;0,#N/A,B52/B$51*100),IF(COUNTBLANK(B$51:B$75)&gt;0,#N/A,B52/B$51*100))</f>
        <v>101.03375406933577</v>
      </c>
      <c r="F52" s="488">
        <f t="shared" si="11"/>
        <v>102.41278623021361</v>
      </c>
      <c r="G52" s="488">
        <f t="shared" si="11"/>
        <v>104.59150679025653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36348</v>
      </c>
      <c r="C53" s="487">
        <v>6606</v>
      </c>
      <c r="D53" s="487">
        <v>4959</v>
      </c>
      <c r="E53" s="488">
        <f t="shared" si="11"/>
        <v>103.79804671883031</v>
      </c>
      <c r="F53" s="488">
        <f t="shared" si="11"/>
        <v>101.52143845089903</v>
      </c>
      <c r="G53" s="488">
        <f t="shared" si="11"/>
        <v>106.89803837033844</v>
      </c>
      <c r="H53" s="489">
        <f>IF(ISERROR(L53)=TRUE,IF(MONTH(A53)=MONTH(MAX(A$51:A$75)),A53,""),"")</f>
        <v>41883</v>
      </c>
      <c r="I53" s="488">
        <f t="shared" si="12"/>
        <v>103.79804671883031</v>
      </c>
      <c r="J53" s="488">
        <f t="shared" si="10"/>
        <v>101.52143845089903</v>
      </c>
      <c r="K53" s="488">
        <f t="shared" si="10"/>
        <v>106.89803837033844</v>
      </c>
      <c r="L53" s="488" t="e">
        <f t="shared" si="13"/>
        <v>#N/A</v>
      </c>
    </row>
    <row r="54" spans="1:14" ht="15" customHeight="1" x14ac:dyDescent="0.2">
      <c r="A54" s="490" t="s">
        <v>462</v>
      </c>
      <c r="B54" s="487">
        <v>36602</v>
      </c>
      <c r="C54" s="487">
        <v>6654</v>
      </c>
      <c r="D54" s="487">
        <v>5003</v>
      </c>
      <c r="E54" s="488">
        <f t="shared" si="11"/>
        <v>104.52338797190018</v>
      </c>
      <c r="F54" s="488">
        <f t="shared" si="11"/>
        <v>102.25910557860765</v>
      </c>
      <c r="G54" s="488">
        <f t="shared" si="11"/>
        <v>107.84651864625997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36969</v>
      </c>
      <c r="C55" s="487">
        <v>6475</v>
      </c>
      <c r="D55" s="487">
        <v>4876</v>
      </c>
      <c r="E55" s="488">
        <f t="shared" si="11"/>
        <v>105.57142041235936</v>
      </c>
      <c r="F55" s="488">
        <f t="shared" si="11"/>
        <v>99.508221914860911</v>
      </c>
      <c r="G55" s="488">
        <f t="shared" si="11"/>
        <v>105.1088596680319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37617</v>
      </c>
      <c r="C56" s="487">
        <v>6584</v>
      </c>
      <c r="D56" s="487">
        <v>5064</v>
      </c>
      <c r="E56" s="488">
        <f t="shared" si="11"/>
        <v>107.42189730995489</v>
      </c>
      <c r="F56" s="488">
        <f t="shared" si="11"/>
        <v>101.18334101736592</v>
      </c>
      <c r="G56" s="488">
        <f t="shared" si="11"/>
        <v>109.16145721060573</v>
      </c>
      <c r="H56" s="489" t="str">
        <f t="shared" si="14"/>
        <v/>
      </c>
      <c r="I56" s="488" t="str">
        <f t="shared" si="12"/>
        <v/>
      </c>
      <c r="J56" s="488" t="str">
        <f t="shared" si="10"/>
        <v/>
      </c>
      <c r="K56" s="488" t="str">
        <f t="shared" si="10"/>
        <v/>
      </c>
      <c r="L56" s="488" t="e">
        <f t="shared" si="13"/>
        <v>#N/A</v>
      </c>
    </row>
    <row r="57" spans="1:14" ht="15" customHeight="1" x14ac:dyDescent="0.2">
      <c r="A57" s="490">
        <v>42248</v>
      </c>
      <c r="B57" s="487">
        <v>38546</v>
      </c>
      <c r="C57" s="487">
        <v>6411</v>
      </c>
      <c r="D57" s="487">
        <v>5188</v>
      </c>
      <c r="E57" s="488">
        <f t="shared" si="11"/>
        <v>110.07481866468673</v>
      </c>
      <c r="F57" s="488">
        <f t="shared" si="11"/>
        <v>98.524665744582762</v>
      </c>
      <c r="G57" s="488">
        <f t="shared" si="11"/>
        <v>111.83444707911188</v>
      </c>
      <c r="H57" s="489">
        <f t="shared" si="14"/>
        <v>42248</v>
      </c>
      <c r="I57" s="488">
        <f t="shared" si="12"/>
        <v>110.07481866468673</v>
      </c>
      <c r="J57" s="488">
        <f t="shared" si="10"/>
        <v>98.524665744582762</v>
      </c>
      <c r="K57" s="488">
        <f t="shared" si="10"/>
        <v>111.83444707911188</v>
      </c>
      <c r="L57" s="488" t="e">
        <f t="shared" si="13"/>
        <v>#N/A</v>
      </c>
    </row>
    <row r="58" spans="1:14" ht="15" customHeight="1" x14ac:dyDescent="0.2">
      <c r="A58" s="490" t="s">
        <v>465</v>
      </c>
      <c r="B58" s="487">
        <v>38249</v>
      </c>
      <c r="C58" s="487">
        <v>6552</v>
      </c>
      <c r="D58" s="487">
        <v>5140</v>
      </c>
      <c r="E58" s="488">
        <f t="shared" si="11"/>
        <v>109.22668341995545</v>
      </c>
      <c r="F58" s="488">
        <f t="shared" si="11"/>
        <v>100.69156293222683</v>
      </c>
      <c r="G58" s="488">
        <f t="shared" si="11"/>
        <v>110.79974132356112</v>
      </c>
      <c r="H58" s="489" t="str">
        <f t="shared" si="14"/>
        <v/>
      </c>
      <c r="I58" s="488" t="str">
        <f t="shared" si="12"/>
        <v/>
      </c>
      <c r="J58" s="488" t="str">
        <f t="shared" si="10"/>
        <v/>
      </c>
      <c r="K58" s="488" t="str">
        <f t="shared" si="10"/>
        <v/>
      </c>
      <c r="L58" s="488" t="e">
        <f t="shared" si="13"/>
        <v>#N/A</v>
      </c>
    </row>
    <row r="59" spans="1:14" ht="15" customHeight="1" x14ac:dyDescent="0.2">
      <c r="A59" s="490" t="s">
        <v>466</v>
      </c>
      <c r="B59" s="487">
        <v>38880</v>
      </c>
      <c r="C59" s="487">
        <v>6532</v>
      </c>
      <c r="D59" s="487">
        <v>5340</v>
      </c>
      <c r="E59" s="488">
        <f t="shared" si="11"/>
        <v>111.02861385573132</v>
      </c>
      <c r="F59" s="488">
        <f t="shared" si="11"/>
        <v>100.38420162901491</v>
      </c>
      <c r="G59" s="488">
        <f t="shared" si="11"/>
        <v>115.11101530502263</v>
      </c>
      <c r="H59" s="489" t="str">
        <f t="shared" si="14"/>
        <v/>
      </c>
      <c r="I59" s="488" t="str">
        <f t="shared" si="12"/>
        <v/>
      </c>
      <c r="J59" s="488" t="str">
        <f t="shared" si="10"/>
        <v/>
      </c>
      <c r="K59" s="488" t="str">
        <f t="shared" si="10"/>
        <v/>
      </c>
      <c r="L59" s="488" t="e">
        <f t="shared" si="13"/>
        <v>#N/A</v>
      </c>
    </row>
    <row r="60" spans="1:14" ht="15" customHeight="1" x14ac:dyDescent="0.2">
      <c r="A60" s="490" t="s">
        <v>467</v>
      </c>
      <c r="B60" s="487">
        <v>39020</v>
      </c>
      <c r="C60" s="487">
        <v>6561</v>
      </c>
      <c r="D60" s="487">
        <v>5533</v>
      </c>
      <c r="E60" s="488">
        <f t="shared" si="11"/>
        <v>111.42840824718716</v>
      </c>
      <c r="F60" s="488">
        <f t="shared" si="11"/>
        <v>100.8298755186722</v>
      </c>
      <c r="G60" s="488">
        <f t="shared" si="11"/>
        <v>119.27139469713299</v>
      </c>
      <c r="H60" s="489" t="str">
        <f t="shared" si="14"/>
        <v/>
      </c>
      <c r="I60" s="488" t="str">
        <f t="shared" si="12"/>
        <v/>
      </c>
      <c r="J60" s="488" t="str">
        <f t="shared" si="10"/>
        <v/>
      </c>
      <c r="K60" s="488" t="str">
        <f t="shared" si="10"/>
        <v/>
      </c>
      <c r="L60" s="488" t="e">
        <f t="shared" si="13"/>
        <v>#N/A</v>
      </c>
    </row>
    <row r="61" spans="1:14" ht="15" customHeight="1" x14ac:dyDescent="0.2">
      <c r="A61" s="490">
        <v>42614</v>
      </c>
      <c r="B61" s="487">
        <v>39640</v>
      </c>
      <c r="C61" s="487">
        <v>6579</v>
      </c>
      <c r="D61" s="487">
        <v>5722</v>
      </c>
      <c r="E61" s="488">
        <f t="shared" si="11"/>
        <v>113.19892626649153</v>
      </c>
      <c r="F61" s="488">
        <f t="shared" si="11"/>
        <v>101.10650069156293</v>
      </c>
      <c r="G61" s="488">
        <f t="shared" si="11"/>
        <v>123.34554860961413</v>
      </c>
      <c r="H61" s="489">
        <f t="shared" si="14"/>
        <v>42614</v>
      </c>
      <c r="I61" s="488">
        <f t="shared" si="12"/>
        <v>113.19892626649153</v>
      </c>
      <c r="J61" s="488">
        <f t="shared" si="10"/>
        <v>101.10650069156293</v>
      </c>
      <c r="K61" s="488">
        <f t="shared" si="10"/>
        <v>123.34554860961413</v>
      </c>
      <c r="L61" s="488" t="e">
        <f t="shared" si="13"/>
        <v>#N/A</v>
      </c>
    </row>
    <row r="62" spans="1:14" ht="15" customHeight="1" x14ac:dyDescent="0.2">
      <c r="A62" s="490" t="s">
        <v>468</v>
      </c>
      <c r="B62" s="487">
        <v>39543</v>
      </c>
      <c r="C62" s="487">
        <v>6687</v>
      </c>
      <c r="D62" s="487">
        <v>5756</v>
      </c>
      <c r="E62" s="488">
        <f t="shared" si="11"/>
        <v>112.92192586669714</v>
      </c>
      <c r="F62" s="488">
        <f t="shared" si="11"/>
        <v>102.76625172890732</v>
      </c>
      <c r="G62" s="488">
        <f t="shared" si="11"/>
        <v>124.07846518646259</v>
      </c>
      <c r="H62" s="489" t="str">
        <f t="shared" si="14"/>
        <v/>
      </c>
      <c r="I62" s="488" t="str">
        <f t="shared" si="12"/>
        <v/>
      </c>
      <c r="J62" s="488" t="str">
        <f t="shared" si="10"/>
        <v/>
      </c>
      <c r="K62" s="488" t="str">
        <f t="shared" si="10"/>
        <v/>
      </c>
      <c r="L62" s="488" t="e">
        <f t="shared" si="13"/>
        <v>#N/A</v>
      </c>
    </row>
    <row r="63" spans="1:14" ht="15" customHeight="1" x14ac:dyDescent="0.2">
      <c r="A63" s="490" t="s">
        <v>469</v>
      </c>
      <c r="B63" s="487">
        <v>39626</v>
      </c>
      <c r="C63" s="487">
        <v>6587</v>
      </c>
      <c r="D63" s="487">
        <v>5670</v>
      </c>
      <c r="E63" s="488">
        <f t="shared" si="11"/>
        <v>113.15894682734593</v>
      </c>
      <c r="F63" s="488">
        <f t="shared" si="11"/>
        <v>101.22944521284771</v>
      </c>
      <c r="G63" s="488">
        <f t="shared" si="11"/>
        <v>122.22461737443415</v>
      </c>
      <c r="H63" s="489" t="str">
        <f t="shared" si="14"/>
        <v/>
      </c>
      <c r="I63" s="488" t="str">
        <f t="shared" si="12"/>
        <v/>
      </c>
      <c r="J63" s="488" t="str">
        <f t="shared" si="10"/>
        <v/>
      </c>
      <c r="K63" s="488" t="str">
        <f t="shared" si="10"/>
        <v/>
      </c>
      <c r="L63" s="488" t="e">
        <f t="shared" si="13"/>
        <v>#N/A</v>
      </c>
    </row>
    <row r="64" spans="1:14" ht="15" customHeight="1" x14ac:dyDescent="0.2">
      <c r="A64" s="490" t="s">
        <v>470</v>
      </c>
      <c r="B64" s="487">
        <v>39795</v>
      </c>
      <c r="C64" s="487">
        <v>6769</v>
      </c>
      <c r="D64" s="487">
        <v>5808</v>
      </c>
      <c r="E64" s="488">
        <f t="shared" si="11"/>
        <v>113.6415557713176</v>
      </c>
      <c r="F64" s="488">
        <f t="shared" si="11"/>
        <v>104.02643307207622</v>
      </c>
      <c r="G64" s="488">
        <f t="shared" si="11"/>
        <v>125.19939642164259</v>
      </c>
      <c r="H64" s="489" t="str">
        <f t="shared" si="14"/>
        <v/>
      </c>
      <c r="I64" s="488" t="str">
        <f t="shared" si="12"/>
        <v/>
      </c>
      <c r="J64" s="488" t="str">
        <f t="shared" si="10"/>
        <v/>
      </c>
      <c r="K64" s="488" t="str">
        <f t="shared" si="10"/>
        <v/>
      </c>
      <c r="L64" s="488" t="e">
        <f t="shared" si="13"/>
        <v>#N/A</v>
      </c>
    </row>
    <row r="65" spans="1:12" ht="15" customHeight="1" x14ac:dyDescent="0.2">
      <c r="A65" s="490">
        <v>42979</v>
      </c>
      <c r="B65" s="487">
        <v>40424</v>
      </c>
      <c r="C65" s="487">
        <v>6670</v>
      </c>
      <c r="D65" s="487">
        <v>5976</v>
      </c>
      <c r="E65" s="488">
        <f t="shared" si="11"/>
        <v>115.43777485864413</v>
      </c>
      <c r="F65" s="488">
        <f t="shared" si="11"/>
        <v>102.50499462117719</v>
      </c>
      <c r="G65" s="488">
        <f t="shared" si="11"/>
        <v>128.82086656607029</v>
      </c>
      <c r="H65" s="489">
        <f t="shared" si="14"/>
        <v>42979</v>
      </c>
      <c r="I65" s="488">
        <f t="shared" si="12"/>
        <v>115.43777485864413</v>
      </c>
      <c r="J65" s="488">
        <f t="shared" si="10"/>
        <v>102.50499462117719</v>
      </c>
      <c r="K65" s="488">
        <f t="shared" si="10"/>
        <v>128.82086656607029</v>
      </c>
      <c r="L65" s="488" t="e">
        <f t="shared" si="13"/>
        <v>#N/A</v>
      </c>
    </row>
    <row r="66" spans="1:12" ht="15" customHeight="1" x14ac:dyDescent="0.2">
      <c r="A66" s="490" t="s">
        <v>471</v>
      </c>
      <c r="B66" s="487">
        <v>40633</v>
      </c>
      <c r="C66" s="487">
        <v>6743</v>
      </c>
      <c r="D66" s="487">
        <v>6021</v>
      </c>
      <c r="E66" s="488">
        <f t="shared" si="11"/>
        <v>116.03461077160317</v>
      </c>
      <c r="F66" s="488">
        <f t="shared" si="11"/>
        <v>103.62686337790072</v>
      </c>
      <c r="G66" s="488">
        <f t="shared" si="11"/>
        <v>129.79090321189912</v>
      </c>
      <c r="H66" s="489" t="str">
        <f t="shared" si="14"/>
        <v/>
      </c>
      <c r="I66" s="488" t="str">
        <f t="shared" si="12"/>
        <v/>
      </c>
      <c r="J66" s="488" t="str">
        <f t="shared" si="10"/>
        <v/>
      </c>
      <c r="K66" s="488" t="str">
        <f t="shared" si="10"/>
        <v/>
      </c>
      <c r="L66" s="488" t="e">
        <f t="shared" si="13"/>
        <v>#N/A</v>
      </c>
    </row>
    <row r="67" spans="1:12" ht="15" customHeight="1" x14ac:dyDescent="0.2">
      <c r="A67" s="490" t="s">
        <v>472</v>
      </c>
      <c r="B67" s="487">
        <v>40797</v>
      </c>
      <c r="C67" s="487">
        <v>6501</v>
      </c>
      <c r="D67" s="487">
        <v>5925</v>
      </c>
      <c r="E67" s="488">
        <f t="shared" si="11"/>
        <v>116.50294134445143</v>
      </c>
      <c r="F67" s="488">
        <f t="shared" si="11"/>
        <v>99.907791609036423</v>
      </c>
      <c r="G67" s="488">
        <f t="shared" si="11"/>
        <v>127.72149170079759</v>
      </c>
      <c r="H67" s="489" t="str">
        <f t="shared" si="14"/>
        <v/>
      </c>
      <c r="I67" s="488" t="str">
        <f t="shared" si="12"/>
        <v/>
      </c>
      <c r="J67" s="488" t="str">
        <f t="shared" si="12"/>
        <v/>
      </c>
      <c r="K67" s="488" t="str">
        <f t="shared" si="12"/>
        <v/>
      </c>
      <c r="L67" s="488" t="e">
        <f t="shared" si="13"/>
        <v>#N/A</v>
      </c>
    </row>
    <row r="68" spans="1:12" ht="15" customHeight="1" x14ac:dyDescent="0.2">
      <c r="A68" s="490" t="s">
        <v>473</v>
      </c>
      <c r="B68" s="487">
        <v>41214</v>
      </c>
      <c r="C68" s="487">
        <v>6538</v>
      </c>
      <c r="D68" s="487">
        <v>6055</v>
      </c>
      <c r="E68" s="488">
        <f t="shared" si="11"/>
        <v>117.69375749614484</v>
      </c>
      <c r="F68" s="488">
        <f t="shared" si="11"/>
        <v>100.47641001997849</v>
      </c>
      <c r="G68" s="488">
        <f t="shared" si="11"/>
        <v>130.52381978874757</v>
      </c>
      <c r="H68" s="489" t="str">
        <f t="shared" si="14"/>
        <v/>
      </c>
      <c r="I68" s="488" t="str">
        <f t="shared" si="12"/>
        <v/>
      </c>
      <c r="J68" s="488" t="str">
        <f t="shared" si="12"/>
        <v/>
      </c>
      <c r="K68" s="488" t="str">
        <f t="shared" si="12"/>
        <v/>
      </c>
      <c r="L68" s="488" t="e">
        <f t="shared" si="13"/>
        <v>#N/A</v>
      </c>
    </row>
    <row r="69" spans="1:12" ht="15" customHeight="1" x14ac:dyDescent="0.2">
      <c r="A69" s="490">
        <v>43344</v>
      </c>
      <c r="B69" s="487">
        <v>41564</v>
      </c>
      <c r="C69" s="487">
        <v>6419</v>
      </c>
      <c r="D69" s="487">
        <v>6165</v>
      </c>
      <c r="E69" s="488">
        <f t="shared" si="11"/>
        <v>118.69324347478441</v>
      </c>
      <c r="F69" s="488">
        <f t="shared" si="11"/>
        <v>98.647610265867527</v>
      </c>
      <c r="G69" s="488">
        <f t="shared" si="11"/>
        <v>132.89502047855143</v>
      </c>
      <c r="H69" s="489">
        <f t="shared" si="14"/>
        <v>43344</v>
      </c>
      <c r="I69" s="488">
        <f t="shared" si="12"/>
        <v>118.69324347478441</v>
      </c>
      <c r="J69" s="488">
        <f t="shared" si="12"/>
        <v>98.647610265867527</v>
      </c>
      <c r="K69" s="488">
        <f t="shared" si="12"/>
        <v>132.89502047855143</v>
      </c>
      <c r="L69" s="488" t="e">
        <f t="shared" si="13"/>
        <v>#N/A</v>
      </c>
    </row>
    <row r="70" spans="1:12" ht="15" customHeight="1" x14ac:dyDescent="0.2">
      <c r="A70" s="490" t="s">
        <v>474</v>
      </c>
      <c r="B70" s="487">
        <v>41407</v>
      </c>
      <c r="C70" s="487">
        <v>6421</v>
      </c>
      <c r="D70" s="487">
        <v>6219</v>
      </c>
      <c r="E70" s="488">
        <f t="shared" si="11"/>
        <v>118.24490262150893</v>
      </c>
      <c r="F70" s="488">
        <f t="shared" si="11"/>
        <v>98.678346396188715</v>
      </c>
      <c r="G70" s="488">
        <f t="shared" si="11"/>
        <v>134.05906445354603</v>
      </c>
      <c r="H70" s="489" t="str">
        <f t="shared" si="14"/>
        <v/>
      </c>
      <c r="I70" s="488" t="str">
        <f t="shared" si="12"/>
        <v/>
      </c>
      <c r="J70" s="488" t="str">
        <f t="shared" si="12"/>
        <v/>
      </c>
      <c r="K70" s="488" t="str">
        <f t="shared" si="12"/>
        <v/>
      </c>
      <c r="L70" s="488" t="e">
        <f t="shared" si="13"/>
        <v>#N/A</v>
      </c>
    </row>
    <row r="71" spans="1:12" ht="15" customHeight="1" x14ac:dyDescent="0.2">
      <c r="A71" s="490" t="s">
        <v>475</v>
      </c>
      <c r="B71" s="487">
        <v>41406</v>
      </c>
      <c r="C71" s="487">
        <v>6318</v>
      </c>
      <c r="D71" s="487">
        <v>6215</v>
      </c>
      <c r="E71" s="491">
        <f t="shared" ref="E71:G75" si="15">IF($A$51=37802,IF(COUNTBLANK(B$51:B$70)&gt;0,#N/A,IF(ISBLANK(B71)=FALSE,B71/B$51*100,#N/A)),IF(COUNTBLANK(B$51:B$75)&gt;0,#N/A,B71/B$51*100))</f>
        <v>118.24204694728427</v>
      </c>
      <c r="F71" s="491">
        <f t="shared" si="15"/>
        <v>97.095435684647299</v>
      </c>
      <c r="G71" s="491">
        <f t="shared" si="15"/>
        <v>133.97283897391679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41632</v>
      </c>
      <c r="C72" s="487">
        <v>6429</v>
      </c>
      <c r="D72" s="487">
        <v>6381</v>
      </c>
      <c r="E72" s="491">
        <f t="shared" si="15"/>
        <v>118.88742932206293</v>
      </c>
      <c r="F72" s="491">
        <f t="shared" si="15"/>
        <v>98.801290917473494</v>
      </c>
      <c r="G72" s="491">
        <f t="shared" si="15"/>
        <v>137.55119637852985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42055</v>
      </c>
      <c r="C73" s="487">
        <v>6275</v>
      </c>
      <c r="D73" s="487">
        <v>6423</v>
      </c>
      <c r="E73" s="491">
        <f t="shared" si="15"/>
        <v>120.09537951910445</v>
      </c>
      <c r="F73" s="491">
        <f t="shared" si="15"/>
        <v>96.434608882741671</v>
      </c>
      <c r="G73" s="491">
        <f t="shared" si="15"/>
        <v>138.45656391463677</v>
      </c>
      <c r="H73" s="492">
        <f>IF(A$51=37802,IF(ISERROR(L73)=TRUE,IF(ISBLANK(A73)=FALSE,IF(MONTH(A73)=MONTH(MAX(A$51:A$75)),A73,""),""),""),IF(ISERROR(L73)=TRUE,IF(MONTH(A73)=MONTH(MAX(A$51:A$75)),A73,""),""))</f>
        <v>43709</v>
      </c>
      <c r="I73" s="488">
        <f t="shared" si="12"/>
        <v>120.09537951910445</v>
      </c>
      <c r="J73" s="488">
        <f t="shared" si="12"/>
        <v>96.434608882741671</v>
      </c>
      <c r="K73" s="488">
        <f t="shared" si="12"/>
        <v>138.45656391463677</v>
      </c>
      <c r="L73" s="488" t="e">
        <f t="shared" si="13"/>
        <v>#N/A</v>
      </c>
    </row>
    <row r="74" spans="1:12" ht="15" customHeight="1" x14ac:dyDescent="0.2">
      <c r="A74" s="490" t="s">
        <v>477</v>
      </c>
      <c r="B74" s="487">
        <v>41833</v>
      </c>
      <c r="C74" s="487">
        <v>6241</v>
      </c>
      <c r="D74" s="487">
        <v>6430</v>
      </c>
      <c r="E74" s="491">
        <f t="shared" si="15"/>
        <v>119.46141984122451</v>
      </c>
      <c r="F74" s="491">
        <f t="shared" si="15"/>
        <v>95.912094667281394</v>
      </c>
      <c r="G74" s="491">
        <f t="shared" si="15"/>
        <v>138.60745850398791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41896</v>
      </c>
      <c r="C75" s="493">
        <v>6084</v>
      </c>
      <c r="D75" s="493">
        <v>6202</v>
      </c>
      <c r="E75" s="491">
        <f t="shared" si="15"/>
        <v>119.64132731737965</v>
      </c>
      <c r="F75" s="491">
        <f t="shared" si="15"/>
        <v>93.499308437067768</v>
      </c>
      <c r="G75" s="491">
        <f t="shared" si="15"/>
        <v>133.69260616512179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120.09537951910445</v>
      </c>
      <c r="J77" s="488">
        <f>IF(J75&lt;&gt;"",J75,IF(J74&lt;&gt;"",J74,IF(J73&lt;&gt;"",J73,IF(J72&lt;&gt;"",J72,IF(J71&lt;&gt;"",J71,IF(J70&lt;&gt;"",J70,""))))))</f>
        <v>96.434608882741671</v>
      </c>
      <c r="K77" s="488">
        <f>IF(K75&lt;&gt;"",K75,IF(K74&lt;&gt;"",K74,IF(K73&lt;&gt;"",K73,IF(K72&lt;&gt;"",K72,IF(K71&lt;&gt;"",K71,IF(K70&lt;&gt;"",K70,""))))))</f>
        <v>138.45656391463677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+20,1%</v>
      </c>
      <c r="J79" s="488" t="str">
        <f>"GeB - ausschließlich: "&amp;IF(J77&gt;100,"+","")&amp;TEXT(J77-100,"0,0")&amp;"%"</f>
        <v>GeB - ausschließlich: -3,6%</v>
      </c>
      <c r="K79" s="488" t="str">
        <f>"GeB - im Nebenjob: "&amp;IF(K77&gt;100,"+","")&amp;TEXT(K77-100,"0,0")&amp;"%"</f>
        <v>GeB - im Nebenjob: +38,5%</v>
      </c>
    </row>
    <row r="81" spans="9:9" ht="15" customHeight="1" x14ac:dyDescent="0.2">
      <c r="I81" s="488" t="str">
        <f>IF(ISERROR(HLOOKUP(1,I$78:K$79,2,FALSE)),"",HLOOKUP(1,I$78:K$79,2,FALSE))</f>
        <v>GeB - im Nebenjob: +38,5%</v>
      </c>
    </row>
    <row r="82" spans="9:9" ht="15" customHeight="1" x14ac:dyDescent="0.2">
      <c r="I82" s="488" t="str">
        <f>IF(ISERROR(HLOOKUP(2,I$78:K$79,2,FALSE)),"",HLOOKUP(2,I$78:K$79,2,FALSE))</f>
        <v>SvB: +20,1%</v>
      </c>
    </row>
    <row r="83" spans="9:9" ht="15" customHeight="1" x14ac:dyDescent="0.2">
      <c r="I83" s="488" t="str">
        <f>IF(ISERROR(HLOOKUP(3,I$78:K$79,2,FALSE)),"",HLOOKUP(3,I$78:K$79,2,FALSE))</f>
        <v>GeB - ausschließlich: -3,6%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41896</v>
      </c>
      <c r="E12" s="114">
        <v>41833</v>
      </c>
      <c r="F12" s="114">
        <v>42055</v>
      </c>
      <c r="G12" s="114">
        <v>41632</v>
      </c>
      <c r="H12" s="114">
        <v>41406</v>
      </c>
      <c r="I12" s="115">
        <v>490</v>
      </c>
      <c r="J12" s="116">
        <v>1.1834033714920542</v>
      </c>
      <c r="N12" s="117"/>
    </row>
    <row r="13" spans="1:15" s="110" customFormat="1" ht="13.5" customHeight="1" x14ac:dyDescent="0.2">
      <c r="A13" s="118" t="s">
        <v>105</v>
      </c>
      <c r="B13" s="119" t="s">
        <v>106</v>
      </c>
      <c r="C13" s="113">
        <v>54.475367576856982</v>
      </c>
      <c r="D13" s="114">
        <v>22823</v>
      </c>
      <c r="E13" s="114">
        <v>22760</v>
      </c>
      <c r="F13" s="114">
        <v>22948</v>
      </c>
      <c r="G13" s="114">
        <v>22673</v>
      </c>
      <c r="H13" s="114">
        <v>22469</v>
      </c>
      <c r="I13" s="115">
        <v>354</v>
      </c>
      <c r="J13" s="116">
        <v>1.5755040277715964</v>
      </c>
    </row>
    <row r="14" spans="1:15" s="110" customFormat="1" ht="13.5" customHeight="1" x14ac:dyDescent="0.2">
      <c r="A14" s="120"/>
      <c r="B14" s="119" t="s">
        <v>107</v>
      </c>
      <c r="C14" s="113">
        <v>45.524632423143018</v>
      </c>
      <c r="D14" s="114">
        <v>19073</v>
      </c>
      <c r="E14" s="114">
        <v>19073</v>
      </c>
      <c r="F14" s="114">
        <v>19107</v>
      </c>
      <c r="G14" s="114">
        <v>18959</v>
      </c>
      <c r="H14" s="114">
        <v>18937</v>
      </c>
      <c r="I14" s="115">
        <v>136</v>
      </c>
      <c r="J14" s="116">
        <v>0.71817077678618579</v>
      </c>
    </row>
    <row r="15" spans="1:15" s="110" customFormat="1" ht="13.5" customHeight="1" x14ac:dyDescent="0.2">
      <c r="A15" s="118" t="s">
        <v>105</v>
      </c>
      <c r="B15" s="121" t="s">
        <v>108</v>
      </c>
      <c r="C15" s="113">
        <v>12.40213862898606</v>
      </c>
      <c r="D15" s="114">
        <v>5196</v>
      </c>
      <c r="E15" s="114">
        <v>5333</v>
      </c>
      <c r="F15" s="114">
        <v>5418</v>
      </c>
      <c r="G15" s="114">
        <v>5073</v>
      </c>
      <c r="H15" s="114">
        <v>5153</v>
      </c>
      <c r="I15" s="115">
        <v>43</v>
      </c>
      <c r="J15" s="116">
        <v>0.83446535998447502</v>
      </c>
    </row>
    <row r="16" spans="1:15" s="110" customFormat="1" ht="13.5" customHeight="1" x14ac:dyDescent="0.2">
      <c r="A16" s="118"/>
      <c r="B16" s="121" t="s">
        <v>109</v>
      </c>
      <c r="C16" s="113">
        <v>67.536280313156382</v>
      </c>
      <c r="D16" s="114">
        <v>28295</v>
      </c>
      <c r="E16" s="114">
        <v>28205</v>
      </c>
      <c r="F16" s="114">
        <v>28393</v>
      </c>
      <c r="G16" s="114">
        <v>28449</v>
      </c>
      <c r="H16" s="114">
        <v>28339</v>
      </c>
      <c r="I16" s="115">
        <v>-44</v>
      </c>
      <c r="J16" s="116">
        <v>-0.15526306503405202</v>
      </c>
    </row>
    <row r="17" spans="1:10" s="110" customFormat="1" ht="13.5" customHeight="1" x14ac:dyDescent="0.2">
      <c r="A17" s="118"/>
      <c r="B17" s="121" t="s">
        <v>110</v>
      </c>
      <c r="C17" s="113">
        <v>18.545923238495323</v>
      </c>
      <c r="D17" s="114">
        <v>7770</v>
      </c>
      <c r="E17" s="114">
        <v>7663</v>
      </c>
      <c r="F17" s="114">
        <v>7610</v>
      </c>
      <c r="G17" s="114">
        <v>7497</v>
      </c>
      <c r="H17" s="114">
        <v>7335</v>
      </c>
      <c r="I17" s="115">
        <v>435</v>
      </c>
      <c r="J17" s="116">
        <v>5.9304703476482619</v>
      </c>
    </row>
    <row r="18" spans="1:10" s="110" customFormat="1" ht="13.5" customHeight="1" x14ac:dyDescent="0.2">
      <c r="A18" s="120"/>
      <c r="B18" s="121" t="s">
        <v>111</v>
      </c>
      <c r="C18" s="113">
        <v>1.5156578193622303</v>
      </c>
      <c r="D18" s="114">
        <v>635</v>
      </c>
      <c r="E18" s="114">
        <v>632</v>
      </c>
      <c r="F18" s="114">
        <v>634</v>
      </c>
      <c r="G18" s="114">
        <v>613</v>
      </c>
      <c r="H18" s="114">
        <v>579</v>
      </c>
      <c r="I18" s="115">
        <v>56</v>
      </c>
      <c r="J18" s="116">
        <v>9.6718480138169252</v>
      </c>
    </row>
    <row r="19" spans="1:10" s="110" customFormat="1" ht="13.5" customHeight="1" x14ac:dyDescent="0.2">
      <c r="A19" s="120"/>
      <c r="B19" s="121" t="s">
        <v>112</v>
      </c>
      <c r="C19" s="113">
        <v>0.36996371968684361</v>
      </c>
      <c r="D19" s="114">
        <v>155</v>
      </c>
      <c r="E19" s="114">
        <v>156</v>
      </c>
      <c r="F19" s="114">
        <v>157</v>
      </c>
      <c r="G19" s="114">
        <v>134</v>
      </c>
      <c r="H19" s="114">
        <v>119</v>
      </c>
      <c r="I19" s="115">
        <v>36</v>
      </c>
      <c r="J19" s="116">
        <v>30.252100840336134</v>
      </c>
    </row>
    <row r="20" spans="1:10" s="110" customFormat="1" ht="13.5" customHeight="1" x14ac:dyDescent="0.2">
      <c r="A20" s="118" t="s">
        <v>113</v>
      </c>
      <c r="B20" s="122" t="s">
        <v>114</v>
      </c>
      <c r="C20" s="113">
        <v>72.16679396601107</v>
      </c>
      <c r="D20" s="114">
        <v>30235</v>
      </c>
      <c r="E20" s="114">
        <v>30213</v>
      </c>
      <c r="F20" s="114">
        <v>30528</v>
      </c>
      <c r="G20" s="114">
        <v>30206</v>
      </c>
      <c r="H20" s="114">
        <v>30131</v>
      </c>
      <c r="I20" s="115">
        <v>104</v>
      </c>
      <c r="J20" s="116">
        <v>0.34515947031296673</v>
      </c>
    </row>
    <row r="21" spans="1:10" s="110" customFormat="1" ht="13.5" customHeight="1" x14ac:dyDescent="0.2">
      <c r="A21" s="120"/>
      <c r="B21" s="122" t="s">
        <v>115</v>
      </c>
      <c r="C21" s="113">
        <v>27.833206033988926</v>
      </c>
      <c r="D21" s="114">
        <v>11661</v>
      </c>
      <c r="E21" s="114">
        <v>11620</v>
      </c>
      <c r="F21" s="114">
        <v>11527</v>
      </c>
      <c r="G21" s="114">
        <v>11426</v>
      </c>
      <c r="H21" s="114">
        <v>11275</v>
      </c>
      <c r="I21" s="115">
        <v>386</v>
      </c>
      <c r="J21" s="116">
        <v>3.4235033259423502</v>
      </c>
    </row>
    <row r="22" spans="1:10" s="110" customFormat="1" ht="13.5" customHeight="1" x14ac:dyDescent="0.2">
      <c r="A22" s="118" t="s">
        <v>113</v>
      </c>
      <c r="B22" s="122" t="s">
        <v>116</v>
      </c>
      <c r="C22" s="113">
        <v>78.434695436318506</v>
      </c>
      <c r="D22" s="114">
        <v>32861</v>
      </c>
      <c r="E22" s="114">
        <v>32953</v>
      </c>
      <c r="F22" s="114">
        <v>33181</v>
      </c>
      <c r="G22" s="114">
        <v>32813</v>
      </c>
      <c r="H22" s="114">
        <v>32832</v>
      </c>
      <c r="I22" s="115">
        <v>29</v>
      </c>
      <c r="J22" s="116">
        <v>8.8328460038986353E-2</v>
      </c>
    </row>
    <row r="23" spans="1:10" s="110" customFormat="1" ht="13.5" customHeight="1" x14ac:dyDescent="0.2">
      <c r="A23" s="123"/>
      <c r="B23" s="124" t="s">
        <v>117</v>
      </c>
      <c r="C23" s="125">
        <v>21.534275348481955</v>
      </c>
      <c r="D23" s="114">
        <v>9022</v>
      </c>
      <c r="E23" s="114">
        <v>8869</v>
      </c>
      <c r="F23" s="114">
        <v>8863</v>
      </c>
      <c r="G23" s="114">
        <v>8806</v>
      </c>
      <c r="H23" s="114">
        <v>8563</v>
      </c>
      <c r="I23" s="115">
        <v>459</v>
      </c>
      <c r="J23" s="116">
        <v>5.3602709330841991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12286</v>
      </c>
      <c r="E26" s="114">
        <v>12671</v>
      </c>
      <c r="F26" s="114">
        <v>12698</v>
      </c>
      <c r="G26" s="114">
        <v>12810</v>
      </c>
      <c r="H26" s="140">
        <v>12533</v>
      </c>
      <c r="I26" s="115">
        <v>-247</v>
      </c>
      <c r="J26" s="116">
        <v>-1.9707970956674379</v>
      </c>
    </row>
    <row r="27" spans="1:10" s="110" customFormat="1" ht="13.5" customHeight="1" x14ac:dyDescent="0.2">
      <c r="A27" s="118" t="s">
        <v>105</v>
      </c>
      <c r="B27" s="119" t="s">
        <v>106</v>
      </c>
      <c r="C27" s="113">
        <v>40.88393293179228</v>
      </c>
      <c r="D27" s="115">
        <v>5023</v>
      </c>
      <c r="E27" s="114">
        <v>5157</v>
      </c>
      <c r="F27" s="114">
        <v>5162</v>
      </c>
      <c r="G27" s="114">
        <v>5201</v>
      </c>
      <c r="H27" s="140">
        <v>5086</v>
      </c>
      <c r="I27" s="115">
        <v>-63</v>
      </c>
      <c r="J27" s="116">
        <v>-1.238694455367676</v>
      </c>
    </row>
    <row r="28" spans="1:10" s="110" customFormat="1" ht="13.5" customHeight="1" x14ac:dyDescent="0.2">
      <c r="A28" s="120"/>
      <c r="B28" s="119" t="s">
        <v>107</v>
      </c>
      <c r="C28" s="113">
        <v>59.11606706820772</v>
      </c>
      <c r="D28" s="115">
        <v>7263</v>
      </c>
      <c r="E28" s="114">
        <v>7514</v>
      </c>
      <c r="F28" s="114">
        <v>7536</v>
      </c>
      <c r="G28" s="114">
        <v>7609</v>
      </c>
      <c r="H28" s="140">
        <v>7447</v>
      </c>
      <c r="I28" s="115">
        <v>-184</v>
      </c>
      <c r="J28" s="116">
        <v>-2.4707936081643616</v>
      </c>
    </row>
    <row r="29" spans="1:10" s="110" customFormat="1" ht="13.5" customHeight="1" x14ac:dyDescent="0.2">
      <c r="A29" s="118" t="s">
        <v>105</v>
      </c>
      <c r="B29" s="121" t="s">
        <v>108</v>
      </c>
      <c r="C29" s="113">
        <v>17.271691356014976</v>
      </c>
      <c r="D29" s="115">
        <v>2122</v>
      </c>
      <c r="E29" s="114">
        <v>2264</v>
      </c>
      <c r="F29" s="114">
        <v>2304</v>
      </c>
      <c r="G29" s="114">
        <v>2355</v>
      </c>
      <c r="H29" s="140">
        <v>2199</v>
      </c>
      <c r="I29" s="115">
        <v>-77</v>
      </c>
      <c r="J29" s="116">
        <v>-3.5015916325602547</v>
      </c>
    </row>
    <row r="30" spans="1:10" s="110" customFormat="1" ht="13.5" customHeight="1" x14ac:dyDescent="0.2">
      <c r="A30" s="118"/>
      <c r="B30" s="121" t="s">
        <v>109</v>
      </c>
      <c r="C30" s="113">
        <v>51.986000325573826</v>
      </c>
      <c r="D30" s="115">
        <v>6387</v>
      </c>
      <c r="E30" s="114">
        <v>6603</v>
      </c>
      <c r="F30" s="114">
        <v>6612</v>
      </c>
      <c r="G30" s="114">
        <v>6718</v>
      </c>
      <c r="H30" s="140">
        <v>6701</v>
      </c>
      <c r="I30" s="115">
        <v>-314</v>
      </c>
      <c r="J30" s="116">
        <v>-4.6858677809282199</v>
      </c>
    </row>
    <row r="31" spans="1:10" s="110" customFormat="1" ht="13.5" customHeight="1" x14ac:dyDescent="0.2">
      <c r="A31" s="118"/>
      <c r="B31" s="121" t="s">
        <v>110</v>
      </c>
      <c r="C31" s="113">
        <v>16.010092788539801</v>
      </c>
      <c r="D31" s="115">
        <v>1967</v>
      </c>
      <c r="E31" s="114">
        <v>1962</v>
      </c>
      <c r="F31" s="114">
        <v>1952</v>
      </c>
      <c r="G31" s="114">
        <v>1926</v>
      </c>
      <c r="H31" s="140">
        <v>1866</v>
      </c>
      <c r="I31" s="115">
        <v>101</v>
      </c>
      <c r="J31" s="116">
        <v>5.412647374062165</v>
      </c>
    </row>
    <row r="32" spans="1:10" s="110" customFormat="1" ht="13.5" customHeight="1" x14ac:dyDescent="0.2">
      <c r="A32" s="120"/>
      <c r="B32" s="121" t="s">
        <v>111</v>
      </c>
      <c r="C32" s="113">
        <v>14.732215529871398</v>
      </c>
      <c r="D32" s="115">
        <v>1810</v>
      </c>
      <c r="E32" s="114">
        <v>1842</v>
      </c>
      <c r="F32" s="114">
        <v>1830</v>
      </c>
      <c r="G32" s="114">
        <v>1811</v>
      </c>
      <c r="H32" s="140">
        <v>1767</v>
      </c>
      <c r="I32" s="115">
        <v>43</v>
      </c>
      <c r="J32" s="116">
        <v>2.4335031126202602</v>
      </c>
    </row>
    <row r="33" spans="1:10" s="110" customFormat="1" ht="13.5" customHeight="1" x14ac:dyDescent="0.2">
      <c r="A33" s="120"/>
      <c r="B33" s="121" t="s">
        <v>112</v>
      </c>
      <c r="C33" s="113">
        <v>1.0092788539801401</v>
      </c>
      <c r="D33" s="115">
        <v>124</v>
      </c>
      <c r="E33" s="114">
        <v>147</v>
      </c>
      <c r="F33" s="114">
        <v>155</v>
      </c>
      <c r="G33" s="114">
        <v>132</v>
      </c>
      <c r="H33" s="140">
        <v>125</v>
      </c>
      <c r="I33" s="115">
        <v>-1</v>
      </c>
      <c r="J33" s="116">
        <v>-0.8</v>
      </c>
    </row>
    <row r="34" spans="1:10" s="110" customFormat="1" ht="13.5" customHeight="1" x14ac:dyDescent="0.2">
      <c r="A34" s="118" t="s">
        <v>113</v>
      </c>
      <c r="B34" s="122" t="s">
        <v>116</v>
      </c>
      <c r="C34" s="113">
        <v>82.817841445547785</v>
      </c>
      <c r="D34" s="115">
        <v>10175</v>
      </c>
      <c r="E34" s="114">
        <v>10510</v>
      </c>
      <c r="F34" s="114">
        <v>10563</v>
      </c>
      <c r="G34" s="114">
        <v>10601</v>
      </c>
      <c r="H34" s="140">
        <v>10400</v>
      </c>
      <c r="I34" s="115">
        <v>-225</v>
      </c>
      <c r="J34" s="116">
        <v>-2.1634615384615383</v>
      </c>
    </row>
    <row r="35" spans="1:10" s="110" customFormat="1" ht="13.5" customHeight="1" x14ac:dyDescent="0.2">
      <c r="A35" s="118"/>
      <c r="B35" s="119" t="s">
        <v>117</v>
      </c>
      <c r="C35" s="113">
        <v>17.043789679309782</v>
      </c>
      <c r="D35" s="115">
        <v>2094</v>
      </c>
      <c r="E35" s="114">
        <v>2152</v>
      </c>
      <c r="F35" s="114">
        <v>2127</v>
      </c>
      <c r="G35" s="114">
        <v>2199</v>
      </c>
      <c r="H35" s="140">
        <v>2126</v>
      </c>
      <c r="I35" s="115">
        <v>-32</v>
      </c>
      <c r="J35" s="116">
        <v>-1.5051740357478833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6084</v>
      </c>
      <c r="E37" s="114">
        <v>6241</v>
      </c>
      <c r="F37" s="114">
        <v>6275</v>
      </c>
      <c r="G37" s="114">
        <v>6429</v>
      </c>
      <c r="H37" s="140">
        <v>6318</v>
      </c>
      <c r="I37" s="115">
        <v>-234</v>
      </c>
      <c r="J37" s="116">
        <v>-3.7037037037037037</v>
      </c>
    </row>
    <row r="38" spans="1:10" s="110" customFormat="1" ht="13.5" customHeight="1" x14ac:dyDescent="0.2">
      <c r="A38" s="118" t="s">
        <v>105</v>
      </c>
      <c r="B38" s="119" t="s">
        <v>106</v>
      </c>
      <c r="C38" s="113">
        <v>37.541091387245231</v>
      </c>
      <c r="D38" s="115">
        <v>2284</v>
      </c>
      <c r="E38" s="114">
        <v>2283</v>
      </c>
      <c r="F38" s="114">
        <v>2288</v>
      </c>
      <c r="G38" s="114">
        <v>2389</v>
      </c>
      <c r="H38" s="140">
        <v>2332</v>
      </c>
      <c r="I38" s="115">
        <v>-48</v>
      </c>
      <c r="J38" s="116">
        <v>-2.0583190394511148</v>
      </c>
    </row>
    <row r="39" spans="1:10" s="110" customFormat="1" ht="13.5" customHeight="1" x14ac:dyDescent="0.2">
      <c r="A39" s="120"/>
      <c r="B39" s="119" t="s">
        <v>107</v>
      </c>
      <c r="C39" s="113">
        <v>62.458908612754769</v>
      </c>
      <c r="D39" s="115">
        <v>3800</v>
      </c>
      <c r="E39" s="114">
        <v>3958</v>
      </c>
      <c r="F39" s="114">
        <v>3987</v>
      </c>
      <c r="G39" s="114">
        <v>4040</v>
      </c>
      <c r="H39" s="140">
        <v>3986</v>
      </c>
      <c r="I39" s="115">
        <v>-186</v>
      </c>
      <c r="J39" s="116">
        <v>-4.6663321625689917</v>
      </c>
    </row>
    <row r="40" spans="1:10" s="110" customFormat="1" ht="13.5" customHeight="1" x14ac:dyDescent="0.2">
      <c r="A40" s="118" t="s">
        <v>105</v>
      </c>
      <c r="B40" s="121" t="s">
        <v>108</v>
      </c>
      <c r="C40" s="113">
        <v>22.501643655489808</v>
      </c>
      <c r="D40" s="115">
        <v>1369</v>
      </c>
      <c r="E40" s="114">
        <v>1399</v>
      </c>
      <c r="F40" s="114">
        <v>1445</v>
      </c>
      <c r="G40" s="114">
        <v>1542</v>
      </c>
      <c r="H40" s="140">
        <v>1436</v>
      </c>
      <c r="I40" s="115">
        <v>-67</v>
      </c>
      <c r="J40" s="116">
        <v>-4.6657381615598883</v>
      </c>
    </row>
    <row r="41" spans="1:10" s="110" customFormat="1" ht="13.5" customHeight="1" x14ac:dyDescent="0.2">
      <c r="A41" s="118"/>
      <c r="B41" s="121" t="s">
        <v>109</v>
      </c>
      <c r="C41" s="113">
        <v>31.492439184746878</v>
      </c>
      <c r="D41" s="115">
        <v>1916</v>
      </c>
      <c r="E41" s="114">
        <v>2021</v>
      </c>
      <c r="F41" s="114">
        <v>2027</v>
      </c>
      <c r="G41" s="114">
        <v>2095</v>
      </c>
      <c r="H41" s="140">
        <v>2145</v>
      </c>
      <c r="I41" s="115">
        <v>-229</v>
      </c>
      <c r="J41" s="116">
        <v>-10.675990675990676</v>
      </c>
    </row>
    <row r="42" spans="1:10" s="110" customFormat="1" ht="13.5" customHeight="1" x14ac:dyDescent="0.2">
      <c r="A42" s="118"/>
      <c r="B42" s="121" t="s">
        <v>110</v>
      </c>
      <c r="C42" s="113">
        <v>17.291255752794214</v>
      </c>
      <c r="D42" s="115">
        <v>1052</v>
      </c>
      <c r="E42" s="114">
        <v>1040</v>
      </c>
      <c r="F42" s="114">
        <v>1039</v>
      </c>
      <c r="G42" s="114">
        <v>1042</v>
      </c>
      <c r="H42" s="140">
        <v>1030</v>
      </c>
      <c r="I42" s="115">
        <v>22</v>
      </c>
      <c r="J42" s="116">
        <v>2.1359223300970873</v>
      </c>
    </row>
    <row r="43" spans="1:10" s="110" customFormat="1" ht="13.5" customHeight="1" x14ac:dyDescent="0.2">
      <c r="A43" s="120"/>
      <c r="B43" s="121" t="s">
        <v>111</v>
      </c>
      <c r="C43" s="113">
        <v>28.7146614069691</v>
      </c>
      <c r="D43" s="115">
        <v>1747</v>
      </c>
      <c r="E43" s="114">
        <v>1781</v>
      </c>
      <c r="F43" s="114">
        <v>1764</v>
      </c>
      <c r="G43" s="114">
        <v>1750</v>
      </c>
      <c r="H43" s="140">
        <v>1707</v>
      </c>
      <c r="I43" s="115">
        <v>40</v>
      </c>
      <c r="J43" s="116">
        <v>2.3432923257176332</v>
      </c>
    </row>
    <row r="44" spans="1:10" s="110" customFormat="1" ht="13.5" customHeight="1" x14ac:dyDescent="0.2">
      <c r="A44" s="120"/>
      <c r="B44" s="121" t="s">
        <v>112</v>
      </c>
      <c r="C44" s="113">
        <v>1.873767258382643</v>
      </c>
      <c r="D44" s="115">
        <v>114</v>
      </c>
      <c r="E44" s="114">
        <v>139</v>
      </c>
      <c r="F44" s="114">
        <v>143</v>
      </c>
      <c r="G44" s="114">
        <v>123</v>
      </c>
      <c r="H44" s="140">
        <v>115</v>
      </c>
      <c r="I44" s="115">
        <v>-1</v>
      </c>
      <c r="J44" s="116">
        <v>-0.86956521739130432</v>
      </c>
    </row>
    <row r="45" spans="1:10" s="110" customFormat="1" ht="13.5" customHeight="1" x14ac:dyDescent="0.2">
      <c r="A45" s="118" t="s">
        <v>113</v>
      </c>
      <c r="B45" s="122" t="s">
        <v>116</v>
      </c>
      <c r="C45" s="113">
        <v>86.094674556213022</v>
      </c>
      <c r="D45" s="115">
        <v>5238</v>
      </c>
      <c r="E45" s="114">
        <v>5379</v>
      </c>
      <c r="F45" s="114">
        <v>5419</v>
      </c>
      <c r="G45" s="114">
        <v>5515</v>
      </c>
      <c r="H45" s="140">
        <v>5428</v>
      </c>
      <c r="I45" s="115">
        <v>-190</v>
      </c>
      <c r="J45" s="116">
        <v>-3.5003684598378775</v>
      </c>
    </row>
    <row r="46" spans="1:10" s="110" customFormat="1" ht="13.5" customHeight="1" x14ac:dyDescent="0.2">
      <c r="A46" s="118"/>
      <c r="B46" s="119" t="s">
        <v>117</v>
      </c>
      <c r="C46" s="113">
        <v>13.625904010519395</v>
      </c>
      <c r="D46" s="115">
        <v>829</v>
      </c>
      <c r="E46" s="114">
        <v>853</v>
      </c>
      <c r="F46" s="114">
        <v>848</v>
      </c>
      <c r="G46" s="114">
        <v>904</v>
      </c>
      <c r="H46" s="140">
        <v>883</v>
      </c>
      <c r="I46" s="115">
        <v>-54</v>
      </c>
      <c r="J46" s="116">
        <v>-6.115515288788222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6202</v>
      </c>
      <c r="E48" s="114">
        <v>6430</v>
      </c>
      <c r="F48" s="114">
        <v>6423</v>
      </c>
      <c r="G48" s="114">
        <v>6381</v>
      </c>
      <c r="H48" s="140">
        <v>6215</v>
      </c>
      <c r="I48" s="115">
        <v>-13</v>
      </c>
      <c r="J48" s="116">
        <v>-0.20917135961383748</v>
      </c>
    </row>
    <row r="49" spans="1:12" s="110" customFormat="1" ht="13.5" customHeight="1" x14ac:dyDescent="0.2">
      <c r="A49" s="118" t="s">
        <v>105</v>
      </c>
      <c r="B49" s="119" t="s">
        <v>106</v>
      </c>
      <c r="C49" s="113">
        <v>44.163173169945182</v>
      </c>
      <c r="D49" s="115">
        <v>2739</v>
      </c>
      <c r="E49" s="114">
        <v>2874</v>
      </c>
      <c r="F49" s="114">
        <v>2874</v>
      </c>
      <c r="G49" s="114">
        <v>2812</v>
      </c>
      <c r="H49" s="140">
        <v>2754</v>
      </c>
      <c r="I49" s="115">
        <v>-15</v>
      </c>
      <c r="J49" s="116">
        <v>-0.54466230936819171</v>
      </c>
    </row>
    <row r="50" spans="1:12" s="110" customFormat="1" ht="13.5" customHeight="1" x14ac:dyDescent="0.2">
      <c r="A50" s="120"/>
      <c r="B50" s="119" t="s">
        <v>107</v>
      </c>
      <c r="C50" s="113">
        <v>55.836826830054818</v>
      </c>
      <c r="D50" s="115">
        <v>3463</v>
      </c>
      <c r="E50" s="114">
        <v>3556</v>
      </c>
      <c r="F50" s="114">
        <v>3549</v>
      </c>
      <c r="G50" s="114">
        <v>3569</v>
      </c>
      <c r="H50" s="140">
        <v>3461</v>
      </c>
      <c r="I50" s="115">
        <v>2</v>
      </c>
      <c r="J50" s="116">
        <v>5.7786766830395839E-2</v>
      </c>
    </row>
    <row r="51" spans="1:12" s="110" customFormat="1" ht="13.5" customHeight="1" x14ac:dyDescent="0.2">
      <c r="A51" s="118" t="s">
        <v>105</v>
      </c>
      <c r="B51" s="121" t="s">
        <v>108</v>
      </c>
      <c r="C51" s="113">
        <v>12.141244759754917</v>
      </c>
      <c r="D51" s="115">
        <v>753</v>
      </c>
      <c r="E51" s="114">
        <v>865</v>
      </c>
      <c r="F51" s="114">
        <v>859</v>
      </c>
      <c r="G51" s="114">
        <v>813</v>
      </c>
      <c r="H51" s="140">
        <v>763</v>
      </c>
      <c r="I51" s="115">
        <v>-10</v>
      </c>
      <c r="J51" s="116">
        <v>-1.3106159895150722</v>
      </c>
    </row>
    <row r="52" spans="1:12" s="110" customFormat="1" ht="13.5" customHeight="1" x14ac:dyDescent="0.2">
      <c r="A52" s="118"/>
      <c r="B52" s="121" t="s">
        <v>109</v>
      </c>
      <c r="C52" s="113">
        <v>72.089648500483719</v>
      </c>
      <c r="D52" s="115">
        <v>4471</v>
      </c>
      <c r="E52" s="114">
        <v>4582</v>
      </c>
      <c r="F52" s="114">
        <v>4585</v>
      </c>
      <c r="G52" s="114">
        <v>4623</v>
      </c>
      <c r="H52" s="140">
        <v>4556</v>
      </c>
      <c r="I52" s="115">
        <v>-85</v>
      </c>
      <c r="J52" s="116">
        <v>-1.8656716417910448</v>
      </c>
    </row>
    <row r="53" spans="1:12" s="110" customFormat="1" ht="13.5" customHeight="1" x14ac:dyDescent="0.2">
      <c r="A53" s="118"/>
      <c r="B53" s="121" t="s">
        <v>110</v>
      </c>
      <c r="C53" s="113">
        <v>14.753305385359562</v>
      </c>
      <c r="D53" s="115">
        <v>915</v>
      </c>
      <c r="E53" s="114">
        <v>922</v>
      </c>
      <c r="F53" s="114">
        <v>913</v>
      </c>
      <c r="G53" s="114">
        <v>884</v>
      </c>
      <c r="H53" s="140">
        <v>836</v>
      </c>
      <c r="I53" s="115">
        <v>79</v>
      </c>
      <c r="J53" s="116">
        <v>9.4497607655502396</v>
      </c>
    </row>
    <row r="54" spans="1:12" s="110" customFormat="1" ht="13.5" customHeight="1" x14ac:dyDescent="0.2">
      <c r="A54" s="120"/>
      <c r="B54" s="121" t="s">
        <v>111</v>
      </c>
      <c r="C54" s="113">
        <v>1.0158013544018059</v>
      </c>
      <c r="D54" s="115">
        <v>63</v>
      </c>
      <c r="E54" s="114">
        <v>61</v>
      </c>
      <c r="F54" s="114">
        <v>66</v>
      </c>
      <c r="G54" s="114">
        <v>61</v>
      </c>
      <c r="H54" s="140">
        <v>60</v>
      </c>
      <c r="I54" s="115">
        <v>3</v>
      </c>
      <c r="J54" s="116">
        <v>5</v>
      </c>
    </row>
    <row r="55" spans="1:12" s="110" customFormat="1" ht="13.5" customHeight="1" x14ac:dyDescent="0.2">
      <c r="A55" s="120"/>
      <c r="B55" s="121" t="s">
        <v>112</v>
      </c>
      <c r="C55" s="113">
        <v>0.16123831022250887</v>
      </c>
      <c r="D55" s="115">
        <v>10</v>
      </c>
      <c r="E55" s="114">
        <v>8</v>
      </c>
      <c r="F55" s="114">
        <v>12</v>
      </c>
      <c r="G55" s="114">
        <v>9</v>
      </c>
      <c r="H55" s="140">
        <v>10</v>
      </c>
      <c r="I55" s="115">
        <v>0</v>
      </c>
      <c r="J55" s="116">
        <v>0</v>
      </c>
    </row>
    <row r="56" spans="1:12" s="110" customFormat="1" ht="13.5" customHeight="1" x14ac:dyDescent="0.2">
      <c r="A56" s="118" t="s">
        <v>113</v>
      </c>
      <c r="B56" s="122" t="s">
        <v>116</v>
      </c>
      <c r="C56" s="113">
        <v>79.603353756852627</v>
      </c>
      <c r="D56" s="115">
        <v>4937</v>
      </c>
      <c r="E56" s="114">
        <v>5131</v>
      </c>
      <c r="F56" s="114">
        <v>5144</v>
      </c>
      <c r="G56" s="114">
        <v>5086</v>
      </c>
      <c r="H56" s="140">
        <v>4972</v>
      </c>
      <c r="I56" s="115">
        <v>-35</v>
      </c>
      <c r="J56" s="116">
        <v>-0.70394207562349154</v>
      </c>
    </row>
    <row r="57" spans="1:12" s="110" customFormat="1" ht="13.5" customHeight="1" x14ac:dyDescent="0.2">
      <c r="A57" s="142"/>
      <c r="B57" s="124" t="s">
        <v>117</v>
      </c>
      <c r="C57" s="125">
        <v>20.396646243147373</v>
      </c>
      <c r="D57" s="143">
        <v>1265</v>
      </c>
      <c r="E57" s="144">
        <v>1299</v>
      </c>
      <c r="F57" s="144">
        <v>1279</v>
      </c>
      <c r="G57" s="144">
        <v>1295</v>
      </c>
      <c r="H57" s="145">
        <v>1243</v>
      </c>
      <c r="I57" s="143">
        <v>22</v>
      </c>
      <c r="J57" s="146">
        <v>1.7699115044247788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41896</v>
      </c>
      <c r="E12" s="236">
        <v>41833</v>
      </c>
      <c r="F12" s="114">
        <v>42055</v>
      </c>
      <c r="G12" s="114">
        <v>41632</v>
      </c>
      <c r="H12" s="140">
        <v>41406</v>
      </c>
      <c r="I12" s="115">
        <v>490</v>
      </c>
      <c r="J12" s="116">
        <v>1.1834033714920542</v>
      </c>
    </row>
    <row r="13" spans="1:15" s="110" customFormat="1" ht="12" customHeight="1" x14ac:dyDescent="0.2">
      <c r="A13" s="118" t="s">
        <v>105</v>
      </c>
      <c r="B13" s="119" t="s">
        <v>106</v>
      </c>
      <c r="C13" s="113">
        <v>54.475367576856982</v>
      </c>
      <c r="D13" s="115">
        <v>22823</v>
      </c>
      <c r="E13" s="114">
        <v>22760</v>
      </c>
      <c r="F13" s="114">
        <v>22948</v>
      </c>
      <c r="G13" s="114">
        <v>22673</v>
      </c>
      <c r="H13" s="140">
        <v>22469</v>
      </c>
      <c r="I13" s="115">
        <v>354</v>
      </c>
      <c r="J13" s="116">
        <v>1.5755040277715964</v>
      </c>
    </row>
    <row r="14" spans="1:15" s="110" customFormat="1" ht="12" customHeight="1" x14ac:dyDescent="0.2">
      <c r="A14" s="118"/>
      <c r="B14" s="119" t="s">
        <v>107</v>
      </c>
      <c r="C14" s="113">
        <v>45.524632423143018</v>
      </c>
      <c r="D14" s="115">
        <v>19073</v>
      </c>
      <c r="E14" s="114">
        <v>19073</v>
      </c>
      <c r="F14" s="114">
        <v>19107</v>
      </c>
      <c r="G14" s="114">
        <v>18959</v>
      </c>
      <c r="H14" s="140">
        <v>18937</v>
      </c>
      <c r="I14" s="115">
        <v>136</v>
      </c>
      <c r="J14" s="116">
        <v>0.71817077678618579</v>
      </c>
    </row>
    <row r="15" spans="1:15" s="110" customFormat="1" ht="12" customHeight="1" x14ac:dyDescent="0.2">
      <c r="A15" s="118" t="s">
        <v>105</v>
      </c>
      <c r="B15" s="121" t="s">
        <v>108</v>
      </c>
      <c r="C15" s="113">
        <v>12.40213862898606</v>
      </c>
      <c r="D15" s="115">
        <v>5196</v>
      </c>
      <c r="E15" s="114">
        <v>5333</v>
      </c>
      <c r="F15" s="114">
        <v>5418</v>
      </c>
      <c r="G15" s="114">
        <v>5073</v>
      </c>
      <c r="H15" s="140">
        <v>5153</v>
      </c>
      <c r="I15" s="115">
        <v>43</v>
      </c>
      <c r="J15" s="116">
        <v>0.83446535998447502</v>
      </c>
    </row>
    <row r="16" spans="1:15" s="110" customFormat="1" ht="12" customHeight="1" x14ac:dyDescent="0.2">
      <c r="A16" s="118"/>
      <c r="B16" s="121" t="s">
        <v>109</v>
      </c>
      <c r="C16" s="113">
        <v>67.536280313156382</v>
      </c>
      <c r="D16" s="115">
        <v>28295</v>
      </c>
      <c r="E16" s="114">
        <v>28205</v>
      </c>
      <c r="F16" s="114">
        <v>28393</v>
      </c>
      <c r="G16" s="114">
        <v>28449</v>
      </c>
      <c r="H16" s="140">
        <v>28339</v>
      </c>
      <c r="I16" s="115">
        <v>-44</v>
      </c>
      <c r="J16" s="116">
        <v>-0.15526306503405202</v>
      </c>
    </row>
    <row r="17" spans="1:10" s="110" customFormat="1" ht="12" customHeight="1" x14ac:dyDescent="0.2">
      <c r="A17" s="118"/>
      <c r="B17" s="121" t="s">
        <v>110</v>
      </c>
      <c r="C17" s="113">
        <v>18.545923238495323</v>
      </c>
      <c r="D17" s="115">
        <v>7770</v>
      </c>
      <c r="E17" s="114">
        <v>7663</v>
      </c>
      <c r="F17" s="114">
        <v>7610</v>
      </c>
      <c r="G17" s="114">
        <v>7497</v>
      </c>
      <c r="H17" s="140">
        <v>7335</v>
      </c>
      <c r="I17" s="115">
        <v>435</v>
      </c>
      <c r="J17" s="116">
        <v>5.9304703476482619</v>
      </c>
    </row>
    <row r="18" spans="1:10" s="110" customFormat="1" ht="12" customHeight="1" x14ac:dyDescent="0.2">
      <c r="A18" s="120"/>
      <c r="B18" s="121" t="s">
        <v>111</v>
      </c>
      <c r="C18" s="113">
        <v>1.5156578193622303</v>
      </c>
      <c r="D18" s="115">
        <v>635</v>
      </c>
      <c r="E18" s="114">
        <v>632</v>
      </c>
      <c r="F18" s="114">
        <v>634</v>
      </c>
      <c r="G18" s="114">
        <v>613</v>
      </c>
      <c r="H18" s="140">
        <v>579</v>
      </c>
      <c r="I18" s="115">
        <v>56</v>
      </c>
      <c r="J18" s="116">
        <v>9.6718480138169252</v>
      </c>
    </row>
    <row r="19" spans="1:10" s="110" customFormat="1" ht="12" customHeight="1" x14ac:dyDescent="0.2">
      <c r="A19" s="120"/>
      <c r="B19" s="121" t="s">
        <v>112</v>
      </c>
      <c r="C19" s="113">
        <v>0.36996371968684361</v>
      </c>
      <c r="D19" s="115">
        <v>155</v>
      </c>
      <c r="E19" s="114">
        <v>156</v>
      </c>
      <c r="F19" s="114">
        <v>157</v>
      </c>
      <c r="G19" s="114">
        <v>134</v>
      </c>
      <c r="H19" s="140">
        <v>119</v>
      </c>
      <c r="I19" s="115">
        <v>36</v>
      </c>
      <c r="J19" s="116">
        <v>30.252100840336134</v>
      </c>
    </row>
    <row r="20" spans="1:10" s="110" customFormat="1" ht="12" customHeight="1" x14ac:dyDescent="0.2">
      <c r="A20" s="118" t="s">
        <v>113</v>
      </c>
      <c r="B20" s="119" t="s">
        <v>181</v>
      </c>
      <c r="C20" s="113">
        <v>72.16679396601107</v>
      </c>
      <c r="D20" s="115">
        <v>30235</v>
      </c>
      <c r="E20" s="114">
        <v>30213</v>
      </c>
      <c r="F20" s="114">
        <v>30528</v>
      </c>
      <c r="G20" s="114">
        <v>30206</v>
      </c>
      <c r="H20" s="140">
        <v>30131</v>
      </c>
      <c r="I20" s="115">
        <v>104</v>
      </c>
      <c r="J20" s="116">
        <v>0.34515947031296673</v>
      </c>
    </row>
    <row r="21" spans="1:10" s="110" customFormat="1" ht="12" customHeight="1" x14ac:dyDescent="0.2">
      <c r="A21" s="118"/>
      <c r="B21" s="119" t="s">
        <v>182</v>
      </c>
      <c r="C21" s="113">
        <v>27.833206033988926</v>
      </c>
      <c r="D21" s="115">
        <v>11661</v>
      </c>
      <c r="E21" s="114">
        <v>11620</v>
      </c>
      <c r="F21" s="114">
        <v>11527</v>
      </c>
      <c r="G21" s="114">
        <v>11426</v>
      </c>
      <c r="H21" s="140">
        <v>11275</v>
      </c>
      <c r="I21" s="115">
        <v>386</v>
      </c>
      <c r="J21" s="116">
        <v>3.4235033259423502</v>
      </c>
    </row>
    <row r="22" spans="1:10" s="110" customFormat="1" ht="12" customHeight="1" x14ac:dyDescent="0.2">
      <c r="A22" s="118" t="s">
        <v>113</v>
      </c>
      <c r="B22" s="119" t="s">
        <v>116</v>
      </c>
      <c r="C22" s="113">
        <v>78.434695436318506</v>
      </c>
      <c r="D22" s="115">
        <v>32861</v>
      </c>
      <c r="E22" s="114">
        <v>32953</v>
      </c>
      <c r="F22" s="114">
        <v>33181</v>
      </c>
      <c r="G22" s="114">
        <v>32813</v>
      </c>
      <c r="H22" s="140">
        <v>32832</v>
      </c>
      <c r="I22" s="115">
        <v>29</v>
      </c>
      <c r="J22" s="116">
        <v>8.8328460038986353E-2</v>
      </c>
    </row>
    <row r="23" spans="1:10" s="110" customFormat="1" ht="12" customHeight="1" x14ac:dyDescent="0.2">
      <c r="A23" s="118"/>
      <c r="B23" s="119" t="s">
        <v>117</v>
      </c>
      <c r="C23" s="113">
        <v>21.534275348481955</v>
      </c>
      <c r="D23" s="115">
        <v>9022</v>
      </c>
      <c r="E23" s="114">
        <v>8869</v>
      </c>
      <c r="F23" s="114">
        <v>8863</v>
      </c>
      <c r="G23" s="114">
        <v>8806</v>
      </c>
      <c r="H23" s="140">
        <v>8563</v>
      </c>
      <c r="I23" s="115">
        <v>459</v>
      </c>
      <c r="J23" s="116">
        <v>5.3602709330841991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63227</v>
      </c>
      <c r="E64" s="236">
        <v>63010</v>
      </c>
      <c r="F64" s="236">
        <v>63008</v>
      </c>
      <c r="G64" s="236">
        <v>62033</v>
      </c>
      <c r="H64" s="140">
        <v>61498</v>
      </c>
      <c r="I64" s="115">
        <v>1729</v>
      </c>
      <c r="J64" s="116">
        <v>2.8114735438550849</v>
      </c>
    </row>
    <row r="65" spans="1:12" s="110" customFormat="1" ht="12" customHeight="1" x14ac:dyDescent="0.2">
      <c r="A65" s="118" t="s">
        <v>105</v>
      </c>
      <c r="B65" s="119" t="s">
        <v>106</v>
      </c>
      <c r="C65" s="113">
        <v>52.977367263985322</v>
      </c>
      <c r="D65" s="235">
        <v>33496</v>
      </c>
      <c r="E65" s="236">
        <v>33380</v>
      </c>
      <c r="F65" s="236">
        <v>33465</v>
      </c>
      <c r="G65" s="236">
        <v>32839</v>
      </c>
      <c r="H65" s="140">
        <v>32466</v>
      </c>
      <c r="I65" s="115">
        <v>1030</v>
      </c>
      <c r="J65" s="116">
        <v>3.1725497443479331</v>
      </c>
    </row>
    <row r="66" spans="1:12" s="110" customFormat="1" ht="12" customHeight="1" x14ac:dyDescent="0.2">
      <c r="A66" s="118"/>
      <c r="B66" s="119" t="s">
        <v>107</v>
      </c>
      <c r="C66" s="113">
        <v>47.022632736014678</v>
      </c>
      <c r="D66" s="235">
        <v>29731</v>
      </c>
      <c r="E66" s="236">
        <v>29630</v>
      </c>
      <c r="F66" s="236">
        <v>29543</v>
      </c>
      <c r="G66" s="236">
        <v>29194</v>
      </c>
      <c r="H66" s="140">
        <v>29032</v>
      </c>
      <c r="I66" s="115">
        <v>699</v>
      </c>
      <c r="J66" s="116">
        <v>2.4076880683383854</v>
      </c>
    </row>
    <row r="67" spans="1:12" s="110" customFormat="1" ht="12" customHeight="1" x14ac:dyDescent="0.2">
      <c r="A67" s="118" t="s">
        <v>105</v>
      </c>
      <c r="B67" s="121" t="s">
        <v>108</v>
      </c>
      <c r="C67" s="113">
        <v>11.158207727711263</v>
      </c>
      <c r="D67" s="235">
        <v>7055</v>
      </c>
      <c r="E67" s="236">
        <v>7200</v>
      </c>
      <c r="F67" s="236">
        <v>7256</v>
      </c>
      <c r="G67" s="236">
        <v>6797</v>
      </c>
      <c r="H67" s="140">
        <v>6834</v>
      </c>
      <c r="I67" s="115">
        <v>221</v>
      </c>
      <c r="J67" s="116">
        <v>3.2338308457711444</v>
      </c>
    </row>
    <row r="68" spans="1:12" s="110" customFormat="1" ht="12" customHeight="1" x14ac:dyDescent="0.2">
      <c r="A68" s="118"/>
      <c r="B68" s="121" t="s">
        <v>109</v>
      </c>
      <c r="C68" s="113">
        <v>69.364353836177585</v>
      </c>
      <c r="D68" s="235">
        <v>43857</v>
      </c>
      <c r="E68" s="236">
        <v>43708</v>
      </c>
      <c r="F68" s="236">
        <v>43821</v>
      </c>
      <c r="G68" s="236">
        <v>43568</v>
      </c>
      <c r="H68" s="140">
        <v>43256</v>
      </c>
      <c r="I68" s="115">
        <v>601</v>
      </c>
      <c r="J68" s="116">
        <v>1.3894026262252634</v>
      </c>
    </row>
    <row r="69" spans="1:12" s="110" customFormat="1" ht="12" customHeight="1" x14ac:dyDescent="0.2">
      <c r="A69" s="118"/>
      <c r="B69" s="121" t="s">
        <v>110</v>
      </c>
      <c r="C69" s="113">
        <v>18.333939614405239</v>
      </c>
      <c r="D69" s="235">
        <v>11592</v>
      </c>
      <c r="E69" s="236">
        <v>11382</v>
      </c>
      <c r="F69" s="236">
        <v>11189</v>
      </c>
      <c r="G69" s="236">
        <v>10941</v>
      </c>
      <c r="H69" s="140">
        <v>10712</v>
      </c>
      <c r="I69" s="115">
        <v>880</v>
      </c>
      <c r="J69" s="116">
        <v>8.2150858849887971</v>
      </c>
    </row>
    <row r="70" spans="1:12" s="110" customFormat="1" ht="12" customHeight="1" x14ac:dyDescent="0.2">
      <c r="A70" s="120"/>
      <c r="B70" s="121" t="s">
        <v>111</v>
      </c>
      <c r="C70" s="113">
        <v>1.1434988217059168</v>
      </c>
      <c r="D70" s="235">
        <v>723</v>
      </c>
      <c r="E70" s="236">
        <v>720</v>
      </c>
      <c r="F70" s="236">
        <v>742</v>
      </c>
      <c r="G70" s="236">
        <v>727</v>
      </c>
      <c r="H70" s="140">
        <v>696</v>
      </c>
      <c r="I70" s="115">
        <v>27</v>
      </c>
      <c r="J70" s="116">
        <v>3.8793103448275863</v>
      </c>
    </row>
    <row r="71" spans="1:12" s="110" customFormat="1" ht="12" customHeight="1" x14ac:dyDescent="0.2">
      <c r="A71" s="120"/>
      <c r="B71" s="121" t="s">
        <v>112</v>
      </c>
      <c r="C71" s="113">
        <v>0.28152529773672641</v>
      </c>
      <c r="D71" s="235">
        <v>178</v>
      </c>
      <c r="E71" s="236">
        <v>172</v>
      </c>
      <c r="F71" s="236">
        <v>199</v>
      </c>
      <c r="G71" s="236">
        <v>176</v>
      </c>
      <c r="H71" s="140">
        <v>159</v>
      </c>
      <c r="I71" s="115">
        <v>19</v>
      </c>
      <c r="J71" s="116">
        <v>11.949685534591195</v>
      </c>
    </row>
    <row r="72" spans="1:12" s="110" customFormat="1" ht="12" customHeight="1" x14ac:dyDescent="0.2">
      <c r="A72" s="118" t="s">
        <v>113</v>
      </c>
      <c r="B72" s="119" t="s">
        <v>181</v>
      </c>
      <c r="C72" s="113">
        <v>72.018283328324927</v>
      </c>
      <c r="D72" s="235">
        <v>45535</v>
      </c>
      <c r="E72" s="236">
        <v>45386</v>
      </c>
      <c r="F72" s="236">
        <v>45539</v>
      </c>
      <c r="G72" s="236">
        <v>44799</v>
      </c>
      <c r="H72" s="140">
        <v>44459</v>
      </c>
      <c r="I72" s="115">
        <v>1076</v>
      </c>
      <c r="J72" s="116">
        <v>2.420207382082368</v>
      </c>
    </row>
    <row r="73" spans="1:12" s="110" customFormat="1" ht="12" customHeight="1" x14ac:dyDescent="0.2">
      <c r="A73" s="118"/>
      <c r="B73" s="119" t="s">
        <v>182</v>
      </c>
      <c r="C73" s="113">
        <v>27.981716671675077</v>
      </c>
      <c r="D73" s="115">
        <v>17692</v>
      </c>
      <c r="E73" s="114">
        <v>17624</v>
      </c>
      <c r="F73" s="114">
        <v>17469</v>
      </c>
      <c r="G73" s="114">
        <v>17234</v>
      </c>
      <c r="H73" s="140">
        <v>17039</v>
      </c>
      <c r="I73" s="115">
        <v>653</v>
      </c>
      <c r="J73" s="116">
        <v>3.8323845296085453</v>
      </c>
    </row>
    <row r="74" spans="1:12" s="110" customFormat="1" ht="12" customHeight="1" x14ac:dyDescent="0.2">
      <c r="A74" s="118" t="s">
        <v>113</v>
      </c>
      <c r="B74" s="119" t="s">
        <v>116</v>
      </c>
      <c r="C74" s="113">
        <v>83.117971752574064</v>
      </c>
      <c r="D74" s="115">
        <v>52553</v>
      </c>
      <c r="E74" s="114">
        <v>52557</v>
      </c>
      <c r="F74" s="114">
        <v>52620</v>
      </c>
      <c r="G74" s="114">
        <v>51898</v>
      </c>
      <c r="H74" s="140">
        <v>51686</v>
      </c>
      <c r="I74" s="115">
        <v>867</v>
      </c>
      <c r="J74" s="116">
        <v>1.6774368300893858</v>
      </c>
    </row>
    <row r="75" spans="1:12" s="110" customFormat="1" ht="12" customHeight="1" x14ac:dyDescent="0.2">
      <c r="A75" s="142"/>
      <c r="B75" s="124" t="s">
        <v>117</v>
      </c>
      <c r="C75" s="125">
        <v>16.842488177519098</v>
      </c>
      <c r="D75" s="143">
        <v>10649</v>
      </c>
      <c r="E75" s="144">
        <v>10434</v>
      </c>
      <c r="F75" s="144">
        <v>10370</v>
      </c>
      <c r="G75" s="144">
        <v>10114</v>
      </c>
      <c r="H75" s="145">
        <v>9791</v>
      </c>
      <c r="I75" s="143">
        <v>858</v>
      </c>
      <c r="J75" s="146">
        <v>8.7631498314778877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41896</v>
      </c>
      <c r="G11" s="114">
        <v>41833</v>
      </c>
      <c r="H11" s="114">
        <v>42055</v>
      </c>
      <c r="I11" s="114">
        <v>41632</v>
      </c>
      <c r="J11" s="140">
        <v>41406</v>
      </c>
      <c r="K11" s="114">
        <v>490</v>
      </c>
      <c r="L11" s="116">
        <v>1.1834033714920542</v>
      </c>
    </row>
    <row r="12" spans="1:17" s="110" customFormat="1" ht="24.95" customHeight="1" x14ac:dyDescent="0.2">
      <c r="A12" s="604" t="s">
        <v>185</v>
      </c>
      <c r="B12" s="605"/>
      <c r="C12" s="605"/>
      <c r="D12" s="606"/>
      <c r="E12" s="113">
        <v>54.475367576856982</v>
      </c>
      <c r="F12" s="115">
        <v>22823</v>
      </c>
      <c r="G12" s="114">
        <v>22760</v>
      </c>
      <c r="H12" s="114">
        <v>22948</v>
      </c>
      <c r="I12" s="114">
        <v>22673</v>
      </c>
      <c r="J12" s="140">
        <v>22469</v>
      </c>
      <c r="K12" s="114">
        <v>354</v>
      </c>
      <c r="L12" s="116">
        <v>1.5755040277715964</v>
      </c>
    </row>
    <row r="13" spans="1:17" s="110" customFormat="1" ht="15" customHeight="1" x14ac:dyDescent="0.2">
      <c r="A13" s="120"/>
      <c r="B13" s="612" t="s">
        <v>107</v>
      </c>
      <c r="C13" s="612"/>
      <c r="E13" s="113">
        <v>45.524632423143018</v>
      </c>
      <c r="F13" s="115">
        <v>19073</v>
      </c>
      <c r="G13" s="114">
        <v>19073</v>
      </c>
      <c r="H13" s="114">
        <v>19107</v>
      </c>
      <c r="I13" s="114">
        <v>18959</v>
      </c>
      <c r="J13" s="140">
        <v>18937</v>
      </c>
      <c r="K13" s="114">
        <v>136</v>
      </c>
      <c r="L13" s="116">
        <v>0.71817077678618579</v>
      </c>
    </row>
    <row r="14" spans="1:17" s="110" customFormat="1" ht="24.95" customHeight="1" x14ac:dyDescent="0.2">
      <c r="A14" s="604" t="s">
        <v>186</v>
      </c>
      <c r="B14" s="605"/>
      <c r="C14" s="605"/>
      <c r="D14" s="606"/>
      <c r="E14" s="113">
        <v>12.40213862898606</v>
      </c>
      <c r="F14" s="115">
        <v>5196</v>
      </c>
      <c r="G14" s="114">
        <v>5333</v>
      </c>
      <c r="H14" s="114">
        <v>5418</v>
      </c>
      <c r="I14" s="114">
        <v>5073</v>
      </c>
      <c r="J14" s="140">
        <v>5153</v>
      </c>
      <c r="K14" s="114">
        <v>43</v>
      </c>
      <c r="L14" s="116">
        <v>0.83446535998447502</v>
      </c>
    </row>
    <row r="15" spans="1:17" s="110" customFormat="1" ht="15" customHeight="1" x14ac:dyDescent="0.2">
      <c r="A15" s="120"/>
      <c r="B15" s="119"/>
      <c r="C15" s="258" t="s">
        <v>106</v>
      </c>
      <c r="E15" s="113">
        <v>60.084680523479598</v>
      </c>
      <c r="F15" s="115">
        <v>3122</v>
      </c>
      <c r="G15" s="114">
        <v>3194</v>
      </c>
      <c r="H15" s="114">
        <v>3262</v>
      </c>
      <c r="I15" s="114">
        <v>3009</v>
      </c>
      <c r="J15" s="140">
        <v>3027</v>
      </c>
      <c r="K15" s="114">
        <v>95</v>
      </c>
      <c r="L15" s="116">
        <v>3.138420878757846</v>
      </c>
    </row>
    <row r="16" spans="1:17" s="110" customFormat="1" ht="15" customHeight="1" x14ac:dyDescent="0.2">
      <c r="A16" s="120"/>
      <c r="B16" s="119"/>
      <c r="C16" s="258" t="s">
        <v>107</v>
      </c>
      <c r="E16" s="113">
        <v>39.915319476520402</v>
      </c>
      <c r="F16" s="115">
        <v>2074</v>
      </c>
      <c r="G16" s="114">
        <v>2139</v>
      </c>
      <c r="H16" s="114">
        <v>2156</v>
      </c>
      <c r="I16" s="114">
        <v>2064</v>
      </c>
      <c r="J16" s="140">
        <v>2126</v>
      </c>
      <c r="K16" s="114">
        <v>-52</v>
      </c>
      <c r="L16" s="116">
        <v>-2.4459078080903103</v>
      </c>
    </row>
    <row r="17" spans="1:12" s="110" customFormat="1" ht="15" customHeight="1" x14ac:dyDescent="0.2">
      <c r="A17" s="120"/>
      <c r="B17" s="121" t="s">
        <v>109</v>
      </c>
      <c r="C17" s="258"/>
      <c r="E17" s="113">
        <v>67.536280313156382</v>
      </c>
      <c r="F17" s="115">
        <v>28295</v>
      </c>
      <c r="G17" s="114">
        <v>28205</v>
      </c>
      <c r="H17" s="114">
        <v>28393</v>
      </c>
      <c r="I17" s="114">
        <v>28449</v>
      </c>
      <c r="J17" s="140">
        <v>28339</v>
      </c>
      <c r="K17" s="114">
        <v>-44</v>
      </c>
      <c r="L17" s="116">
        <v>-0.15526306503405202</v>
      </c>
    </row>
    <row r="18" spans="1:12" s="110" customFormat="1" ht="15" customHeight="1" x14ac:dyDescent="0.2">
      <c r="A18" s="120"/>
      <c r="B18" s="119"/>
      <c r="C18" s="258" t="s">
        <v>106</v>
      </c>
      <c r="E18" s="113">
        <v>54.295811980915353</v>
      </c>
      <c r="F18" s="115">
        <v>15363</v>
      </c>
      <c r="G18" s="114">
        <v>15292</v>
      </c>
      <c r="H18" s="114">
        <v>15413</v>
      </c>
      <c r="I18" s="114">
        <v>15461</v>
      </c>
      <c r="J18" s="140">
        <v>15356</v>
      </c>
      <c r="K18" s="114">
        <v>7</v>
      </c>
      <c r="L18" s="116">
        <v>4.5584787705131545E-2</v>
      </c>
    </row>
    <row r="19" spans="1:12" s="110" customFormat="1" ht="15" customHeight="1" x14ac:dyDescent="0.2">
      <c r="A19" s="120"/>
      <c r="B19" s="119"/>
      <c r="C19" s="258" t="s">
        <v>107</v>
      </c>
      <c r="E19" s="113">
        <v>45.704188019084647</v>
      </c>
      <c r="F19" s="115">
        <v>12932</v>
      </c>
      <c r="G19" s="114">
        <v>12913</v>
      </c>
      <c r="H19" s="114">
        <v>12980</v>
      </c>
      <c r="I19" s="114">
        <v>12988</v>
      </c>
      <c r="J19" s="140">
        <v>12983</v>
      </c>
      <c r="K19" s="114">
        <v>-51</v>
      </c>
      <c r="L19" s="116">
        <v>-0.39282138180697834</v>
      </c>
    </row>
    <row r="20" spans="1:12" s="110" customFormat="1" ht="15" customHeight="1" x14ac:dyDescent="0.2">
      <c r="A20" s="120"/>
      <c r="B20" s="121" t="s">
        <v>110</v>
      </c>
      <c r="C20" s="258"/>
      <c r="E20" s="113">
        <v>18.545923238495323</v>
      </c>
      <c r="F20" s="115">
        <v>7770</v>
      </c>
      <c r="G20" s="114">
        <v>7663</v>
      </c>
      <c r="H20" s="114">
        <v>7610</v>
      </c>
      <c r="I20" s="114">
        <v>7497</v>
      </c>
      <c r="J20" s="140">
        <v>7335</v>
      </c>
      <c r="K20" s="114">
        <v>435</v>
      </c>
      <c r="L20" s="116">
        <v>5.9304703476482619</v>
      </c>
    </row>
    <row r="21" spans="1:12" s="110" customFormat="1" ht="15" customHeight="1" x14ac:dyDescent="0.2">
      <c r="A21" s="120"/>
      <c r="B21" s="119"/>
      <c r="C21" s="258" t="s">
        <v>106</v>
      </c>
      <c r="E21" s="113">
        <v>51.235521235521233</v>
      </c>
      <c r="F21" s="115">
        <v>3981</v>
      </c>
      <c r="G21" s="114">
        <v>3920</v>
      </c>
      <c r="H21" s="114">
        <v>3919</v>
      </c>
      <c r="I21" s="114">
        <v>3859</v>
      </c>
      <c r="J21" s="140">
        <v>3766</v>
      </c>
      <c r="K21" s="114">
        <v>215</v>
      </c>
      <c r="L21" s="116">
        <v>5.7089750398300581</v>
      </c>
    </row>
    <row r="22" spans="1:12" s="110" customFormat="1" ht="15" customHeight="1" x14ac:dyDescent="0.2">
      <c r="A22" s="120"/>
      <c r="B22" s="119"/>
      <c r="C22" s="258" t="s">
        <v>107</v>
      </c>
      <c r="E22" s="113">
        <v>48.764478764478767</v>
      </c>
      <c r="F22" s="115">
        <v>3789</v>
      </c>
      <c r="G22" s="114">
        <v>3743</v>
      </c>
      <c r="H22" s="114">
        <v>3691</v>
      </c>
      <c r="I22" s="114">
        <v>3638</v>
      </c>
      <c r="J22" s="140">
        <v>3569</v>
      </c>
      <c r="K22" s="114">
        <v>220</v>
      </c>
      <c r="L22" s="116">
        <v>6.1641916503222189</v>
      </c>
    </row>
    <row r="23" spans="1:12" s="110" customFormat="1" ht="15" customHeight="1" x14ac:dyDescent="0.2">
      <c r="A23" s="120"/>
      <c r="B23" s="121" t="s">
        <v>111</v>
      </c>
      <c r="C23" s="258"/>
      <c r="E23" s="113">
        <v>1.5156578193622303</v>
      </c>
      <c r="F23" s="115">
        <v>635</v>
      </c>
      <c r="G23" s="114">
        <v>632</v>
      </c>
      <c r="H23" s="114">
        <v>634</v>
      </c>
      <c r="I23" s="114">
        <v>613</v>
      </c>
      <c r="J23" s="140">
        <v>579</v>
      </c>
      <c r="K23" s="114">
        <v>56</v>
      </c>
      <c r="L23" s="116">
        <v>9.6718480138169252</v>
      </c>
    </row>
    <row r="24" spans="1:12" s="110" customFormat="1" ht="15" customHeight="1" x14ac:dyDescent="0.2">
      <c r="A24" s="120"/>
      <c r="B24" s="119"/>
      <c r="C24" s="258" t="s">
        <v>106</v>
      </c>
      <c r="E24" s="113">
        <v>56.220472440944881</v>
      </c>
      <c r="F24" s="115">
        <v>357</v>
      </c>
      <c r="G24" s="114">
        <v>354</v>
      </c>
      <c r="H24" s="114">
        <v>354</v>
      </c>
      <c r="I24" s="114">
        <v>344</v>
      </c>
      <c r="J24" s="140">
        <v>320</v>
      </c>
      <c r="K24" s="114">
        <v>37</v>
      </c>
      <c r="L24" s="116">
        <v>11.5625</v>
      </c>
    </row>
    <row r="25" spans="1:12" s="110" customFormat="1" ht="15" customHeight="1" x14ac:dyDescent="0.2">
      <c r="A25" s="120"/>
      <c r="B25" s="119"/>
      <c r="C25" s="258" t="s">
        <v>107</v>
      </c>
      <c r="E25" s="113">
        <v>43.779527559055119</v>
      </c>
      <c r="F25" s="115">
        <v>278</v>
      </c>
      <c r="G25" s="114">
        <v>278</v>
      </c>
      <c r="H25" s="114">
        <v>280</v>
      </c>
      <c r="I25" s="114">
        <v>269</v>
      </c>
      <c r="J25" s="140">
        <v>259</v>
      </c>
      <c r="K25" s="114">
        <v>19</v>
      </c>
      <c r="L25" s="116">
        <v>7.3359073359073363</v>
      </c>
    </row>
    <row r="26" spans="1:12" s="110" customFormat="1" ht="15" customHeight="1" x14ac:dyDescent="0.2">
      <c r="A26" s="120"/>
      <c r="C26" s="121" t="s">
        <v>187</v>
      </c>
      <c r="D26" s="110" t="s">
        <v>188</v>
      </c>
      <c r="E26" s="113">
        <v>0.36996371968684361</v>
      </c>
      <c r="F26" s="115">
        <v>155</v>
      </c>
      <c r="G26" s="114">
        <v>156</v>
      </c>
      <c r="H26" s="114">
        <v>157</v>
      </c>
      <c r="I26" s="114">
        <v>134</v>
      </c>
      <c r="J26" s="140">
        <v>119</v>
      </c>
      <c r="K26" s="114">
        <v>36</v>
      </c>
      <c r="L26" s="116">
        <v>30.252100840336134</v>
      </c>
    </row>
    <row r="27" spans="1:12" s="110" customFormat="1" ht="15" customHeight="1" x14ac:dyDescent="0.2">
      <c r="A27" s="120"/>
      <c r="B27" s="119"/>
      <c r="D27" s="259" t="s">
        <v>106</v>
      </c>
      <c r="E27" s="113">
        <v>51.612903225806448</v>
      </c>
      <c r="F27" s="115">
        <v>80</v>
      </c>
      <c r="G27" s="114">
        <v>79</v>
      </c>
      <c r="H27" s="114">
        <v>82</v>
      </c>
      <c r="I27" s="114">
        <v>73</v>
      </c>
      <c r="J27" s="140">
        <v>60</v>
      </c>
      <c r="K27" s="114">
        <v>20</v>
      </c>
      <c r="L27" s="116">
        <v>33.333333333333336</v>
      </c>
    </row>
    <row r="28" spans="1:12" s="110" customFormat="1" ht="15" customHeight="1" x14ac:dyDescent="0.2">
      <c r="A28" s="120"/>
      <c r="B28" s="119"/>
      <c r="D28" s="259" t="s">
        <v>107</v>
      </c>
      <c r="E28" s="113">
        <v>48.387096774193552</v>
      </c>
      <c r="F28" s="115">
        <v>75</v>
      </c>
      <c r="G28" s="114">
        <v>77</v>
      </c>
      <c r="H28" s="114">
        <v>75</v>
      </c>
      <c r="I28" s="114">
        <v>61</v>
      </c>
      <c r="J28" s="140">
        <v>59</v>
      </c>
      <c r="K28" s="114">
        <v>16</v>
      </c>
      <c r="L28" s="116">
        <v>27.118644067796609</v>
      </c>
    </row>
    <row r="29" spans="1:12" s="110" customFormat="1" ht="24.95" customHeight="1" x14ac:dyDescent="0.2">
      <c r="A29" s="604" t="s">
        <v>189</v>
      </c>
      <c r="B29" s="605"/>
      <c r="C29" s="605"/>
      <c r="D29" s="606"/>
      <c r="E29" s="113">
        <v>78.434695436318506</v>
      </c>
      <c r="F29" s="115">
        <v>32861</v>
      </c>
      <c r="G29" s="114">
        <v>32953</v>
      </c>
      <c r="H29" s="114">
        <v>33181</v>
      </c>
      <c r="I29" s="114">
        <v>32813</v>
      </c>
      <c r="J29" s="140">
        <v>32832</v>
      </c>
      <c r="K29" s="114">
        <v>29</v>
      </c>
      <c r="L29" s="116">
        <v>8.8328460038986353E-2</v>
      </c>
    </row>
    <row r="30" spans="1:12" s="110" customFormat="1" ht="15" customHeight="1" x14ac:dyDescent="0.2">
      <c r="A30" s="120"/>
      <c r="B30" s="119"/>
      <c r="C30" s="258" t="s">
        <v>106</v>
      </c>
      <c r="E30" s="113">
        <v>51.462219652475582</v>
      </c>
      <c r="F30" s="115">
        <v>16911</v>
      </c>
      <c r="G30" s="114">
        <v>16950</v>
      </c>
      <c r="H30" s="114">
        <v>17131</v>
      </c>
      <c r="I30" s="114">
        <v>16912</v>
      </c>
      <c r="J30" s="140">
        <v>16876</v>
      </c>
      <c r="K30" s="114">
        <v>35</v>
      </c>
      <c r="L30" s="116">
        <v>0.20739511732638066</v>
      </c>
    </row>
    <row r="31" spans="1:12" s="110" customFormat="1" ht="15" customHeight="1" x14ac:dyDescent="0.2">
      <c r="A31" s="120"/>
      <c r="B31" s="119"/>
      <c r="C31" s="258" t="s">
        <v>107</v>
      </c>
      <c r="E31" s="113">
        <v>48.537780347524418</v>
      </c>
      <c r="F31" s="115">
        <v>15950</v>
      </c>
      <c r="G31" s="114">
        <v>16003</v>
      </c>
      <c r="H31" s="114">
        <v>16050</v>
      </c>
      <c r="I31" s="114">
        <v>15901</v>
      </c>
      <c r="J31" s="140">
        <v>15956</v>
      </c>
      <c r="K31" s="114">
        <v>-6</v>
      </c>
      <c r="L31" s="116">
        <v>-3.7603409375783402E-2</v>
      </c>
    </row>
    <row r="32" spans="1:12" s="110" customFormat="1" ht="15" customHeight="1" x14ac:dyDescent="0.2">
      <c r="A32" s="120"/>
      <c r="B32" s="119" t="s">
        <v>117</v>
      </c>
      <c r="C32" s="258"/>
      <c r="E32" s="113">
        <v>21.534275348481955</v>
      </c>
      <c r="F32" s="115">
        <v>9022</v>
      </c>
      <c r="G32" s="114">
        <v>8869</v>
      </c>
      <c r="H32" s="114">
        <v>8863</v>
      </c>
      <c r="I32" s="114">
        <v>8806</v>
      </c>
      <c r="J32" s="140">
        <v>8563</v>
      </c>
      <c r="K32" s="114">
        <v>459</v>
      </c>
      <c r="L32" s="116">
        <v>5.3602709330841991</v>
      </c>
    </row>
    <row r="33" spans="1:12" s="110" customFormat="1" ht="15" customHeight="1" x14ac:dyDescent="0.2">
      <c r="A33" s="120"/>
      <c r="B33" s="119"/>
      <c r="C33" s="258" t="s">
        <v>106</v>
      </c>
      <c r="E33" s="113">
        <v>65.417867435158499</v>
      </c>
      <c r="F33" s="115">
        <v>5902</v>
      </c>
      <c r="G33" s="114">
        <v>5800</v>
      </c>
      <c r="H33" s="114">
        <v>5807</v>
      </c>
      <c r="I33" s="114">
        <v>5750</v>
      </c>
      <c r="J33" s="140">
        <v>5586</v>
      </c>
      <c r="K33" s="114">
        <v>316</v>
      </c>
      <c r="L33" s="116">
        <v>5.6569996419620479</v>
      </c>
    </row>
    <row r="34" spans="1:12" s="110" customFormat="1" ht="15" customHeight="1" x14ac:dyDescent="0.2">
      <c r="A34" s="120"/>
      <c r="B34" s="119"/>
      <c r="C34" s="258" t="s">
        <v>107</v>
      </c>
      <c r="E34" s="113">
        <v>34.582132564841501</v>
      </c>
      <c r="F34" s="115">
        <v>3120</v>
      </c>
      <c r="G34" s="114">
        <v>3069</v>
      </c>
      <c r="H34" s="114">
        <v>3056</v>
      </c>
      <c r="I34" s="114">
        <v>3056</v>
      </c>
      <c r="J34" s="140">
        <v>2977</v>
      </c>
      <c r="K34" s="114">
        <v>143</v>
      </c>
      <c r="L34" s="116">
        <v>4.8034934497816595</v>
      </c>
    </row>
    <row r="35" spans="1:12" s="110" customFormat="1" ht="24.95" customHeight="1" x14ac:dyDescent="0.2">
      <c r="A35" s="604" t="s">
        <v>190</v>
      </c>
      <c r="B35" s="605"/>
      <c r="C35" s="605"/>
      <c r="D35" s="606"/>
      <c r="E35" s="113">
        <v>72.16679396601107</v>
      </c>
      <c r="F35" s="115">
        <v>30235</v>
      </c>
      <c r="G35" s="114">
        <v>30213</v>
      </c>
      <c r="H35" s="114">
        <v>30528</v>
      </c>
      <c r="I35" s="114">
        <v>30206</v>
      </c>
      <c r="J35" s="140">
        <v>30131</v>
      </c>
      <c r="K35" s="114">
        <v>104</v>
      </c>
      <c r="L35" s="116">
        <v>0.34515947031296673</v>
      </c>
    </row>
    <row r="36" spans="1:12" s="110" customFormat="1" ht="15" customHeight="1" x14ac:dyDescent="0.2">
      <c r="A36" s="120"/>
      <c r="B36" s="119"/>
      <c r="C36" s="258" t="s">
        <v>106</v>
      </c>
      <c r="E36" s="113">
        <v>68.132958491814122</v>
      </c>
      <c r="F36" s="115">
        <v>20600</v>
      </c>
      <c r="G36" s="114">
        <v>20558</v>
      </c>
      <c r="H36" s="114">
        <v>20756</v>
      </c>
      <c r="I36" s="114">
        <v>20506</v>
      </c>
      <c r="J36" s="140">
        <v>20364</v>
      </c>
      <c r="K36" s="114">
        <v>236</v>
      </c>
      <c r="L36" s="116">
        <v>1.15890787664506</v>
      </c>
    </row>
    <row r="37" spans="1:12" s="110" customFormat="1" ht="15" customHeight="1" x14ac:dyDescent="0.2">
      <c r="A37" s="120"/>
      <c r="B37" s="119"/>
      <c r="C37" s="258" t="s">
        <v>107</v>
      </c>
      <c r="E37" s="113">
        <v>31.867041508185878</v>
      </c>
      <c r="F37" s="115">
        <v>9635</v>
      </c>
      <c r="G37" s="114">
        <v>9655</v>
      </c>
      <c r="H37" s="114">
        <v>9772</v>
      </c>
      <c r="I37" s="114">
        <v>9700</v>
      </c>
      <c r="J37" s="140">
        <v>9767</v>
      </c>
      <c r="K37" s="114">
        <v>-132</v>
      </c>
      <c r="L37" s="116">
        <v>-1.351489710248797</v>
      </c>
    </row>
    <row r="38" spans="1:12" s="110" customFormat="1" ht="15" customHeight="1" x14ac:dyDescent="0.2">
      <c r="A38" s="120"/>
      <c r="B38" s="119" t="s">
        <v>182</v>
      </c>
      <c r="C38" s="258"/>
      <c r="E38" s="113">
        <v>27.833206033988926</v>
      </c>
      <c r="F38" s="115">
        <v>11661</v>
      </c>
      <c r="G38" s="114">
        <v>11620</v>
      </c>
      <c r="H38" s="114">
        <v>11527</v>
      </c>
      <c r="I38" s="114">
        <v>11426</v>
      </c>
      <c r="J38" s="140">
        <v>11275</v>
      </c>
      <c r="K38" s="114">
        <v>386</v>
      </c>
      <c r="L38" s="116">
        <v>3.4235033259423502</v>
      </c>
    </row>
    <row r="39" spans="1:12" s="110" customFormat="1" ht="15" customHeight="1" x14ac:dyDescent="0.2">
      <c r="A39" s="120"/>
      <c r="B39" s="119"/>
      <c r="C39" s="258" t="s">
        <v>106</v>
      </c>
      <c r="E39" s="113">
        <v>19.063545150501671</v>
      </c>
      <c r="F39" s="115">
        <v>2223</v>
      </c>
      <c r="G39" s="114">
        <v>2202</v>
      </c>
      <c r="H39" s="114">
        <v>2192</v>
      </c>
      <c r="I39" s="114">
        <v>2167</v>
      </c>
      <c r="J39" s="140">
        <v>2105</v>
      </c>
      <c r="K39" s="114">
        <v>118</v>
      </c>
      <c r="L39" s="116">
        <v>5.6057007125890737</v>
      </c>
    </row>
    <row r="40" spans="1:12" s="110" customFormat="1" ht="15" customHeight="1" x14ac:dyDescent="0.2">
      <c r="A40" s="120"/>
      <c r="B40" s="119"/>
      <c r="C40" s="258" t="s">
        <v>107</v>
      </c>
      <c r="E40" s="113">
        <v>80.936454849498332</v>
      </c>
      <c r="F40" s="115">
        <v>9438</v>
      </c>
      <c r="G40" s="114">
        <v>9418</v>
      </c>
      <c r="H40" s="114">
        <v>9335</v>
      </c>
      <c r="I40" s="114">
        <v>9259</v>
      </c>
      <c r="J40" s="140">
        <v>9170</v>
      </c>
      <c r="K40" s="114">
        <v>268</v>
      </c>
      <c r="L40" s="116">
        <v>2.9225736095965105</v>
      </c>
    </row>
    <row r="41" spans="1:12" s="110" customFormat="1" ht="24.75" customHeight="1" x14ac:dyDescent="0.2">
      <c r="A41" s="604" t="s">
        <v>517</v>
      </c>
      <c r="B41" s="605"/>
      <c r="C41" s="605"/>
      <c r="D41" s="606"/>
      <c r="E41" s="113">
        <v>4.6925720832537712</v>
      </c>
      <c r="F41" s="115">
        <v>1966</v>
      </c>
      <c r="G41" s="114">
        <v>2150</v>
      </c>
      <c r="H41" s="114">
        <v>2163</v>
      </c>
      <c r="I41" s="114">
        <v>1893</v>
      </c>
      <c r="J41" s="140">
        <v>2000</v>
      </c>
      <c r="K41" s="114">
        <v>-34</v>
      </c>
      <c r="L41" s="116">
        <v>-1.7</v>
      </c>
    </row>
    <row r="42" spans="1:12" s="110" customFormat="1" ht="15" customHeight="1" x14ac:dyDescent="0.2">
      <c r="A42" s="120"/>
      <c r="B42" s="119"/>
      <c r="C42" s="258" t="s">
        <v>106</v>
      </c>
      <c r="E42" s="113">
        <v>61.64801627670397</v>
      </c>
      <c r="F42" s="115">
        <v>1212</v>
      </c>
      <c r="G42" s="114">
        <v>1345</v>
      </c>
      <c r="H42" s="114">
        <v>1345</v>
      </c>
      <c r="I42" s="114">
        <v>1175</v>
      </c>
      <c r="J42" s="140">
        <v>1250</v>
      </c>
      <c r="K42" s="114">
        <v>-38</v>
      </c>
      <c r="L42" s="116">
        <v>-3.04</v>
      </c>
    </row>
    <row r="43" spans="1:12" s="110" customFormat="1" ht="15" customHeight="1" x14ac:dyDescent="0.2">
      <c r="A43" s="123"/>
      <c r="B43" s="124"/>
      <c r="C43" s="260" t="s">
        <v>107</v>
      </c>
      <c r="D43" s="261"/>
      <c r="E43" s="125">
        <v>38.35198372329603</v>
      </c>
      <c r="F43" s="143">
        <v>754</v>
      </c>
      <c r="G43" s="144">
        <v>805</v>
      </c>
      <c r="H43" s="144">
        <v>818</v>
      </c>
      <c r="I43" s="144">
        <v>718</v>
      </c>
      <c r="J43" s="145">
        <v>750</v>
      </c>
      <c r="K43" s="144">
        <v>4</v>
      </c>
      <c r="L43" s="146">
        <v>0.53333333333333333</v>
      </c>
    </row>
    <row r="44" spans="1:12" s="110" customFormat="1" ht="45.75" customHeight="1" x14ac:dyDescent="0.2">
      <c r="A44" s="604" t="s">
        <v>191</v>
      </c>
      <c r="B44" s="605"/>
      <c r="C44" s="605"/>
      <c r="D44" s="606"/>
      <c r="E44" s="113">
        <v>1.3056139010884094</v>
      </c>
      <c r="F44" s="115">
        <v>547</v>
      </c>
      <c r="G44" s="114">
        <v>555</v>
      </c>
      <c r="H44" s="114">
        <v>556</v>
      </c>
      <c r="I44" s="114">
        <v>551</v>
      </c>
      <c r="J44" s="140">
        <v>555</v>
      </c>
      <c r="K44" s="114">
        <v>-8</v>
      </c>
      <c r="L44" s="116">
        <v>-1.4414414414414414</v>
      </c>
    </row>
    <row r="45" spans="1:12" s="110" customFormat="1" ht="15" customHeight="1" x14ac:dyDescent="0.2">
      <c r="A45" s="120"/>
      <c r="B45" s="119"/>
      <c r="C45" s="258" t="s">
        <v>106</v>
      </c>
      <c r="E45" s="113">
        <v>64.899451553930533</v>
      </c>
      <c r="F45" s="115">
        <v>355</v>
      </c>
      <c r="G45" s="114">
        <v>356</v>
      </c>
      <c r="H45" s="114">
        <v>357</v>
      </c>
      <c r="I45" s="114">
        <v>346</v>
      </c>
      <c r="J45" s="140">
        <v>351</v>
      </c>
      <c r="K45" s="114">
        <v>4</v>
      </c>
      <c r="L45" s="116">
        <v>1.1396011396011396</v>
      </c>
    </row>
    <row r="46" spans="1:12" s="110" customFormat="1" ht="15" customHeight="1" x14ac:dyDescent="0.2">
      <c r="A46" s="123"/>
      <c r="B46" s="124"/>
      <c r="C46" s="260" t="s">
        <v>107</v>
      </c>
      <c r="D46" s="261"/>
      <c r="E46" s="125">
        <v>35.100548446069467</v>
      </c>
      <c r="F46" s="143">
        <v>192</v>
      </c>
      <c r="G46" s="144">
        <v>199</v>
      </c>
      <c r="H46" s="144">
        <v>199</v>
      </c>
      <c r="I46" s="144">
        <v>205</v>
      </c>
      <c r="J46" s="145">
        <v>204</v>
      </c>
      <c r="K46" s="144">
        <v>-12</v>
      </c>
      <c r="L46" s="146">
        <v>-5.882352941176471</v>
      </c>
    </row>
    <row r="47" spans="1:12" s="110" customFormat="1" ht="39" customHeight="1" x14ac:dyDescent="0.2">
      <c r="A47" s="604" t="s">
        <v>518</v>
      </c>
      <c r="B47" s="607"/>
      <c r="C47" s="607"/>
      <c r="D47" s="608"/>
      <c r="E47" s="113">
        <v>0.24584685888867672</v>
      </c>
      <c r="F47" s="115">
        <v>103</v>
      </c>
      <c r="G47" s="114">
        <v>108</v>
      </c>
      <c r="H47" s="114">
        <v>95</v>
      </c>
      <c r="I47" s="114">
        <v>94</v>
      </c>
      <c r="J47" s="140">
        <v>96</v>
      </c>
      <c r="K47" s="114">
        <v>7</v>
      </c>
      <c r="L47" s="116">
        <v>7.291666666666667</v>
      </c>
    </row>
    <row r="48" spans="1:12" s="110" customFormat="1" ht="15" customHeight="1" x14ac:dyDescent="0.2">
      <c r="A48" s="120"/>
      <c r="B48" s="119"/>
      <c r="C48" s="258" t="s">
        <v>106</v>
      </c>
      <c r="E48" s="113">
        <v>39.805825242718448</v>
      </c>
      <c r="F48" s="115">
        <v>41</v>
      </c>
      <c r="G48" s="114">
        <v>45</v>
      </c>
      <c r="H48" s="114">
        <v>41</v>
      </c>
      <c r="I48" s="114">
        <v>40</v>
      </c>
      <c r="J48" s="140">
        <v>40</v>
      </c>
      <c r="K48" s="114">
        <v>1</v>
      </c>
      <c r="L48" s="116">
        <v>2.5</v>
      </c>
    </row>
    <row r="49" spans="1:12" s="110" customFormat="1" ht="15" customHeight="1" x14ac:dyDescent="0.2">
      <c r="A49" s="123"/>
      <c r="B49" s="124"/>
      <c r="C49" s="260" t="s">
        <v>107</v>
      </c>
      <c r="D49" s="261"/>
      <c r="E49" s="125">
        <v>60.194174757281552</v>
      </c>
      <c r="F49" s="143">
        <v>62</v>
      </c>
      <c r="G49" s="144">
        <v>63</v>
      </c>
      <c r="H49" s="144">
        <v>54</v>
      </c>
      <c r="I49" s="144">
        <v>54</v>
      </c>
      <c r="J49" s="145">
        <v>56</v>
      </c>
      <c r="K49" s="144">
        <v>6</v>
      </c>
      <c r="L49" s="146">
        <v>10.714285714285714</v>
      </c>
    </row>
    <row r="50" spans="1:12" s="110" customFormat="1" ht="24.95" customHeight="1" x14ac:dyDescent="0.2">
      <c r="A50" s="609" t="s">
        <v>192</v>
      </c>
      <c r="B50" s="610"/>
      <c r="C50" s="610"/>
      <c r="D50" s="611"/>
      <c r="E50" s="262">
        <v>13.182642734389917</v>
      </c>
      <c r="F50" s="263">
        <v>5523</v>
      </c>
      <c r="G50" s="264">
        <v>5653</v>
      </c>
      <c r="H50" s="264">
        <v>5698</v>
      </c>
      <c r="I50" s="264">
        <v>5389</v>
      </c>
      <c r="J50" s="265">
        <v>5375</v>
      </c>
      <c r="K50" s="263">
        <v>148</v>
      </c>
      <c r="L50" s="266">
        <v>2.7534883720930234</v>
      </c>
    </row>
    <row r="51" spans="1:12" s="110" customFormat="1" ht="15" customHeight="1" x14ac:dyDescent="0.2">
      <c r="A51" s="120"/>
      <c r="B51" s="119"/>
      <c r="C51" s="258" t="s">
        <v>106</v>
      </c>
      <c r="E51" s="113">
        <v>61.615064276661236</v>
      </c>
      <c r="F51" s="115">
        <v>3403</v>
      </c>
      <c r="G51" s="114">
        <v>3484</v>
      </c>
      <c r="H51" s="114">
        <v>3531</v>
      </c>
      <c r="I51" s="114">
        <v>3309</v>
      </c>
      <c r="J51" s="140">
        <v>3260</v>
      </c>
      <c r="K51" s="114">
        <v>143</v>
      </c>
      <c r="L51" s="116">
        <v>4.3865030674846626</v>
      </c>
    </row>
    <row r="52" spans="1:12" s="110" customFormat="1" ht="15" customHeight="1" x14ac:dyDescent="0.2">
      <c r="A52" s="120"/>
      <c r="B52" s="119"/>
      <c r="C52" s="258" t="s">
        <v>107</v>
      </c>
      <c r="E52" s="113">
        <v>38.384935723338764</v>
      </c>
      <c r="F52" s="115">
        <v>2120</v>
      </c>
      <c r="G52" s="114">
        <v>2169</v>
      </c>
      <c r="H52" s="114">
        <v>2167</v>
      </c>
      <c r="I52" s="114">
        <v>2080</v>
      </c>
      <c r="J52" s="140">
        <v>2115</v>
      </c>
      <c r="K52" s="114">
        <v>5</v>
      </c>
      <c r="L52" s="116">
        <v>0.2364066193853428</v>
      </c>
    </row>
    <row r="53" spans="1:12" s="110" customFormat="1" ht="15" customHeight="1" x14ac:dyDescent="0.2">
      <c r="A53" s="120"/>
      <c r="B53" s="119"/>
      <c r="C53" s="258" t="s">
        <v>187</v>
      </c>
      <c r="D53" s="110" t="s">
        <v>193</v>
      </c>
      <c r="E53" s="113">
        <v>25.366648560564911</v>
      </c>
      <c r="F53" s="115">
        <v>1401</v>
      </c>
      <c r="G53" s="114">
        <v>1613</v>
      </c>
      <c r="H53" s="114">
        <v>1648</v>
      </c>
      <c r="I53" s="114">
        <v>1278</v>
      </c>
      <c r="J53" s="140">
        <v>1403</v>
      </c>
      <c r="K53" s="114">
        <v>-2</v>
      </c>
      <c r="L53" s="116">
        <v>-0.14255167498218105</v>
      </c>
    </row>
    <row r="54" spans="1:12" s="110" customFormat="1" ht="15" customHeight="1" x14ac:dyDescent="0.2">
      <c r="A54" s="120"/>
      <c r="B54" s="119"/>
      <c r="D54" s="267" t="s">
        <v>194</v>
      </c>
      <c r="E54" s="113">
        <v>63.597430406852247</v>
      </c>
      <c r="F54" s="115">
        <v>891</v>
      </c>
      <c r="G54" s="114">
        <v>1019</v>
      </c>
      <c r="H54" s="114">
        <v>1053</v>
      </c>
      <c r="I54" s="114">
        <v>813</v>
      </c>
      <c r="J54" s="140">
        <v>890</v>
      </c>
      <c r="K54" s="114">
        <v>1</v>
      </c>
      <c r="L54" s="116">
        <v>0.11235955056179775</v>
      </c>
    </row>
    <row r="55" spans="1:12" s="110" customFormat="1" ht="15" customHeight="1" x14ac:dyDescent="0.2">
      <c r="A55" s="120"/>
      <c r="B55" s="119"/>
      <c r="D55" s="267" t="s">
        <v>195</v>
      </c>
      <c r="E55" s="113">
        <v>36.402569593147753</v>
      </c>
      <c r="F55" s="115">
        <v>510</v>
      </c>
      <c r="G55" s="114">
        <v>594</v>
      </c>
      <c r="H55" s="114">
        <v>595</v>
      </c>
      <c r="I55" s="114">
        <v>465</v>
      </c>
      <c r="J55" s="140">
        <v>513</v>
      </c>
      <c r="K55" s="114">
        <v>-3</v>
      </c>
      <c r="L55" s="116">
        <v>-0.58479532163742687</v>
      </c>
    </row>
    <row r="56" spans="1:12" s="110" customFormat="1" ht="15" customHeight="1" x14ac:dyDescent="0.2">
      <c r="A56" s="120"/>
      <c r="B56" s="119" t="s">
        <v>196</v>
      </c>
      <c r="C56" s="258"/>
      <c r="E56" s="113">
        <v>61.96295589077716</v>
      </c>
      <c r="F56" s="115">
        <v>25960</v>
      </c>
      <c r="G56" s="114">
        <v>25799</v>
      </c>
      <c r="H56" s="114">
        <v>25852</v>
      </c>
      <c r="I56" s="114">
        <v>25803</v>
      </c>
      <c r="J56" s="140">
        <v>25657</v>
      </c>
      <c r="K56" s="114">
        <v>303</v>
      </c>
      <c r="L56" s="116">
        <v>1.1809642592664771</v>
      </c>
    </row>
    <row r="57" spans="1:12" s="110" customFormat="1" ht="15" customHeight="1" x14ac:dyDescent="0.2">
      <c r="A57" s="120"/>
      <c r="B57" s="119"/>
      <c r="C57" s="258" t="s">
        <v>106</v>
      </c>
      <c r="E57" s="113">
        <v>52.238058551617875</v>
      </c>
      <c r="F57" s="115">
        <v>13561</v>
      </c>
      <c r="G57" s="114">
        <v>13459</v>
      </c>
      <c r="H57" s="114">
        <v>13493</v>
      </c>
      <c r="I57" s="114">
        <v>13503</v>
      </c>
      <c r="J57" s="140">
        <v>13410</v>
      </c>
      <c r="K57" s="114">
        <v>151</v>
      </c>
      <c r="L57" s="116">
        <v>1.1260253542132737</v>
      </c>
    </row>
    <row r="58" spans="1:12" s="110" customFormat="1" ht="15" customHeight="1" x14ac:dyDescent="0.2">
      <c r="A58" s="120"/>
      <c r="B58" s="119"/>
      <c r="C58" s="258" t="s">
        <v>107</v>
      </c>
      <c r="E58" s="113">
        <v>47.761941448382125</v>
      </c>
      <c r="F58" s="115">
        <v>12399</v>
      </c>
      <c r="G58" s="114">
        <v>12340</v>
      </c>
      <c r="H58" s="114">
        <v>12359</v>
      </c>
      <c r="I58" s="114">
        <v>12300</v>
      </c>
      <c r="J58" s="140">
        <v>12247</v>
      </c>
      <c r="K58" s="114">
        <v>152</v>
      </c>
      <c r="L58" s="116">
        <v>1.2411202743529028</v>
      </c>
    </row>
    <row r="59" spans="1:12" s="110" customFormat="1" ht="15" customHeight="1" x14ac:dyDescent="0.2">
      <c r="A59" s="120"/>
      <c r="B59" s="119"/>
      <c r="C59" s="258" t="s">
        <v>105</v>
      </c>
      <c r="D59" s="110" t="s">
        <v>197</v>
      </c>
      <c r="E59" s="113">
        <v>89.383667180277357</v>
      </c>
      <c r="F59" s="115">
        <v>23204</v>
      </c>
      <c r="G59" s="114">
        <v>23059</v>
      </c>
      <c r="H59" s="114">
        <v>23114</v>
      </c>
      <c r="I59" s="114">
        <v>23090</v>
      </c>
      <c r="J59" s="140">
        <v>22967</v>
      </c>
      <c r="K59" s="114">
        <v>237</v>
      </c>
      <c r="L59" s="116">
        <v>1.0319153568163018</v>
      </c>
    </row>
    <row r="60" spans="1:12" s="110" customFormat="1" ht="15" customHeight="1" x14ac:dyDescent="0.2">
      <c r="A60" s="120"/>
      <c r="B60" s="119"/>
      <c r="C60" s="258"/>
      <c r="D60" s="267" t="s">
        <v>198</v>
      </c>
      <c r="E60" s="113">
        <v>50.629201861747973</v>
      </c>
      <c r="F60" s="115">
        <v>11748</v>
      </c>
      <c r="G60" s="114">
        <v>11655</v>
      </c>
      <c r="H60" s="114">
        <v>11700</v>
      </c>
      <c r="I60" s="114">
        <v>11732</v>
      </c>
      <c r="J60" s="140">
        <v>11649</v>
      </c>
      <c r="K60" s="114">
        <v>99</v>
      </c>
      <c r="L60" s="116">
        <v>0.84985835694050993</v>
      </c>
    </row>
    <row r="61" spans="1:12" s="110" customFormat="1" ht="15" customHeight="1" x14ac:dyDescent="0.2">
      <c r="A61" s="120"/>
      <c r="B61" s="119"/>
      <c r="C61" s="258"/>
      <c r="D61" s="267" t="s">
        <v>199</v>
      </c>
      <c r="E61" s="113">
        <v>49.370798138252027</v>
      </c>
      <c r="F61" s="115">
        <v>11456</v>
      </c>
      <c r="G61" s="114">
        <v>11404</v>
      </c>
      <c r="H61" s="114">
        <v>11414</v>
      </c>
      <c r="I61" s="114">
        <v>11358</v>
      </c>
      <c r="J61" s="140">
        <v>11318</v>
      </c>
      <c r="K61" s="114">
        <v>138</v>
      </c>
      <c r="L61" s="116">
        <v>1.2192966955292455</v>
      </c>
    </row>
    <row r="62" spans="1:12" s="110" customFormat="1" ht="15" customHeight="1" x14ac:dyDescent="0.2">
      <c r="A62" s="120"/>
      <c r="B62" s="119"/>
      <c r="C62" s="258"/>
      <c r="D62" s="258" t="s">
        <v>200</v>
      </c>
      <c r="E62" s="113">
        <v>10.616332819722651</v>
      </c>
      <c r="F62" s="115">
        <v>2756</v>
      </c>
      <c r="G62" s="114">
        <v>2740</v>
      </c>
      <c r="H62" s="114">
        <v>2738</v>
      </c>
      <c r="I62" s="114">
        <v>2713</v>
      </c>
      <c r="J62" s="140">
        <v>2690</v>
      </c>
      <c r="K62" s="114">
        <v>66</v>
      </c>
      <c r="L62" s="116">
        <v>2.4535315985130111</v>
      </c>
    </row>
    <row r="63" spans="1:12" s="110" customFormat="1" ht="15" customHeight="1" x14ac:dyDescent="0.2">
      <c r="A63" s="120"/>
      <c r="B63" s="119"/>
      <c r="C63" s="258"/>
      <c r="D63" s="267" t="s">
        <v>198</v>
      </c>
      <c r="E63" s="113">
        <v>65.783744557329456</v>
      </c>
      <c r="F63" s="115">
        <v>1813</v>
      </c>
      <c r="G63" s="114">
        <v>1804</v>
      </c>
      <c r="H63" s="114">
        <v>1793</v>
      </c>
      <c r="I63" s="114">
        <v>1771</v>
      </c>
      <c r="J63" s="140">
        <v>1761</v>
      </c>
      <c r="K63" s="114">
        <v>52</v>
      </c>
      <c r="L63" s="116">
        <v>2.9528676888131744</v>
      </c>
    </row>
    <row r="64" spans="1:12" s="110" customFormat="1" ht="15" customHeight="1" x14ac:dyDescent="0.2">
      <c r="A64" s="120"/>
      <c r="B64" s="119"/>
      <c r="C64" s="258"/>
      <c r="D64" s="267" t="s">
        <v>199</v>
      </c>
      <c r="E64" s="113">
        <v>34.216255442670537</v>
      </c>
      <c r="F64" s="115">
        <v>943</v>
      </c>
      <c r="G64" s="114">
        <v>936</v>
      </c>
      <c r="H64" s="114">
        <v>945</v>
      </c>
      <c r="I64" s="114">
        <v>942</v>
      </c>
      <c r="J64" s="140">
        <v>929</v>
      </c>
      <c r="K64" s="114">
        <v>14</v>
      </c>
      <c r="L64" s="116">
        <v>1.5069967707212055</v>
      </c>
    </row>
    <row r="65" spans="1:12" s="110" customFormat="1" ht="15" customHeight="1" x14ac:dyDescent="0.2">
      <c r="A65" s="120"/>
      <c r="B65" s="119" t="s">
        <v>201</v>
      </c>
      <c r="C65" s="258"/>
      <c r="E65" s="113">
        <v>14.168417032652282</v>
      </c>
      <c r="F65" s="115">
        <v>5936</v>
      </c>
      <c r="G65" s="114">
        <v>5881</v>
      </c>
      <c r="H65" s="114">
        <v>5844</v>
      </c>
      <c r="I65" s="114">
        <v>5833</v>
      </c>
      <c r="J65" s="140">
        <v>5762</v>
      </c>
      <c r="K65" s="114">
        <v>174</v>
      </c>
      <c r="L65" s="116">
        <v>3.0197847969455052</v>
      </c>
    </row>
    <row r="66" spans="1:12" s="110" customFormat="1" ht="15" customHeight="1" x14ac:dyDescent="0.2">
      <c r="A66" s="120"/>
      <c r="B66" s="119"/>
      <c r="C66" s="258" t="s">
        <v>106</v>
      </c>
      <c r="E66" s="113">
        <v>49.359838274932613</v>
      </c>
      <c r="F66" s="115">
        <v>2930</v>
      </c>
      <c r="G66" s="114">
        <v>2914</v>
      </c>
      <c r="H66" s="114">
        <v>2902</v>
      </c>
      <c r="I66" s="114">
        <v>2881</v>
      </c>
      <c r="J66" s="140">
        <v>2848</v>
      </c>
      <c r="K66" s="114">
        <v>82</v>
      </c>
      <c r="L66" s="116">
        <v>2.8792134831460676</v>
      </c>
    </row>
    <row r="67" spans="1:12" s="110" customFormat="1" ht="15" customHeight="1" x14ac:dyDescent="0.2">
      <c r="A67" s="120"/>
      <c r="B67" s="119"/>
      <c r="C67" s="258" t="s">
        <v>107</v>
      </c>
      <c r="E67" s="113">
        <v>50.640161725067387</v>
      </c>
      <c r="F67" s="115">
        <v>3006</v>
      </c>
      <c r="G67" s="114">
        <v>2967</v>
      </c>
      <c r="H67" s="114">
        <v>2942</v>
      </c>
      <c r="I67" s="114">
        <v>2952</v>
      </c>
      <c r="J67" s="140">
        <v>2914</v>
      </c>
      <c r="K67" s="114">
        <v>92</v>
      </c>
      <c r="L67" s="116">
        <v>3.1571722717913522</v>
      </c>
    </row>
    <row r="68" spans="1:12" s="110" customFormat="1" ht="15" customHeight="1" x14ac:dyDescent="0.2">
      <c r="A68" s="120"/>
      <c r="B68" s="119"/>
      <c r="C68" s="258" t="s">
        <v>105</v>
      </c>
      <c r="D68" s="110" t="s">
        <v>202</v>
      </c>
      <c r="E68" s="113">
        <v>18.194070080862534</v>
      </c>
      <c r="F68" s="115">
        <v>1080</v>
      </c>
      <c r="G68" s="114">
        <v>1049</v>
      </c>
      <c r="H68" s="114">
        <v>1029</v>
      </c>
      <c r="I68" s="114">
        <v>1029</v>
      </c>
      <c r="J68" s="140">
        <v>1001</v>
      </c>
      <c r="K68" s="114">
        <v>79</v>
      </c>
      <c r="L68" s="116">
        <v>7.8921078921078918</v>
      </c>
    </row>
    <row r="69" spans="1:12" s="110" customFormat="1" ht="15" customHeight="1" x14ac:dyDescent="0.2">
      <c r="A69" s="120"/>
      <c r="B69" s="119"/>
      <c r="C69" s="258"/>
      <c r="D69" s="267" t="s">
        <v>198</v>
      </c>
      <c r="E69" s="113">
        <v>46.666666666666664</v>
      </c>
      <c r="F69" s="115">
        <v>504</v>
      </c>
      <c r="G69" s="114">
        <v>490</v>
      </c>
      <c r="H69" s="114">
        <v>477</v>
      </c>
      <c r="I69" s="114">
        <v>474</v>
      </c>
      <c r="J69" s="140">
        <v>456</v>
      </c>
      <c r="K69" s="114">
        <v>48</v>
      </c>
      <c r="L69" s="116">
        <v>10.526315789473685</v>
      </c>
    </row>
    <row r="70" spans="1:12" s="110" customFormat="1" ht="15" customHeight="1" x14ac:dyDescent="0.2">
      <c r="A70" s="120"/>
      <c r="B70" s="119"/>
      <c r="C70" s="258"/>
      <c r="D70" s="267" t="s">
        <v>199</v>
      </c>
      <c r="E70" s="113">
        <v>53.333333333333336</v>
      </c>
      <c r="F70" s="115">
        <v>576</v>
      </c>
      <c r="G70" s="114">
        <v>559</v>
      </c>
      <c r="H70" s="114">
        <v>552</v>
      </c>
      <c r="I70" s="114">
        <v>555</v>
      </c>
      <c r="J70" s="140">
        <v>545</v>
      </c>
      <c r="K70" s="114">
        <v>31</v>
      </c>
      <c r="L70" s="116">
        <v>5.6880733944954125</v>
      </c>
    </row>
    <row r="71" spans="1:12" s="110" customFormat="1" ht="15" customHeight="1" x14ac:dyDescent="0.2">
      <c r="A71" s="120"/>
      <c r="B71" s="119"/>
      <c r="C71" s="258"/>
      <c r="D71" s="110" t="s">
        <v>203</v>
      </c>
      <c r="E71" s="113">
        <v>72.826819407008088</v>
      </c>
      <c r="F71" s="115">
        <v>4323</v>
      </c>
      <c r="G71" s="114">
        <v>4307</v>
      </c>
      <c r="H71" s="114">
        <v>4290</v>
      </c>
      <c r="I71" s="114">
        <v>4290</v>
      </c>
      <c r="J71" s="140">
        <v>4252</v>
      </c>
      <c r="K71" s="114">
        <v>71</v>
      </c>
      <c r="L71" s="116">
        <v>1.669802445907808</v>
      </c>
    </row>
    <row r="72" spans="1:12" s="110" customFormat="1" ht="15" customHeight="1" x14ac:dyDescent="0.2">
      <c r="A72" s="120"/>
      <c r="B72" s="119"/>
      <c r="C72" s="258"/>
      <c r="D72" s="267" t="s">
        <v>198</v>
      </c>
      <c r="E72" s="113">
        <v>49.294471431876012</v>
      </c>
      <c r="F72" s="115">
        <v>2131</v>
      </c>
      <c r="G72" s="114">
        <v>2134</v>
      </c>
      <c r="H72" s="114">
        <v>2140</v>
      </c>
      <c r="I72" s="114">
        <v>2135</v>
      </c>
      <c r="J72" s="140">
        <v>2119</v>
      </c>
      <c r="K72" s="114">
        <v>12</v>
      </c>
      <c r="L72" s="116">
        <v>0.56630486078338838</v>
      </c>
    </row>
    <row r="73" spans="1:12" s="110" customFormat="1" ht="15" customHeight="1" x14ac:dyDescent="0.2">
      <c r="A73" s="120"/>
      <c r="B73" s="119"/>
      <c r="C73" s="258"/>
      <c r="D73" s="267" t="s">
        <v>199</v>
      </c>
      <c r="E73" s="113">
        <v>50.705528568123988</v>
      </c>
      <c r="F73" s="115">
        <v>2192</v>
      </c>
      <c r="G73" s="114">
        <v>2173</v>
      </c>
      <c r="H73" s="114">
        <v>2150</v>
      </c>
      <c r="I73" s="114">
        <v>2155</v>
      </c>
      <c r="J73" s="140">
        <v>2133</v>
      </c>
      <c r="K73" s="114">
        <v>59</v>
      </c>
      <c r="L73" s="116">
        <v>2.7660571964369431</v>
      </c>
    </row>
    <row r="74" spans="1:12" s="110" customFormat="1" ht="15" customHeight="1" x14ac:dyDescent="0.2">
      <c r="A74" s="120"/>
      <c r="B74" s="119"/>
      <c r="C74" s="258"/>
      <c r="D74" s="110" t="s">
        <v>204</v>
      </c>
      <c r="E74" s="113">
        <v>8.9791105121293793</v>
      </c>
      <c r="F74" s="115">
        <v>533</v>
      </c>
      <c r="G74" s="114">
        <v>525</v>
      </c>
      <c r="H74" s="114">
        <v>525</v>
      </c>
      <c r="I74" s="114">
        <v>514</v>
      </c>
      <c r="J74" s="140">
        <v>509</v>
      </c>
      <c r="K74" s="114">
        <v>24</v>
      </c>
      <c r="L74" s="116">
        <v>4.7151277013752457</v>
      </c>
    </row>
    <row r="75" spans="1:12" s="110" customFormat="1" ht="15" customHeight="1" x14ac:dyDescent="0.2">
      <c r="A75" s="120"/>
      <c r="B75" s="119"/>
      <c r="C75" s="258"/>
      <c r="D75" s="267" t="s">
        <v>198</v>
      </c>
      <c r="E75" s="113">
        <v>55.347091932457786</v>
      </c>
      <c r="F75" s="115">
        <v>295</v>
      </c>
      <c r="G75" s="114">
        <v>290</v>
      </c>
      <c r="H75" s="114">
        <v>285</v>
      </c>
      <c r="I75" s="114">
        <v>272</v>
      </c>
      <c r="J75" s="140">
        <v>273</v>
      </c>
      <c r="K75" s="114">
        <v>22</v>
      </c>
      <c r="L75" s="116">
        <v>8.0586080586080584</v>
      </c>
    </row>
    <row r="76" spans="1:12" s="110" customFormat="1" ht="15" customHeight="1" x14ac:dyDescent="0.2">
      <c r="A76" s="120"/>
      <c r="B76" s="119"/>
      <c r="C76" s="258"/>
      <c r="D76" s="267" t="s">
        <v>199</v>
      </c>
      <c r="E76" s="113">
        <v>44.652908067542214</v>
      </c>
      <c r="F76" s="115">
        <v>238</v>
      </c>
      <c r="G76" s="114">
        <v>235</v>
      </c>
      <c r="H76" s="114">
        <v>240</v>
      </c>
      <c r="I76" s="114">
        <v>242</v>
      </c>
      <c r="J76" s="140">
        <v>236</v>
      </c>
      <c r="K76" s="114">
        <v>2</v>
      </c>
      <c r="L76" s="116">
        <v>0.84745762711864403</v>
      </c>
    </row>
    <row r="77" spans="1:12" s="110" customFormat="1" ht="15" customHeight="1" x14ac:dyDescent="0.2">
      <c r="A77" s="534"/>
      <c r="B77" s="119" t="s">
        <v>205</v>
      </c>
      <c r="C77" s="268"/>
      <c r="D77" s="182"/>
      <c r="E77" s="113">
        <v>10.685984342180637</v>
      </c>
      <c r="F77" s="115">
        <v>4477</v>
      </c>
      <c r="G77" s="114">
        <v>4500</v>
      </c>
      <c r="H77" s="114">
        <v>4661</v>
      </c>
      <c r="I77" s="114">
        <v>4607</v>
      </c>
      <c r="J77" s="140">
        <v>4612</v>
      </c>
      <c r="K77" s="114">
        <v>-135</v>
      </c>
      <c r="L77" s="116">
        <v>-2.9271465741543801</v>
      </c>
    </row>
    <row r="78" spans="1:12" s="110" customFormat="1" ht="15" customHeight="1" x14ac:dyDescent="0.2">
      <c r="A78" s="120"/>
      <c r="B78" s="119"/>
      <c r="C78" s="268" t="s">
        <v>106</v>
      </c>
      <c r="D78" s="182"/>
      <c r="E78" s="113">
        <v>65.423274514183603</v>
      </c>
      <c r="F78" s="115">
        <v>2929</v>
      </c>
      <c r="G78" s="114">
        <v>2903</v>
      </c>
      <c r="H78" s="114">
        <v>3022</v>
      </c>
      <c r="I78" s="114">
        <v>2980</v>
      </c>
      <c r="J78" s="140">
        <v>2951</v>
      </c>
      <c r="K78" s="114">
        <v>-22</v>
      </c>
      <c r="L78" s="116">
        <v>-0.74550999661131823</v>
      </c>
    </row>
    <row r="79" spans="1:12" s="110" customFormat="1" ht="15" customHeight="1" x14ac:dyDescent="0.2">
      <c r="A79" s="123"/>
      <c r="B79" s="124"/>
      <c r="C79" s="260" t="s">
        <v>107</v>
      </c>
      <c r="D79" s="261"/>
      <c r="E79" s="125">
        <v>34.576725485816397</v>
      </c>
      <c r="F79" s="143">
        <v>1548</v>
      </c>
      <c r="G79" s="144">
        <v>1597</v>
      </c>
      <c r="H79" s="144">
        <v>1639</v>
      </c>
      <c r="I79" s="144">
        <v>1627</v>
      </c>
      <c r="J79" s="145">
        <v>1661</v>
      </c>
      <c r="K79" s="144">
        <v>-113</v>
      </c>
      <c r="L79" s="146">
        <v>-6.8031306441902473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41896</v>
      </c>
      <c r="E11" s="114">
        <v>41833</v>
      </c>
      <c r="F11" s="114">
        <v>42055</v>
      </c>
      <c r="G11" s="114">
        <v>41632</v>
      </c>
      <c r="H11" s="140">
        <v>41406</v>
      </c>
      <c r="I11" s="115">
        <v>490</v>
      </c>
      <c r="J11" s="116">
        <v>1.1834033714920542</v>
      </c>
    </row>
    <row r="12" spans="1:15" s="110" customFormat="1" ht="24.95" customHeight="1" x14ac:dyDescent="0.2">
      <c r="A12" s="193" t="s">
        <v>132</v>
      </c>
      <c r="B12" s="194" t="s">
        <v>133</v>
      </c>
      <c r="C12" s="113">
        <v>1.1051174336452168</v>
      </c>
      <c r="D12" s="115">
        <v>463</v>
      </c>
      <c r="E12" s="114">
        <v>468</v>
      </c>
      <c r="F12" s="114">
        <v>533</v>
      </c>
      <c r="G12" s="114">
        <v>526</v>
      </c>
      <c r="H12" s="140">
        <v>485</v>
      </c>
      <c r="I12" s="115">
        <v>-22</v>
      </c>
      <c r="J12" s="116">
        <v>-4.536082474226804</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 customHeight="1" x14ac:dyDescent="0.2">
      <c r="A14" s="193" t="s">
        <v>215</v>
      </c>
      <c r="B14" s="199" t="s">
        <v>137</v>
      </c>
      <c r="C14" s="113">
        <v>15.302176818789384</v>
      </c>
      <c r="D14" s="115">
        <v>6411</v>
      </c>
      <c r="E14" s="114">
        <v>6508</v>
      </c>
      <c r="F14" s="114">
        <v>6608</v>
      </c>
      <c r="G14" s="114">
        <v>6538</v>
      </c>
      <c r="H14" s="140">
        <v>6514</v>
      </c>
      <c r="I14" s="115">
        <v>-103</v>
      </c>
      <c r="J14" s="116">
        <v>-1.5812097021799201</v>
      </c>
      <c r="K14" s="110"/>
      <c r="L14" s="110"/>
      <c r="M14" s="110"/>
      <c r="N14" s="110"/>
      <c r="O14" s="110"/>
    </row>
    <row r="15" spans="1:15" s="110" customFormat="1" ht="24.75" customHeight="1" x14ac:dyDescent="0.2">
      <c r="A15" s="193" t="s">
        <v>216</v>
      </c>
      <c r="B15" s="199" t="s">
        <v>217</v>
      </c>
      <c r="C15" s="113">
        <v>4.7212144357456562</v>
      </c>
      <c r="D15" s="115">
        <v>1978</v>
      </c>
      <c r="E15" s="114">
        <v>1987</v>
      </c>
      <c r="F15" s="114">
        <v>2001</v>
      </c>
      <c r="G15" s="114">
        <v>1929</v>
      </c>
      <c r="H15" s="140">
        <v>1891</v>
      </c>
      <c r="I15" s="115">
        <v>87</v>
      </c>
      <c r="J15" s="116">
        <v>4.6007403490216818</v>
      </c>
    </row>
    <row r="16" spans="1:15" s="287" customFormat="1" ht="24.95" customHeight="1" x14ac:dyDescent="0.2">
      <c r="A16" s="193" t="s">
        <v>218</v>
      </c>
      <c r="B16" s="199" t="s">
        <v>141</v>
      </c>
      <c r="C16" s="113">
        <v>9.1488447584494939</v>
      </c>
      <c r="D16" s="115">
        <v>3833</v>
      </c>
      <c r="E16" s="114">
        <v>3904</v>
      </c>
      <c r="F16" s="114">
        <v>3982</v>
      </c>
      <c r="G16" s="114">
        <v>3950</v>
      </c>
      <c r="H16" s="140">
        <v>3967</v>
      </c>
      <c r="I16" s="115">
        <v>-134</v>
      </c>
      <c r="J16" s="116">
        <v>-3.3778674061003278</v>
      </c>
      <c r="K16" s="110"/>
      <c r="L16" s="110"/>
      <c r="M16" s="110"/>
      <c r="N16" s="110"/>
      <c r="O16" s="110"/>
    </row>
    <row r="17" spans="1:15" s="110" customFormat="1" ht="24.95" customHeight="1" x14ac:dyDescent="0.2">
      <c r="A17" s="193" t="s">
        <v>219</v>
      </c>
      <c r="B17" s="199" t="s">
        <v>220</v>
      </c>
      <c r="C17" s="113">
        <v>1.4321176245942333</v>
      </c>
      <c r="D17" s="115">
        <v>600</v>
      </c>
      <c r="E17" s="114">
        <v>617</v>
      </c>
      <c r="F17" s="114">
        <v>625</v>
      </c>
      <c r="G17" s="114">
        <v>659</v>
      </c>
      <c r="H17" s="140">
        <v>656</v>
      </c>
      <c r="I17" s="115">
        <v>-56</v>
      </c>
      <c r="J17" s="116">
        <v>-8.536585365853659</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23.040385717013557</v>
      </c>
      <c r="D19" s="115">
        <v>9653</v>
      </c>
      <c r="E19" s="114">
        <v>9950</v>
      </c>
      <c r="F19" s="114">
        <v>10052</v>
      </c>
      <c r="G19" s="114">
        <v>9918</v>
      </c>
      <c r="H19" s="140">
        <v>9853</v>
      </c>
      <c r="I19" s="115">
        <v>-200</v>
      </c>
      <c r="J19" s="116">
        <v>-2.0298386278290876</v>
      </c>
    </row>
    <row r="20" spans="1:15" s="287" customFormat="1" ht="24.95" customHeight="1" x14ac:dyDescent="0.2">
      <c r="A20" s="193" t="s">
        <v>148</v>
      </c>
      <c r="B20" s="199" t="s">
        <v>149</v>
      </c>
      <c r="C20" s="113">
        <v>8.5091655527974037</v>
      </c>
      <c r="D20" s="115">
        <v>3565</v>
      </c>
      <c r="E20" s="114">
        <v>3545</v>
      </c>
      <c r="F20" s="114">
        <v>3513</v>
      </c>
      <c r="G20" s="114">
        <v>3607</v>
      </c>
      <c r="H20" s="140">
        <v>3703</v>
      </c>
      <c r="I20" s="115">
        <v>-138</v>
      </c>
      <c r="J20" s="116">
        <v>-3.7267080745341614</v>
      </c>
      <c r="K20" s="110"/>
      <c r="L20" s="110"/>
      <c r="M20" s="110"/>
      <c r="N20" s="110"/>
      <c r="O20" s="110"/>
    </row>
    <row r="21" spans="1:15" s="110" customFormat="1" ht="24.95" customHeight="1" x14ac:dyDescent="0.2">
      <c r="A21" s="201" t="s">
        <v>150</v>
      </c>
      <c r="B21" s="202" t="s">
        <v>151</v>
      </c>
      <c r="C21" s="113">
        <v>4.0003818980332255</v>
      </c>
      <c r="D21" s="115">
        <v>1676</v>
      </c>
      <c r="E21" s="114">
        <v>1719</v>
      </c>
      <c r="F21" s="114">
        <v>1733</v>
      </c>
      <c r="G21" s="114">
        <v>1782</v>
      </c>
      <c r="H21" s="140">
        <v>1710</v>
      </c>
      <c r="I21" s="115">
        <v>-34</v>
      </c>
      <c r="J21" s="116">
        <v>-1.9883040935672514</v>
      </c>
    </row>
    <row r="22" spans="1:15" s="110" customFormat="1" ht="24.95" customHeight="1" x14ac:dyDescent="0.2">
      <c r="A22" s="201" t="s">
        <v>152</v>
      </c>
      <c r="B22" s="199" t="s">
        <v>153</v>
      </c>
      <c r="C22" s="113">
        <v>1.8354974221882758</v>
      </c>
      <c r="D22" s="115">
        <v>769</v>
      </c>
      <c r="E22" s="114">
        <v>751</v>
      </c>
      <c r="F22" s="114">
        <v>765</v>
      </c>
      <c r="G22" s="114">
        <v>736</v>
      </c>
      <c r="H22" s="140">
        <v>724</v>
      </c>
      <c r="I22" s="115">
        <v>45</v>
      </c>
      <c r="J22" s="116">
        <v>6.2154696132596685</v>
      </c>
    </row>
    <row r="23" spans="1:15" s="110" customFormat="1" ht="24.95" customHeight="1" x14ac:dyDescent="0.2">
      <c r="A23" s="193" t="s">
        <v>154</v>
      </c>
      <c r="B23" s="199" t="s">
        <v>155</v>
      </c>
      <c r="C23" s="113" t="s">
        <v>513</v>
      </c>
      <c r="D23" s="115" t="s">
        <v>513</v>
      </c>
      <c r="E23" s="114" t="s">
        <v>513</v>
      </c>
      <c r="F23" s="114" t="s">
        <v>513</v>
      </c>
      <c r="G23" s="114" t="s">
        <v>513</v>
      </c>
      <c r="H23" s="140" t="s">
        <v>513</v>
      </c>
      <c r="I23" s="115" t="s">
        <v>513</v>
      </c>
      <c r="J23" s="116" t="s">
        <v>513</v>
      </c>
    </row>
    <row r="24" spans="1:15" s="110" customFormat="1" ht="24.95" customHeight="1" x14ac:dyDescent="0.2">
      <c r="A24" s="193" t="s">
        <v>156</v>
      </c>
      <c r="B24" s="199" t="s">
        <v>221</v>
      </c>
      <c r="C24" s="113">
        <v>8.5234867290433449</v>
      </c>
      <c r="D24" s="115">
        <v>3571</v>
      </c>
      <c r="E24" s="114">
        <v>3266</v>
      </c>
      <c r="F24" s="114">
        <v>3267</v>
      </c>
      <c r="G24" s="114">
        <v>3261</v>
      </c>
      <c r="H24" s="140">
        <v>3407</v>
      </c>
      <c r="I24" s="115">
        <v>164</v>
      </c>
      <c r="J24" s="116">
        <v>4.8136190196653947</v>
      </c>
    </row>
    <row r="25" spans="1:15" s="110" customFormat="1" ht="24.95" customHeight="1" x14ac:dyDescent="0.2">
      <c r="A25" s="193" t="s">
        <v>222</v>
      </c>
      <c r="B25" s="204" t="s">
        <v>159</v>
      </c>
      <c r="C25" s="113">
        <v>4.2868054229520718</v>
      </c>
      <c r="D25" s="115">
        <v>1796</v>
      </c>
      <c r="E25" s="114">
        <v>1729</v>
      </c>
      <c r="F25" s="114">
        <v>1734</v>
      </c>
      <c r="G25" s="114">
        <v>1688</v>
      </c>
      <c r="H25" s="140">
        <v>1596</v>
      </c>
      <c r="I25" s="115">
        <v>200</v>
      </c>
      <c r="J25" s="116">
        <v>12.531328320802006</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4.6185793393164021</v>
      </c>
      <c r="D27" s="115">
        <v>1935</v>
      </c>
      <c r="E27" s="114">
        <v>1930</v>
      </c>
      <c r="F27" s="114">
        <v>1929</v>
      </c>
      <c r="G27" s="114">
        <v>1891</v>
      </c>
      <c r="H27" s="140">
        <v>1885</v>
      </c>
      <c r="I27" s="115">
        <v>50</v>
      </c>
      <c r="J27" s="116">
        <v>2.6525198938992043</v>
      </c>
    </row>
    <row r="28" spans="1:15" s="110" customFormat="1" ht="24.95" customHeight="1" x14ac:dyDescent="0.2">
      <c r="A28" s="193" t="s">
        <v>163</v>
      </c>
      <c r="B28" s="199" t="s">
        <v>164</v>
      </c>
      <c r="C28" s="113">
        <v>5.0291197250334161</v>
      </c>
      <c r="D28" s="115">
        <v>2107</v>
      </c>
      <c r="E28" s="114">
        <v>2113</v>
      </c>
      <c r="F28" s="114">
        <v>2096</v>
      </c>
      <c r="G28" s="114">
        <v>2080</v>
      </c>
      <c r="H28" s="140">
        <v>2058</v>
      </c>
      <c r="I28" s="115">
        <v>49</v>
      </c>
      <c r="J28" s="116">
        <v>2.3809523809523809</v>
      </c>
    </row>
    <row r="29" spans="1:15" s="110" customFormat="1" ht="24.95" customHeight="1" x14ac:dyDescent="0.2">
      <c r="A29" s="193">
        <v>86</v>
      </c>
      <c r="B29" s="199" t="s">
        <v>165</v>
      </c>
      <c r="C29" s="113">
        <v>5.7905289287760171</v>
      </c>
      <c r="D29" s="115">
        <v>2426</v>
      </c>
      <c r="E29" s="114">
        <v>2417</v>
      </c>
      <c r="F29" s="114">
        <v>2366</v>
      </c>
      <c r="G29" s="114">
        <v>2299</v>
      </c>
      <c r="H29" s="140">
        <v>2300</v>
      </c>
      <c r="I29" s="115">
        <v>126</v>
      </c>
      <c r="J29" s="116">
        <v>5.4782608695652177</v>
      </c>
    </row>
    <row r="30" spans="1:15" s="110" customFormat="1" ht="24.95" customHeight="1" x14ac:dyDescent="0.2">
      <c r="A30" s="193">
        <v>87.88</v>
      </c>
      <c r="B30" s="204" t="s">
        <v>166</v>
      </c>
      <c r="C30" s="113">
        <v>7.5782890968111518</v>
      </c>
      <c r="D30" s="115">
        <v>3175</v>
      </c>
      <c r="E30" s="114">
        <v>3136</v>
      </c>
      <c r="F30" s="114">
        <v>3104</v>
      </c>
      <c r="G30" s="114">
        <v>3063</v>
      </c>
      <c r="H30" s="140">
        <v>3043</v>
      </c>
      <c r="I30" s="115">
        <v>132</v>
      </c>
      <c r="J30" s="116">
        <v>4.3378245152809729</v>
      </c>
    </row>
    <row r="31" spans="1:15" s="110" customFormat="1" ht="24.95" customHeight="1" x14ac:dyDescent="0.2">
      <c r="A31" s="193" t="s">
        <v>167</v>
      </c>
      <c r="B31" s="199" t="s">
        <v>168</v>
      </c>
      <c r="C31" s="113">
        <v>1.806855069696391</v>
      </c>
      <c r="D31" s="115">
        <v>757</v>
      </c>
      <c r="E31" s="114">
        <v>784</v>
      </c>
      <c r="F31" s="114">
        <v>783</v>
      </c>
      <c r="G31" s="114">
        <v>785</v>
      </c>
      <c r="H31" s="140">
        <v>778</v>
      </c>
      <c r="I31" s="115">
        <v>-21</v>
      </c>
      <c r="J31" s="116">
        <v>-2.6992287917737787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1.1051174336452168</v>
      </c>
      <c r="D34" s="115">
        <v>463</v>
      </c>
      <c r="E34" s="114">
        <v>468</v>
      </c>
      <c r="F34" s="114">
        <v>533</v>
      </c>
      <c r="G34" s="114">
        <v>526</v>
      </c>
      <c r="H34" s="140">
        <v>485</v>
      </c>
      <c r="I34" s="115">
        <v>-22</v>
      </c>
      <c r="J34" s="116">
        <v>-4.536082474226804</v>
      </c>
    </row>
    <row r="35" spans="1:10" s="110" customFormat="1" ht="24.95" customHeight="1" x14ac:dyDescent="0.2">
      <c r="A35" s="292" t="s">
        <v>171</v>
      </c>
      <c r="B35" s="293" t="s">
        <v>172</v>
      </c>
      <c r="C35" s="113">
        <v>21.944815734198968</v>
      </c>
      <c r="D35" s="115">
        <v>9194</v>
      </c>
      <c r="E35" s="114">
        <v>9215</v>
      </c>
      <c r="F35" s="114">
        <v>9384</v>
      </c>
      <c r="G35" s="114">
        <v>9221</v>
      </c>
      <c r="H35" s="140">
        <v>9097</v>
      </c>
      <c r="I35" s="115">
        <v>97</v>
      </c>
      <c r="J35" s="116">
        <v>1.0662855886556009</v>
      </c>
    </row>
    <row r="36" spans="1:10" s="110" customFormat="1" ht="24.95" customHeight="1" x14ac:dyDescent="0.2">
      <c r="A36" s="294" t="s">
        <v>173</v>
      </c>
      <c r="B36" s="295" t="s">
        <v>174</v>
      </c>
      <c r="C36" s="125">
        <v>76.950066832155812</v>
      </c>
      <c r="D36" s="143">
        <v>32239</v>
      </c>
      <c r="E36" s="144">
        <v>32150</v>
      </c>
      <c r="F36" s="144">
        <v>32138</v>
      </c>
      <c r="G36" s="144">
        <v>31885</v>
      </c>
      <c r="H36" s="145">
        <v>31824</v>
      </c>
      <c r="I36" s="143">
        <v>415</v>
      </c>
      <c r="J36" s="146">
        <v>1.3040472599296129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2020-09-25T10:41:29Z</dcterms:created>
  <dcterms:modified xsi:type="dcterms:W3CDTF">2020-09-28T08:10:35Z</dcterms:modified>
</cp:coreProperties>
</file>