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I74" i="24"/>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c r="G70" i="24"/>
  <c r="F70" i="24"/>
  <c r="E70" i="24"/>
  <c r="L69" i="24"/>
  <c r="H69" i="24" s="1"/>
  <c r="G69" i="24"/>
  <c r="F69" i="24"/>
  <c r="E69" i="24"/>
  <c r="L68" i="24"/>
  <c r="H68" i="24" s="1"/>
  <c r="I68" i="24" s="1"/>
  <c r="G68" i="24"/>
  <c r="F68" i="24"/>
  <c r="E68" i="24"/>
  <c r="L67" i="24"/>
  <c r="H67" i="24" s="1"/>
  <c r="I67" i="24" s="1"/>
  <c r="G67" i="24"/>
  <c r="F67" i="24"/>
  <c r="E67" i="24"/>
  <c r="L66" i="24"/>
  <c r="H66" i="24" s="1"/>
  <c r="I66" i="24"/>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c r="G62" i="24"/>
  <c r="F62" i="24"/>
  <c r="E62" i="24"/>
  <c r="L61" i="24"/>
  <c r="H61" i="24" s="1"/>
  <c r="G61" i="24"/>
  <c r="F61" i="24"/>
  <c r="E61" i="24"/>
  <c r="L60" i="24"/>
  <c r="H60" i="24" s="1"/>
  <c r="I60" i="24" s="1"/>
  <c r="G60" i="24"/>
  <c r="F60" i="24"/>
  <c r="E60" i="24"/>
  <c r="L59" i="24"/>
  <c r="H59" i="24" s="1"/>
  <c r="I59" i="24" s="1"/>
  <c r="G59" i="24"/>
  <c r="F59" i="24"/>
  <c r="E59" i="24"/>
  <c r="L58" i="24"/>
  <c r="H58" i="24" s="1"/>
  <c r="I58" i="24"/>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c r="G54" i="24"/>
  <c r="F54" i="24"/>
  <c r="E54" i="24"/>
  <c r="L53" i="24"/>
  <c r="H53" i="24" s="1"/>
  <c r="G53" i="24"/>
  <c r="F53" i="24"/>
  <c r="E53" i="24"/>
  <c r="L52" i="24"/>
  <c r="H52" i="24" s="1"/>
  <c r="I52" i="24" s="1"/>
  <c r="G52" i="24"/>
  <c r="F52" i="24"/>
  <c r="E52" i="24"/>
  <c r="L51" i="24"/>
  <c r="H51" i="24" s="1"/>
  <c r="I51" i="24" s="1"/>
  <c r="G51" i="24"/>
  <c r="F51" i="24"/>
  <c r="E51" i="24"/>
  <c r="L44" i="24"/>
  <c r="I44" i="24"/>
  <c r="F44" i="24"/>
  <c r="C44" i="24"/>
  <c r="M44" i="24" s="1"/>
  <c r="B44" i="24"/>
  <c r="J44" i="24" s="1"/>
  <c r="M43" i="24"/>
  <c r="J43" i="24"/>
  <c r="G43" i="24"/>
  <c r="F43" i="24"/>
  <c r="E43" i="24"/>
  <c r="C43" i="24"/>
  <c r="I43" i="24" s="1"/>
  <c r="B43" i="24"/>
  <c r="H43" i="24" s="1"/>
  <c r="L42" i="24"/>
  <c r="I42" i="24"/>
  <c r="D42" i="24"/>
  <c r="C42" i="24"/>
  <c r="M42" i="24" s="1"/>
  <c r="B42" i="24"/>
  <c r="J42" i="24" s="1"/>
  <c r="M41" i="24"/>
  <c r="G41" i="24"/>
  <c r="E41" i="24"/>
  <c r="C41" i="24"/>
  <c r="I41" i="24" s="1"/>
  <c r="B41" i="24"/>
  <c r="J41" i="24" s="1"/>
  <c r="L40" i="24"/>
  <c r="J40" i="24"/>
  <c r="I40" i="24"/>
  <c r="D40" i="24"/>
  <c r="C40" i="24"/>
  <c r="M40" i="24" s="1"/>
  <c r="B40" i="24"/>
  <c r="F40" i="24" s="1"/>
  <c r="M36" i="24"/>
  <c r="L36" i="24"/>
  <c r="K36" i="24"/>
  <c r="J36" i="24"/>
  <c r="I36" i="24"/>
  <c r="H36" i="24"/>
  <c r="G36" i="24"/>
  <c r="F36" i="24"/>
  <c r="E36" i="24"/>
  <c r="D36" i="24"/>
  <c r="L57" i="15"/>
  <c r="K57" i="15"/>
  <c r="C38" i="24"/>
  <c r="L38" i="24" s="1"/>
  <c r="C37" i="24"/>
  <c r="M37" i="24" s="1"/>
  <c r="C35" i="24"/>
  <c r="C34" i="24"/>
  <c r="C33" i="24"/>
  <c r="C32" i="24"/>
  <c r="L32" i="24" s="1"/>
  <c r="C31" i="24"/>
  <c r="C30" i="24"/>
  <c r="C29" i="24"/>
  <c r="C28" i="24"/>
  <c r="L28" i="24" s="1"/>
  <c r="C27" i="24"/>
  <c r="C26" i="24"/>
  <c r="C25" i="24"/>
  <c r="C24" i="24"/>
  <c r="C23" i="24"/>
  <c r="C22" i="24"/>
  <c r="C21" i="24"/>
  <c r="C20" i="24"/>
  <c r="L20" i="24" s="1"/>
  <c r="C19" i="24"/>
  <c r="C18" i="24"/>
  <c r="C17" i="24"/>
  <c r="C16" i="24"/>
  <c r="L16" i="24" s="1"/>
  <c r="C15" i="24"/>
  <c r="C9" i="24"/>
  <c r="C8" i="24"/>
  <c r="C7" i="24"/>
  <c r="B38" i="24"/>
  <c r="B37" i="24"/>
  <c r="H37" i="24" s="1"/>
  <c r="B35" i="24"/>
  <c r="B34" i="24"/>
  <c r="B33" i="24"/>
  <c r="B32" i="24"/>
  <c r="B31" i="24"/>
  <c r="H31" i="24" s="1"/>
  <c r="B30" i="24"/>
  <c r="D30" i="24" s="1"/>
  <c r="B29" i="24"/>
  <c r="B28" i="24"/>
  <c r="B27" i="24"/>
  <c r="H27" i="24" s="1"/>
  <c r="B26" i="24"/>
  <c r="B25" i="24"/>
  <c r="B24" i="24"/>
  <c r="B23" i="24"/>
  <c r="B22" i="24"/>
  <c r="B21" i="24"/>
  <c r="B20" i="24"/>
  <c r="B19" i="24"/>
  <c r="B18" i="24"/>
  <c r="B17" i="24"/>
  <c r="B16" i="24"/>
  <c r="B15" i="24"/>
  <c r="B9" i="24"/>
  <c r="B8" i="24"/>
  <c r="B7" i="24"/>
  <c r="K18" i="24" l="1"/>
  <c r="F18" i="24"/>
  <c r="J18" i="24"/>
  <c r="H18" i="24"/>
  <c r="D18" i="24"/>
  <c r="J35" i="24"/>
  <c r="F35" i="24"/>
  <c r="D35" i="24"/>
  <c r="K35" i="24"/>
  <c r="H35" i="24"/>
  <c r="K8" i="24"/>
  <c r="F8" i="24"/>
  <c r="J8" i="24"/>
  <c r="H8" i="24"/>
  <c r="D8" i="24"/>
  <c r="K16" i="24"/>
  <c r="F16" i="24"/>
  <c r="J16" i="24"/>
  <c r="H16" i="24"/>
  <c r="D16" i="24"/>
  <c r="K20" i="24"/>
  <c r="F20" i="24"/>
  <c r="J20" i="24"/>
  <c r="H20" i="24"/>
  <c r="D20" i="24"/>
  <c r="J17" i="24"/>
  <c r="K17" i="24"/>
  <c r="H17" i="24"/>
  <c r="F17" i="24"/>
  <c r="D17" i="24"/>
  <c r="K24" i="24"/>
  <c r="F24" i="24"/>
  <c r="J24" i="24"/>
  <c r="H24" i="24"/>
  <c r="D24" i="24"/>
  <c r="J7" i="24"/>
  <c r="F7" i="24"/>
  <c r="D7" i="24"/>
  <c r="K7" i="24"/>
  <c r="H7" i="24"/>
  <c r="J9" i="24"/>
  <c r="K9" i="24"/>
  <c r="H9" i="24"/>
  <c r="F9" i="24"/>
  <c r="D9" i="24"/>
  <c r="K34" i="24"/>
  <c r="F34" i="24"/>
  <c r="J34" i="24"/>
  <c r="H34" i="24"/>
  <c r="G17" i="24"/>
  <c r="M17" i="24"/>
  <c r="E17" i="24"/>
  <c r="I17" i="24"/>
  <c r="L17" i="24"/>
  <c r="G23" i="24"/>
  <c r="M23" i="24"/>
  <c r="E23" i="24"/>
  <c r="I23" i="24"/>
  <c r="L23" i="24"/>
  <c r="G27" i="24"/>
  <c r="M27" i="24"/>
  <c r="E27" i="24"/>
  <c r="I27" i="24"/>
  <c r="L27" i="24"/>
  <c r="G33" i="24"/>
  <c r="M33" i="24"/>
  <c r="E33" i="24"/>
  <c r="I33" i="24"/>
  <c r="L33" i="24"/>
  <c r="J21" i="24"/>
  <c r="K21" i="24"/>
  <c r="H21" i="24"/>
  <c r="F21" i="24"/>
  <c r="D21" i="24"/>
  <c r="J19" i="24"/>
  <c r="F19" i="24"/>
  <c r="D19" i="24"/>
  <c r="K19" i="24"/>
  <c r="K22" i="24"/>
  <c r="F22" i="24"/>
  <c r="J22" i="24"/>
  <c r="H22" i="24"/>
  <c r="J25" i="24"/>
  <c r="K25" i="24"/>
  <c r="H25" i="24"/>
  <c r="F25" i="24"/>
  <c r="D25" i="24"/>
  <c r="K28" i="24"/>
  <c r="F28" i="24"/>
  <c r="J28" i="24"/>
  <c r="H28" i="24"/>
  <c r="D28" i="24"/>
  <c r="B45" i="24"/>
  <c r="B39" i="24"/>
  <c r="C14" i="24"/>
  <c r="C6" i="24"/>
  <c r="I30" i="24"/>
  <c r="M30" i="24"/>
  <c r="E30" i="24"/>
  <c r="L30" i="24"/>
  <c r="G30" i="24"/>
  <c r="H19" i="24"/>
  <c r="J27" i="24"/>
  <c r="F27" i="24"/>
  <c r="D27" i="24"/>
  <c r="K27" i="24"/>
  <c r="G9" i="24"/>
  <c r="M9" i="24"/>
  <c r="E9" i="24"/>
  <c r="I9" i="24"/>
  <c r="L9" i="24"/>
  <c r="I18" i="24"/>
  <c r="M18" i="24"/>
  <c r="E18" i="24"/>
  <c r="L18" i="24"/>
  <c r="G18" i="24"/>
  <c r="G21" i="24"/>
  <c r="M21" i="24"/>
  <c r="E21" i="24"/>
  <c r="I21" i="24"/>
  <c r="L21" i="24"/>
  <c r="I24" i="24"/>
  <c r="M24" i="24"/>
  <c r="E24" i="24"/>
  <c r="G24" i="24"/>
  <c r="I34" i="24"/>
  <c r="M34" i="24"/>
  <c r="E34" i="24"/>
  <c r="L34" i="24"/>
  <c r="G34" i="24"/>
  <c r="M38" i="24"/>
  <c r="E38" i="24"/>
  <c r="G38" i="24"/>
  <c r="I38" i="24"/>
  <c r="K53" i="24"/>
  <c r="J53" i="24"/>
  <c r="I53" i="24"/>
  <c r="K69" i="24"/>
  <c r="J69" i="24"/>
  <c r="I69" i="24"/>
  <c r="J31" i="24"/>
  <c r="F31" i="24"/>
  <c r="D31" i="24"/>
  <c r="K31" i="24"/>
  <c r="B14" i="24"/>
  <c r="B6" i="24"/>
  <c r="J23" i="24"/>
  <c r="F23" i="24"/>
  <c r="D23" i="24"/>
  <c r="K23" i="24"/>
  <c r="J29" i="24"/>
  <c r="K29" i="24"/>
  <c r="H29" i="24"/>
  <c r="F29" i="24"/>
  <c r="D29" i="24"/>
  <c r="G7" i="24"/>
  <c r="M7" i="24"/>
  <c r="E7" i="24"/>
  <c r="I7" i="24"/>
  <c r="L7" i="24"/>
  <c r="I8" i="24"/>
  <c r="M8" i="24"/>
  <c r="E8" i="24"/>
  <c r="G8" i="24"/>
  <c r="D22" i="24"/>
  <c r="K38" i="24"/>
  <c r="H38" i="24"/>
  <c r="J38" i="24"/>
  <c r="F38" i="24"/>
  <c r="D38" i="24"/>
  <c r="K32" i="24"/>
  <c r="F32" i="24"/>
  <c r="J32" i="24"/>
  <c r="H32" i="24"/>
  <c r="D32" i="24"/>
  <c r="K26" i="24"/>
  <c r="F26" i="24"/>
  <c r="J26" i="24"/>
  <c r="H26" i="24"/>
  <c r="G15" i="24"/>
  <c r="M15" i="24"/>
  <c r="E15" i="24"/>
  <c r="I15" i="24"/>
  <c r="L15" i="24"/>
  <c r="G19" i="24"/>
  <c r="M19" i="24"/>
  <c r="E19" i="24"/>
  <c r="I19" i="24"/>
  <c r="L19" i="24"/>
  <c r="G25" i="24"/>
  <c r="M25" i="24"/>
  <c r="E25" i="24"/>
  <c r="I25" i="24"/>
  <c r="L25" i="24"/>
  <c r="G31" i="24"/>
  <c r="M31" i="24"/>
  <c r="E31" i="24"/>
  <c r="I31" i="24"/>
  <c r="L31" i="24"/>
  <c r="G35" i="24"/>
  <c r="M35" i="24"/>
  <c r="E35" i="24"/>
  <c r="I35" i="24"/>
  <c r="L35" i="24"/>
  <c r="L8" i="24"/>
  <c r="H23" i="24"/>
  <c r="D34" i="24"/>
  <c r="J15" i="24"/>
  <c r="F15" i="24"/>
  <c r="D15" i="24"/>
  <c r="K15" i="24"/>
  <c r="K30" i="24"/>
  <c r="F30" i="24"/>
  <c r="J30" i="24"/>
  <c r="H30" i="24"/>
  <c r="J33" i="24"/>
  <c r="K33" i="24"/>
  <c r="H33" i="24"/>
  <c r="F33" i="24"/>
  <c r="D33" i="24"/>
  <c r="D37" i="24"/>
  <c r="K37" i="24"/>
  <c r="F37" i="24"/>
  <c r="J37" i="24"/>
  <c r="I22" i="24"/>
  <c r="M22" i="24"/>
  <c r="E22" i="24"/>
  <c r="L22" i="24"/>
  <c r="G22" i="24"/>
  <c r="C45" i="24"/>
  <c r="C39" i="24"/>
  <c r="L24" i="24"/>
  <c r="I16" i="24"/>
  <c r="M16" i="24"/>
  <c r="E16" i="24"/>
  <c r="G16" i="24"/>
  <c r="I26" i="24"/>
  <c r="M26" i="24"/>
  <c r="E26" i="24"/>
  <c r="L26" i="24"/>
  <c r="G26" i="24"/>
  <c r="G29" i="24"/>
  <c r="M29" i="24"/>
  <c r="E29" i="24"/>
  <c r="I29" i="24"/>
  <c r="L29" i="24"/>
  <c r="I32" i="24"/>
  <c r="M32" i="24"/>
  <c r="E32" i="24"/>
  <c r="G32" i="24"/>
  <c r="H15" i="24"/>
  <c r="D26" i="24"/>
  <c r="K61" i="24"/>
  <c r="J61" i="24"/>
  <c r="I61" i="24"/>
  <c r="I77" i="24"/>
  <c r="F41" i="24"/>
  <c r="F42" i="24"/>
  <c r="K58" i="24"/>
  <c r="J58" i="24"/>
  <c r="K66" i="24"/>
  <c r="J66" i="24"/>
  <c r="K74" i="24"/>
  <c r="J74" i="24"/>
  <c r="K55" i="24"/>
  <c r="J55" i="24"/>
  <c r="K63" i="24"/>
  <c r="J63" i="24"/>
  <c r="K71" i="24"/>
  <c r="J71" i="24"/>
  <c r="H41" i="24"/>
  <c r="K52" i="24"/>
  <c r="J52" i="24"/>
  <c r="K60" i="24"/>
  <c r="J60" i="24"/>
  <c r="K68" i="24"/>
  <c r="J68" i="24"/>
  <c r="K57" i="24"/>
  <c r="J57" i="24"/>
  <c r="K65" i="24"/>
  <c r="J65" i="24"/>
  <c r="K73" i="24"/>
  <c r="J73" i="24"/>
  <c r="I20" i="24"/>
  <c r="M20" i="24"/>
  <c r="E20" i="24"/>
  <c r="I28" i="24"/>
  <c r="M28" i="24"/>
  <c r="E28" i="24"/>
  <c r="I37" i="24"/>
  <c r="G37" i="24"/>
  <c r="L37" i="24"/>
  <c r="G20" i="24"/>
  <c r="G28" i="24"/>
  <c r="D43" i="24"/>
  <c r="K43" i="24"/>
  <c r="K44" i="24"/>
  <c r="H44" i="24"/>
  <c r="K54" i="24"/>
  <c r="J54" i="24"/>
  <c r="K62" i="24"/>
  <c r="J62" i="24"/>
  <c r="K70" i="24"/>
  <c r="J70" i="24"/>
  <c r="E37" i="24"/>
  <c r="D41" i="24"/>
  <c r="K41" i="24"/>
  <c r="K42" i="24"/>
  <c r="H42" i="24"/>
  <c r="K51" i="24"/>
  <c r="J51" i="24"/>
  <c r="K59" i="24"/>
  <c r="J59" i="24"/>
  <c r="K67" i="24"/>
  <c r="J67" i="24"/>
  <c r="K75" i="24"/>
  <c r="K77" i="24" s="1"/>
  <c r="J75" i="24"/>
  <c r="J77" i="24" s="1"/>
  <c r="K40" i="24"/>
  <c r="H40" i="24"/>
  <c r="D44" i="24"/>
  <c r="K56" i="24"/>
  <c r="J56" i="24"/>
  <c r="K64" i="24"/>
  <c r="J64" i="24"/>
  <c r="K72" i="24"/>
  <c r="J72" i="24"/>
  <c r="G40" i="24"/>
  <c r="G42" i="24"/>
  <c r="G44" i="24"/>
  <c r="L41" i="24"/>
  <c r="L43" i="24"/>
  <c r="E40" i="24"/>
  <c r="E42" i="24"/>
  <c r="E44" i="24"/>
  <c r="I39" i="24" l="1"/>
  <c r="G39" i="24"/>
  <c r="L39" i="24"/>
  <c r="M39" i="24"/>
  <c r="E39" i="24"/>
  <c r="I14" i="24"/>
  <c r="M14" i="24"/>
  <c r="E14" i="24"/>
  <c r="L14" i="24"/>
  <c r="G14" i="24"/>
  <c r="I78" i="24"/>
  <c r="I79" i="24"/>
  <c r="I6" i="24"/>
  <c r="M6" i="24"/>
  <c r="E6" i="24"/>
  <c r="L6" i="24"/>
  <c r="G6" i="24"/>
  <c r="I45" i="24"/>
  <c r="G45" i="24"/>
  <c r="L45" i="24"/>
  <c r="E45" i="24"/>
  <c r="M45" i="24"/>
  <c r="D39" i="24"/>
  <c r="K39" i="24"/>
  <c r="J39" i="24"/>
  <c r="H39" i="24"/>
  <c r="F39" i="24"/>
  <c r="J79" i="24"/>
  <c r="J78" i="24"/>
  <c r="D45" i="24"/>
  <c r="K45" i="24"/>
  <c r="H45" i="24"/>
  <c r="F45" i="24"/>
  <c r="J45" i="24"/>
  <c r="K79" i="24"/>
  <c r="K78" i="24"/>
  <c r="K6" i="24"/>
  <c r="F6" i="24"/>
  <c r="J6" i="24"/>
  <c r="H6" i="24"/>
  <c r="D6" i="24"/>
  <c r="K14" i="24"/>
  <c r="F14" i="24"/>
  <c r="J14" i="24"/>
  <c r="H14" i="24"/>
  <c r="D14" i="24"/>
  <c r="I83" i="24" l="1"/>
  <c r="I82" i="24"/>
  <c r="I81" i="24"/>
</calcChain>
</file>

<file path=xl/sharedStrings.xml><?xml version="1.0" encoding="utf-8"?>
<sst xmlns="http://schemas.openxmlformats.org/spreadsheetml/2006/main" count="1747" uniqueCount="522">
  <si>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</si>
  <si>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</si>
  <si>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</si>
  <si>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</si>
  <si>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</si>
  <si>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</si>
  <si>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</si>
  <si>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</si>
  <si>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</si>
  <si>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</si>
  <si>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</si>
  <si>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</si>
  <si>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</si>
  <si>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Eichstätt (09176)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</si>
  <si>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</si>
  <si>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</si>
  <si>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</si>
  <si>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</si>
  <si>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</si>
  <si>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</si>
  <si>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</si>
  <si>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</si>
  <si>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</si>
  <si>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</si>
  <si>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</si>
  <si>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</si>
  <si>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</si>
  <si>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</si>
  <si>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</si>
  <si>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</si>
  <si>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</si>
  <si>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</si>
  <si>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</si>
  <si>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</si>
  <si>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</si>
  <si>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</si>
  <si>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</si>
  <si>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</si>
  <si>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</si>
  <si>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</si>
  <si>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</si>
  <si>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</si>
  <si>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</si>
  <si>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</si>
  <si>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</si>
  <si>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</si>
  <si>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</si>
  <si>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</si>
  <si>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</si>
  <si>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</si>
  <si>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</si>
  <si>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</si>
  <si>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</si>
  <si>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</si>
  <si>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</si>
  <si>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</si>
  <si>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</si>
  <si>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</si>
  <si>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</si>
  <si>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</si>
  <si>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</si>
  <si>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</si>
  <si>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</si>
  <si>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</si>
  <si>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</si>
  <si>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</si>
  <si>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</si>
  <si>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</si>
  <si>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</si>
  <si>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</si>
  <si>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</si>
  <si>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</si>
  <si>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</si>
  <si>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</si>
  <si>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</si>
  <si>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</si>
  <si>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</si>
  <si>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</si>
  <si>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</si>
  <si>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</si>
  <si>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</si>
  <si>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</si>
  <si>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</si>
  <si>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</si>
  <si>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</si>
  <si>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</si>
  <si>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</si>
  <si>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</si>
  <si>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</si>
  <si>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</si>
  <si>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</si>
  <si>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</si>
  <si>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Eichstätt (09176);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</si>
  <si>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</si>
  <si>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</si>
  <si>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</si>
  <si>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</si>
  <si>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</si>
  <si>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</si>
  <si>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</si>
  <si>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</si>
  <si>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</si>
  <si>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</si>
  <si>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</si>
  <si>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</si>
  <si>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</si>
  <si>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</si>
  <si>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</si>
  <si>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</si>
  <si>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</si>
  <si>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</si>
  <si>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</si>
  <si>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</si>
  <si>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</si>
  <si>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</si>
  <si>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</si>
  <si>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</si>
  <si>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</si>
  <si>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</si>
  <si>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</si>
  <si>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</si>
  <si>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</si>
  <si>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</si>
  <si>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</si>
  <si>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</si>
  <si>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</si>
  <si>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</si>
  <si>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</si>
  <si>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</si>
  <si>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</si>
  <si>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</si>
  <si>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</si>
  <si>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</si>
  <si>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</si>
  <si>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</si>
  <si>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</si>
  <si>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</si>
  <si>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</si>
  <si>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</si>
  <si>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</si>
  <si>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</si>
  <si>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</si>
  <si>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</si>
  <si>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</si>
  <si>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</si>
  <si>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</si>
  <si>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</si>
  <si>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</si>
  <si>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</si>
  <si>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</si>
  <si>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</si>
  <si>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</si>
  <si>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</si>
  <si>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</si>
  <si>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</si>
  <si>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</si>
  <si>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</si>
  <si>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</si>
  <si>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</si>
  <si>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</si>
  <si>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</si>
  <si>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</si>
  <si>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</si>
  <si>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</si>
  <si>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</si>
  <si>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</si>
  <si>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</si>
  <si>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</si>
  <si>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</si>
  <si>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</si>
  <si>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</si>
  <si>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</si>
  <si>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</si>
  <si>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</si>
  <si>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</si>
  <si>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</si>
  <si>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</si>
  <si>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</si>
  <si>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</si>
  <si>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</si>
  <si>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</si>
  <si>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</si>
  <si>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</si>
  <si>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Eichstätt (09176)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</si>
  <si>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</si>
  <si>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</si>
  <si>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</si>
  <si>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</si>
  <si>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</si>
  <si>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</si>
  <si>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</si>
  <si>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</si>
  <si>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</si>
  <si>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</si>
  <si>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</si>
  <si>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</si>
  <si>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</si>
  <si>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</si>
  <si>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</si>
  <si>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</si>
  <si>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</si>
  <si>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</si>
  <si>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</si>
  <si>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</si>
  <si>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</si>
  <si>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</si>
  <si>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</si>
  <si>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</si>
  <si>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</si>
  <si>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</si>
  <si>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</si>
  <si>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</si>
  <si>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</si>
  <si>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</si>
  <si>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</si>
  <si>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</si>
  <si>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</si>
  <si>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</si>
  <si>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</si>
  <si>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</si>
  <si>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</si>
  <si>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</si>
  <si>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</si>
  <si>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</si>
  <si>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</si>
  <si>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</si>
  <si>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</si>
  <si>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</si>
  <si>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</si>
  <si>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</si>
  <si>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</si>
  <si>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</si>
  <si>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</si>
  <si>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</si>
  <si>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</si>
  <si>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</si>
  <si>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</si>
  <si>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</si>
  <si>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</si>
  <si>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</si>
  <si>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</si>
  <si>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</si>
  <si>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</si>
  <si>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</si>
  <si>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</si>
  <si>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</si>
  <si>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</si>
  <si>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</si>
  <si>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</si>
  <si>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</si>
  <si>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</si>
  <si>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</si>
  <si>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</si>
  <si>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</si>
  <si>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</si>
  <si>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</si>
  <si>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</si>
  <si>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</si>
  <si>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</si>
  <si>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</si>
  <si>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</si>
  <si>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</si>
  <si>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</si>
  <si>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</si>
  <si>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</si>
  <si>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</si>
  <si>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</si>
  <si>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</si>
  <si>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</si>
  <si>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</si>
  <si>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</si>
  <si>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</si>
  <si>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</si>
  <si>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</si>
  <si>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</si>
  <si>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</si>
  <si>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</si>
  <si>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</si>
  <si>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</si>
  <si>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</si>
  <si>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</si>
  <si>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</si>
  <si>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</si>
  <si>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</si>
  <si>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</si>
  <si>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</si>
  <si>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</si>
  <si>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</si>
  <si>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</si>
  <si>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</si>
  <si>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</si>
  <si>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</si>
  <si>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</si>
  <si>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</si>
  <si>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</si>
  <si>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</si>
  <si>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</si>
  <si>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</si>
  <si>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</si>
  <si>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</si>
  <si>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</si>
  <si>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</si>
  <si>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</si>
  <si>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</si>
  <si>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</si>
  <si>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</si>
  <si>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</si>
  <si>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</si>
  <si>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</si>
  <si>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</si>
  <si>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</si>
  <si>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</si>
  <si>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</si>
  <si>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</si>
  <si>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</si>
  <si>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</si>
  <si>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</si>
  <si>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</si>
  <si>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</si>
  <si>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</si>
  <si>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</si>
  <si>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</si>
  <si>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</si>
  <si>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</si>
  <si>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</si>
  <si>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</si>
  <si>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</si>
  <si>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</si>
  <si>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</si>
  <si>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</si>
  <si>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</si>
  <si>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</si>
  <si>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</si>
  <si>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</si>
  <si>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</si>
  <si>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</si>
  <si>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</si>
  <si>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</si>
  <si>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</si>
  <si>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</si>
  <si>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</si>
  <si>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</si>
  <si>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</si>
  <si>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</si>
  <si>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</si>
  <si>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</si>
  <si>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</si>
  <si>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</si>
  <si>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</si>
  <si>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</si>
  <si>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</si>
  <si>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</si>
  <si>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</si>
  <si>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</si>
  <si>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</si>
  <si>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</si>
  <si>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</si>
  <si>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</si>
  <si>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</si>
  <si>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</si>
  <si>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</si>
  <si>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</si>
  <si>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</si>
  <si>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</si>
  <si>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</si>
  <si>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</si>
  <si>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</si>
  <si>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</si>
  <si>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</si>
  <si>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</si>
  <si>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</si>
  <si>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</si>
  <si>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</si>
  <si>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Eichstätt (09176);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</si>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</sst>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{7144F25B-37A5-4FA3-B23D-633E1B203761}</c15:txfldGUID>
                      <c15:f>Daten_Diagramme!$D$6</c15:f>
                      <c15:dlblFieldTableCache>
                        <c:ptCount val="1"/>
                        <c:pt idx="0">
                          <c:v>1.0</c:v>
                        </c:pt>
                      </c15:dlblFieldTableCache>
                    </c15:dlblFTEntry>
                  </c15:dlblFieldTable>
                  <c15:showDataLabelsRange val="0"/>
                </c:ext>
                <c:ext xmlns:c16="http://schemas.microsoft.com/office/drawing/2014/chart" uri="{C3380CC4-5D6E-409C-BE32-E72D297353CC}">
                  <c16:uniqueId val="{00000000-32D0-49E8-9A11-2521CAD13037}"/>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{5B437655-14DA-405E-B471-3C8213CA7A7C}</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32D0-49E8-9A11-2521CAD1303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{20F36CE6-0372-47EC-8E11-D6AAAC5F59C8}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2D0-49E8-9A11-2521CAD1303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{08F4616D-9481-4624-AD54-114DE9A009EC}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2D0-49E8-9A11-2521CAD1303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1.030133821122557</c:v>
                </c:pt>
                <c:pt idx="1">
                  <c:v>1.0013227114154917</c:v>
                </c:pt>
                <c:pt idx="2">
                  <c:v>1.1186464311118853</c:v>
                </c:pt>
                <c:pt idx="3">
                  <c:v>1.0875687030768</c:v>
                </c:pt>
              </c:numCache>
            </c:numRef>
          </c:val>
          <c:extLst>
            <c:ext xmlns:c16="http://schemas.microsoft.com/office/drawing/2014/chart" uri="{C3380CC4-5D6E-409C-BE32-E72D297353CC}">
              <c16:uniqueId val="{00000004-32D0-49E8-9A11-2521CAD1303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{005A1CE9-DFA9-4C72-B9B1-7D34459C4240}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2D0-49E8-9A11-2521CAD1303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{B63C7328-9403-4B3C-9C68-584284C3D8C3}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2D0-49E8-9A11-2521CAD1303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{A855469B-27F9-4517-8002-EF48157EC63B}</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2D0-49E8-9A11-2521CAD1303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{5B9151DC-F0E2-4BC8-9F1F-57D635F55162}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2D0-49E8-9A11-2521CAD130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2D0-49E8-9A11-2521CAD1303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2D0-49E8-9A11-2521CAD1303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{E6D73ECF-A46F-4251-AEB6-AED6B96795C4}</c15:txfldGUID>
                      <c15:f>Daten_Diagramme!$E$6</c15:f>
                      <c15:dlblFieldTableCache>
                        <c:ptCount val="1"/>
                        <c:pt idx="0">
                          <c:v>-3.2</c:v>
                        </c:pt>
                      </c15:dlblFieldTableCache>
                    </c15:dlblFTEntry>
                  </c15:dlblFieldTable>
                  <c15:showDataLabelsRange val="0"/>
                </c:ext>
                <c:ext xmlns:c16="http://schemas.microsoft.com/office/drawing/2014/chart" uri="{C3380CC4-5D6E-409C-BE32-E72D297353CC}">
                  <c16:uniqueId val="{00000000-0503-4BAE-9B59-63F438AF0003}"/>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{8F0BD2CD-1505-4575-B12F-145291450C17}</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0503-4BAE-9B59-63F438AF0003}"/>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{C620CFE5-F2DD-4227-B84C-67CFF8AF213E}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0503-4BAE-9B59-63F438AF0003}"/>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{9D839BA1-302D-4C11-B311-A71EF676061B}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0503-4BAE-9B59-63F438AF00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-3.1537077374751399</c:v>
                </c:pt>
                <c:pt idx="1">
                  <c:v>-1.8915068707011207</c:v>
                </c:pt>
                <c:pt idx="2">
                  <c:v>-2.7637010795899166</c:v>
                </c:pt>
                <c:pt idx="3">
                  <c:v>-2.8655893304673015</c:v>
                </c:pt>
              </c:numCache>
            </c:numRef>
          </c:val>
          <c:extLst>
            <c:ext xmlns:c16="http://schemas.microsoft.com/office/drawing/2014/chart" uri="{C3380CC4-5D6E-409C-BE32-E72D297353CC}">
              <c16:uniqueId val="{00000004-0503-4BAE-9B59-63F438AF0003}"/>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{AC12AF20-5F09-4643-83A1-5C813C804912}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0503-4BAE-9B59-63F438AF0003}"/>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{34308385-7627-414C-874F-B13ACBBB0270}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0503-4BAE-9B59-63F438AF0003}"/>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{5741965A-0CA8-4698-A224-E7E227B681DB}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0503-4BAE-9B59-63F438AF0003}"/>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{0A1A18CA-60C8-4348-9847-40A09266A883}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0503-4BAE-9B59-63F438AF00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0503-4BAE-9B59-63F438AF0003}"/>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503-4BAE-9B59-63F438AF0003}"/>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{8225C271-BD73-4EDB-A70A-416B3D166793}</c15:txfldGUID>
                      <c15:f>Daten_Diagramme!$D$14</c15:f>
                      <c15:dlblFieldTableCache>
                        <c:ptCount val="1"/>
                        <c:pt idx="0">
                          <c:v>1.0</c:v>
                        </c:pt>
                      </c15:dlblFieldTableCache>
                    </c15:dlblFTEntry>
                  </c15:dlblFieldTable>
                  <c15:showDataLabelsRange val="0"/>
                </c:ext>
                <c:ext xmlns:c16="http://schemas.microsoft.com/office/drawing/2014/chart" uri="{C3380CC4-5D6E-409C-BE32-E72D297353CC}">
                  <c16:uniqueId val="{00000000-E2D7-4BDF-96FF-7B145A132EC3}"/>
                </c:ext>
              </c:extLst>
            </c:dLbl>
            <c:dLbl>
              <c:idx val="1"/>
              <c:tx>
                <c:strRef>
                  <c:f>Daten_Diagramme!$D$15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{AD5DD8D9-D2FB-4D9B-835E-36B4E3DEB0D5}</c15:txfldGUID>
                      <c15:f>Daten_Diagramme!$D$15</c15:f>
                      <c15:dlblFieldTableCache>
                        <c:ptCount val="1"/>
                        <c:pt idx="0">
                          <c:v>3.6</c:v>
                        </c:pt>
                      </c15:dlblFieldTableCache>
                    </c15:dlblFTEntry>
                  </c15:dlblFieldTable>
                  <c15:showDataLabelsRange val="0"/>
                </c:ext>
                <c:ext xmlns:c16="http://schemas.microsoft.com/office/drawing/2014/chart" uri="{C3380CC4-5D6E-409C-BE32-E72D297353CC}">
                  <c16:uniqueId val="{00000001-E2D7-4BDF-96FF-7B145A132EC3}"/>
                </c:ext>
              </c:extLst>
            </c:dLbl>
            <c:dLbl>
              <c:idx val="2"/>
              <c:tx>
                <c:strRef>
                  <c:f>Daten_Diagramme!$D$16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{6BC97F7D-2762-4AF2-9231-1ADED0E3C53F}</c15:txfldGUID>
                      <c15:f>Daten_Diagramme!$D$16</c15:f>
                      <c15:dlblFieldTableCache>
                        <c:ptCount val="1"/>
                        <c:pt idx="0">
                          <c:v>-3.5</c:v>
                        </c:pt>
                      </c15:dlblFieldTableCache>
                    </c15:dlblFTEntry>
                  </c15:dlblFieldTable>
                  <c15:showDataLabelsRange val="0"/>
                </c:ext>
                <c:ext xmlns:c16="http://schemas.microsoft.com/office/drawing/2014/chart" uri="{C3380CC4-5D6E-409C-BE32-E72D297353CC}">
                  <c16:uniqueId val="{00000002-E2D7-4BDF-96FF-7B145A132EC3}"/>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{5C5A3980-0484-4503-B89F-F2100AFA6B77}</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E2D7-4BDF-96FF-7B145A132EC3}"/>
                </c:ext>
              </c:extLst>
            </c:dLbl>
            <c:dLbl>
              <c:idx val="4"/>
              <c:tx>
                <c:strRef>
                  <c:f>Daten_Diagramme!$D$18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{049431F7-7F3E-46DD-96DA-A9176F8FE3BB}</c15:txfldGUID>
                      <c15:f>Daten_Diagramme!$D$18</c15:f>
                      <c15:dlblFieldTableCache>
                        <c:ptCount val="1"/>
                        <c:pt idx="0">
                          <c:v>0.4</c:v>
                        </c:pt>
                      </c15:dlblFieldTableCache>
                    </c15:dlblFTEntry>
                  </c15:dlblFieldTable>
                  <c15:showDataLabelsRange val="0"/>
                </c:ext>
                <c:ext xmlns:c16="http://schemas.microsoft.com/office/drawing/2014/chart" uri="{C3380CC4-5D6E-409C-BE32-E72D297353CC}">
                  <c16:uniqueId val="{00000004-E2D7-4BDF-96FF-7B145A132EC3}"/>
                </c:ext>
              </c:extLst>
            </c:dLbl>
            <c:dLbl>
              <c:idx val="5"/>
              <c:tx>
                <c:strRef>
                  <c:f>Daten_Diagramme!$D$19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{F6EB81A0-23BF-451E-91A2-F6EB6DB851FE}</c15:txfldGUID>
                      <c15:f>Daten_Diagramme!$D$19</c15:f>
                      <c15:dlblFieldTableCache>
                        <c:ptCount val="1"/>
                        <c:pt idx="0">
                          <c:v>-1.9</c:v>
                        </c:pt>
                      </c15:dlblFieldTableCache>
                    </c15:dlblFTEntry>
                  </c15:dlblFieldTable>
                  <c15:showDataLabelsRange val="0"/>
                </c:ext>
                <c:ext xmlns:c16="http://schemas.microsoft.com/office/drawing/2014/chart" uri="{C3380CC4-5D6E-409C-BE32-E72D297353CC}">
                  <c16:uniqueId val="{00000005-E2D7-4BDF-96FF-7B145A132EC3}"/>
                </c:ext>
              </c:extLst>
            </c:dLbl>
            <c:dLbl>
              <c:idx val="6"/>
              <c:tx>
                <c:strRef>
                  <c:f>Daten_Diagramme!$D$20</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{F8DE9B76-812F-41AF-9011-D939E70FBABB}</c15:txfldGUID>
                      <c15:f>Daten_Diagramme!$D$20</c15:f>
                      <c15:dlblFieldTableCache>
                        <c:ptCount val="1"/>
                        <c:pt idx="0">
                          <c:v>4.8</c:v>
                        </c:pt>
                      </c15:dlblFieldTableCache>
                    </c15:dlblFTEntry>
                  </c15:dlblFieldTable>
                  <c15:showDataLabelsRange val="0"/>
                </c:ext>
                <c:ext xmlns:c16="http://schemas.microsoft.com/office/drawing/2014/chart" uri="{C3380CC4-5D6E-409C-BE32-E72D297353CC}">
                  <c16:uniqueId val="{00000006-E2D7-4BDF-96FF-7B145A132EC3}"/>
                </c:ext>
              </c:extLst>
            </c:dLbl>
            <c:dLbl>
              <c:idx val="7"/>
              <c:tx>
                <c:strRef>
                  <c:f>Daten_Diagramme!$D$21</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{D086F1FC-EF10-46B7-98FE-26E442C50734}</c15:txfldGUID>
                      <c15:f>Daten_Diagramme!$D$21</c15:f>
                      <c15:dlblFieldTableCache>
                        <c:ptCount val="1"/>
                        <c:pt idx="0">
                          <c:v>5.3</c:v>
                        </c:pt>
                      </c15:dlblFieldTableCache>
                    </c15:dlblFTEntry>
                  </c15:dlblFieldTable>
                  <c15:showDataLabelsRange val="0"/>
                </c:ext>
                <c:ext xmlns:c16="http://schemas.microsoft.com/office/drawing/2014/chart" uri="{C3380CC4-5D6E-409C-BE32-E72D297353CC}">
                  <c16:uniqueId val="{00000007-E2D7-4BDF-96FF-7B145A132EC3}"/>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{D70D39D1-9774-4F1B-BC29-3AD06FCF58FC}</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E2D7-4BDF-96FF-7B145A132EC3}"/>
                </c:ext>
              </c:extLst>
            </c:dLbl>
            <c:dLbl>
              <c:idx val="9"/>
              <c:tx>
                <c:strRef>
                  <c:f>Daten_Diagramme!$D$23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{99A01F2D-CAA1-43DA-8E0D-369436CC6ED2}</c15:txfldGUID>
                      <c15:f>Daten_Diagramme!$D$23</c15:f>
                      <c15:dlblFieldTableCache>
                        <c:ptCount val="1"/>
                        <c:pt idx="0">
                          <c:v>0.9</c:v>
                        </c:pt>
                      </c15:dlblFieldTableCache>
                    </c15:dlblFTEntry>
                  </c15:dlblFieldTable>
                  <c15:showDataLabelsRange val="0"/>
                </c:ext>
                <c:ext xmlns:c16="http://schemas.microsoft.com/office/drawing/2014/chart" uri="{C3380CC4-5D6E-409C-BE32-E72D297353CC}">
                  <c16:uniqueId val="{00000009-E2D7-4BDF-96FF-7B145A132EC3}"/>
                </c:ext>
              </c:extLst>
            </c:dLbl>
            <c:dLbl>
              <c:idx val="10"/>
              <c:tx>
                <c:strRef>
                  <c:f>Daten_Diagramme!$D$24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{F1BEFB73-C329-4EEC-8CDC-D7AAAF87C188}</c15:txfldGUID>
                      <c15:f>Daten_Diagramme!$D$24</c15:f>
                      <c15:dlblFieldTableCache>
                        <c:ptCount val="1"/>
                        <c:pt idx="0">
                          <c:v>-0.4</c:v>
                        </c:pt>
                      </c15:dlblFieldTableCache>
                    </c15:dlblFTEntry>
                  </c15:dlblFieldTable>
                  <c15:showDataLabelsRange val="0"/>
                </c:ext>
                <c:ext xmlns:c16="http://schemas.microsoft.com/office/drawing/2014/chart" uri="{C3380CC4-5D6E-409C-BE32-E72D297353CC}">
                  <c16:uniqueId val="{0000000A-E2D7-4BDF-96FF-7B145A132EC3}"/>
                </c:ext>
              </c:extLst>
            </c:dLbl>
            <c:dLbl>
              <c:idx val="11"/>
              <c:tx>
                <c:strRef>
                  <c:f>Daten_Diagramme!$D$25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{435EECED-EDD5-4946-92BA-221D3303D93A}</c15:txfldGUID>
                      <c15:f>Daten_Diagramme!$D$25</c15:f>
                      <c15:dlblFieldTableCache>
                        <c:ptCount val="1"/>
                        <c:pt idx="0">
                          <c:v>0.7</c:v>
                        </c:pt>
                      </c15:dlblFieldTableCache>
                    </c15:dlblFTEntry>
                  </c15:dlblFieldTable>
                  <c15:showDataLabelsRange val="0"/>
                </c:ext>
                <c:ext xmlns:c16="http://schemas.microsoft.com/office/drawing/2014/chart" uri="{C3380CC4-5D6E-409C-BE32-E72D297353CC}">
                  <c16:uniqueId val="{0000000B-E2D7-4BDF-96FF-7B145A132EC3}"/>
                </c:ext>
              </c:extLst>
            </c:dLbl>
            <c:dLbl>
              <c:idx val="12"/>
              <c:tx>
                <c:strRef>
                  <c:f>Daten_Diagramme!$D$26</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{72B24694-7781-4C58-B402-69CC8160B49F}</c15:txfldGUID>
                      <c15:f>Daten_Diagramme!$D$26</c15:f>
                      <c15:dlblFieldTableCache>
                        <c:ptCount val="1"/>
                        <c:pt idx="0">
                          <c:v>15.1</c:v>
                        </c:pt>
                      </c15:dlblFieldTableCache>
                    </c15:dlblFTEntry>
                  </c15:dlblFieldTable>
                  <c15:showDataLabelsRange val="0"/>
                </c:ext>
                <c:ext xmlns:c16="http://schemas.microsoft.com/office/drawing/2014/chart" uri="{C3380CC4-5D6E-409C-BE32-E72D297353CC}">
                  <c16:uniqueId val="{0000000C-E2D7-4BDF-96FF-7B145A132EC3}"/>
                </c:ext>
              </c:extLst>
            </c:dLbl>
            <c:dLbl>
              <c:idx val="13"/>
              <c:tx>
                <c:strRef>
                  <c:f>Daten_Diagramme!$D$27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{C52FEE44-64B1-4385-B3D2-0CA12F282A88}</c15:txfldGUID>
                      <c15:f>Daten_Diagramme!$D$27</c15:f>
                      <c15:dlblFieldTableCache>
                        <c:ptCount val="1"/>
                        <c:pt idx="0">
                          <c:v>-3.2</c:v>
                        </c:pt>
                      </c15:dlblFieldTableCache>
                    </c15:dlblFTEntry>
                  </c15:dlblFieldTable>
                  <c15:showDataLabelsRange val="0"/>
                </c:ext>
                <c:ext xmlns:c16="http://schemas.microsoft.com/office/drawing/2014/chart" uri="{C3380CC4-5D6E-409C-BE32-E72D297353CC}">
                  <c16:uniqueId val="{0000000D-E2D7-4BDF-96FF-7B145A132EC3}"/>
                </c:ext>
              </c:extLst>
            </c:dLbl>
            <c:dLbl>
              <c:idx val="14"/>
              <c:tx>
                <c:strRef>
                  <c:f>Daten_Diagramme!$D$28</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{0F06448D-89F8-4967-BEB4-3E8A0A995871}</c15:txfldGUID>
                      <c15:f>Daten_Diagramme!$D$28</c15:f>
                      <c15:dlblFieldTableCache>
                        <c:ptCount val="1"/>
                        <c:pt idx="0">
                          <c:v>12.1</c:v>
                        </c:pt>
                      </c15:dlblFieldTableCache>
                    </c15:dlblFTEntry>
                  </c15:dlblFieldTable>
                  <c15:showDataLabelsRange val="0"/>
                </c:ext>
                <c:ext xmlns:c16="http://schemas.microsoft.com/office/drawing/2014/chart" uri="{C3380CC4-5D6E-409C-BE32-E72D297353CC}">
                  <c16:uniqueId val="{0000000E-E2D7-4BDF-96FF-7B145A132EC3}"/>
                </c:ext>
              </c:extLst>
            </c:dLbl>
            <c:dLbl>
              <c:idx val="15"/>
              <c:tx>
                <c:strRef>
                  <c:f>Daten_Diagramme!$D$29</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{239A600E-B482-457D-9400-EE660D47AD8B}</c15:txfldGUID>
                      <c15:f>Daten_Diagramme!$D$29</c15:f>
                      <c15:dlblFieldTableCache>
                        <c:ptCount val="1"/>
                        <c:pt idx="0">
                          <c:v>3.5</c:v>
                        </c:pt>
                      </c15:dlblFieldTableCache>
                    </c15:dlblFTEntry>
                  </c15:dlblFieldTable>
                  <c15:showDataLabelsRange val="0"/>
                </c:ext>
                <c:ext xmlns:c16="http://schemas.microsoft.com/office/drawing/2014/chart" uri="{C3380CC4-5D6E-409C-BE32-E72D297353CC}">
                  <c16:uniqueId val="{0000000F-E2D7-4BDF-96FF-7B145A132EC3}"/>
                </c:ext>
              </c:extLst>
            </c:dLbl>
            <c:dLbl>
              <c:idx val="16"/>
              <c:tx>
                <c:strRef>
                  <c:f>Daten_Diagramme!$D$30</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{70808E9D-2E32-45F3-B7AD-FE975CA784C6}</c15:txfldGUID>
                      <c15:f>Daten_Diagramme!$D$30</c15:f>
                      <c15:dlblFieldTableCache>
                        <c:ptCount val="1"/>
                        <c:pt idx="0">
                          <c:v>6.7</c:v>
                        </c:pt>
                      </c15:dlblFieldTableCache>
                    </c15:dlblFTEntry>
                  </c15:dlblFieldTable>
                  <c15:showDataLabelsRange val="0"/>
                </c:ext>
                <c:ext xmlns:c16="http://schemas.microsoft.com/office/drawing/2014/chart" uri="{C3380CC4-5D6E-409C-BE32-E72D297353CC}">
                  <c16:uniqueId val="{00000010-E2D7-4BDF-96FF-7B145A132EC3}"/>
                </c:ext>
              </c:extLst>
            </c:dLbl>
            <c:dLbl>
              <c:idx val="17"/>
              <c:tx>
                <c:strRef>
                  <c:f>Daten_Diagramme!$D$31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{44474A43-4588-4A0D-9E4A-A05314BF078D}</c15:txfldGUID>
                      <c15:f>Daten_Diagramme!$D$31</c15:f>
                      <c15:dlblFieldTableCache>
                        <c:ptCount val="1"/>
                        <c:pt idx="0">
                          <c:v>-0.2</c:v>
                        </c:pt>
                      </c15:dlblFieldTableCache>
                    </c15:dlblFTEntry>
                  </c15:dlblFieldTable>
                  <c15:showDataLabelsRange val="0"/>
                </c:ext>
                <c:ext xmlns:c16="http://schemas.microsoft.com/office/drawing/2014/chart" uri="{C3380CC4-5D6E-409C-BE32-E72D297353CC}">
                  <c16:uniqueId val="{00000011-E2D7-4BDF-96FF-7B145A132EC3}"/>
                </c:ext>
              </c:extLst>
            </c:dLbl>
            <c:dLbl>
              <c:idx val="18"/>
              <c:tx>
                <c:strRef>
                  <c:f>Daten_Diagramme!$D$32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{981A612B-D1AA-4994-A23F-BFEA8797B591}</c15:txfldGUID>
                      <c15:f>Daten_Diagramme!$D$32</c15:f>
                      <c15:dlblFieldTableCache>
                        <c:ptCount val="1"/>
                        <c:pt idx="0">
                          <c:v>0.7</c:v>
                        </c:pt>
                      </c15:dlblFieldTableCache>
                    </c15:dlblFTEntry>
                  </c15:dlblFieldTable>
                  <c15:showDataLabelsRange val="0"/>
                </c:ext>
                <c:ext xmlns:c16="http://schemas.microsoft.com/office/drawing/2014/chart" uri="{C3380CC4-5D6E-409C-BE32-E72D297353CC}">
                  <c16:uniqueId val="{00000012-E2D7-4BDF-96FF-7B145A132EC3}"/>
                </c:ext>
              </c:extLst>
            </c:dLbl>
            <c:dLbl>
              <c:idx val="19"/>
              <c:tx>
                <c:strRef>
                  <c:f>Daten_Diagramme!$D$33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{6011FED0-7578-4090-AA47-784A79E8C15E}</c15:txfldGUID>
                      <c15:f>Daten_Diagramme!$D$33</c15:f>
                      <c15:dlblFieldTableCache>
                        <c:ptCount val="1"/>
                        <c:pt idx="0">
                          <c:v>2.7</c:v>
                        </c:pt>
                      </c15:dlblFieldTableCache>
                    </c15:dlblFTEntry>
                  </c15:dlblFieldTable>
                  <c15:showDataLabelsRange val="0"/>
                </c:ext>
                <c:ext xmlns:c16="http://schemas.microsoft.com/office/drawing/2014/chart" uri="{C3380CC4-5D6E-409C-BE32-E72D297353CC}">
                  <c16:uniqueId val="{00000013-E2D7-4BDF-96FF-7B145A132EC3}"/>
                </c:ext>
              </c:extLst>
            </c:dLbl>
            <c:dLbl>
              <c:idx val="20"/>
              <c:tx>
                <c:strRef>
                  <c:f>Daten_Diagramme!$D$34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{A9CB260E-99B6-42FA-893F-AEE1F0F6D40F}</c15:txfldGUID>
                      <c15:f>Daten_Diagramme!$D$34</c15:f>
                      <c15:dlblFieldTableCache>
                        <c:ptCount val="1"/>
                        <c:pt idx="0">
                          <c:v>2.8</c:v>
                        </c:pt>
                      </c15:dlblFieldTableCache>
                    </c15:dlblFTEntry>
                  </c15:dlblFieldTable>
                  <c15:showDataLabelsRange val="0"/>
                </c:ext>
                <c:ext xmlns:c16="http://schemas.microsoft.com/office/drawing/2014/chart" uri="{C3380CC4-5D6E-409C-BE32-E72D297353CC}">
                  <c16:uniqueId val="{00000014-E2D7-4BDF-96FF-7B145A132EC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{480F16A5-0A5F-4893-B3F0-CADBBA06BB32}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E2D7-4BDF-96FF-7B145A132EC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{971967FB-F8AA-40EA-A691-8337CB468949}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E2D7-4BDF-96FF-7B145A132EC3}"/>
                </c:ext>
              </c:extLst>
            </c:dLbl>
            <c:dLbl>
              <c:idx val="23"/>
              <c:tx>
                <c:strRef>
                  <c:f>Daten_Diagramme!$D$37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{F2C129A0-214D-4E91-A161-73FD83DA0A7D}</c15:txfldGUID>
                      <c15:f>Daten_Diagramme!$D$37</c15:f>
                      <c15:dlblFieldTableCache>
                        <c:ptCount val="1"/>
                        <c:pt idx="0">
                          <c:v>3.6</c:v>
                        </c:pt>
                      </c15:dlblFieldTableCache>
                    </c15:dlblFTEntry>
                  </c15:dlblFieldTable>
                  <c15:showDataLabelsRange val="0"/>
                </c:ext>
                <c:ext xmlns:c16="http://schemas.microsoft.com/office/drawing/2014/chart" uri="{C3380CC4-5D6E-409C-BE32-E72D297353CC}">
                  <c16:uniqueId val="{00000017-E2D7-4BDF-96FF-7B145A132EC3}"/>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{1DEC27DC-7252-40BA-A9FE-6DDC1786A9E9}</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E2D7-4BDF-96FF-7B145A132EC3}"/>
                </c:ext>
              </c:extLst>
            </c:dLbl>
            <c:dLbl>
              <c:idx val="25"/>
              <c:tx>
                <c:strRef>
                  <c:f>Daten_Diagramme!$D$39</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{9928263E-FA52-408F-9549-2FEEDB9DF2C4}</c15:txfldGUID>
                      <c15:f>Daten_Diagramme!$D$39</c15:f>
                      <c15:dlblFieldTableCache>
                        <c:ptCount val="1"/>
                        <c:pt idx="0">
                          <c:v>0.9</c:v>
                        </c:pt>
                      </c15:dlblFieldTableCache>
                    </c15:dlblFTEntry>
                  </c15:dlblFieldTable>
                  <c15:showDataLabelsRange val="0"/>
                </c:ext>
                <c:ext xmlns:c16="http://schemas.microsoft.com/office/drawing/2014/chart" uri="{C3380CC4-5D6E-409C-BE32-E72D297353CC}">
                  <c16:uniqueId val="{00000019-E2D7-4BDF-96FF-7B145A132EC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{0F68199F-C8B2-4FE1-966D-3D890B3ED5AA}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E2D7-4BDF-96FF-7B145A132EC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{4E9183EB-86E5-4DC7-BDC9-63552E0B85A1}</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E2D7-4BDF-96FF-7B145A132EC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{4DFEFB5B-103A-44FB-B268-F62D8A013160}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E2D7-4BDF-96FF-7B145A132EC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{6EE83548-4C85-49BE-8AB7-BDF61A32F93F}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E2D7-4BDF-96FF-7B145A132EC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{6A79DE81-82EB-4DF6-B0C5-F8D98F93673F}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E2D7-4BDF-96FF-7B145A132EC3}"/>
                </c:ext>
              </c:extLst>
            </c:dLbl>
            <c:dLbl>
              <c:idx val="31"/>
              <c:tx>
                <c:strRef>
                  <c:f>Daten_Diagramme!$D$45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{CF4A6EA6-2FB0-42F0-A767-AA0C2E8083A5}</c15:txfldGUID>
                      <c15:f>Daten_Diagramme!$D$45</c15:f>
                      <c15:dlblFieldTableCache>
                        <c:ptCount val="1"/>
                        <c:pt idx="0">
                          <c:v>0.9</c:v>
                        </c:pt>
                      </c15:dlblFieldTableCache>
                    </c15:dlblFTEntry>
                  </c15:dlblFieldTable>
                  <c15:showDataLabelsRange val="0"/>
                </c:ext>
                <c:ext xmlns:c16="http://schemas.microsoft.com/office/drawing/2014/chart" uri="{C3380CC4-5D6E-409C-BE32-E72D297353CC}">
                  <c16:uniqueId val="{0000001F-E2D7-4BDF-96FF-7B145A132EC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1.030133821122557</c:v>
                </c:pt>
                <c:pt idx="1">
                  <c:v>3.6101083032490973</c:v>
                </c:pt>
                <c:pt idx="2">
                  <c:v>-3.5010940919037199</c:v>
                </c:pt>
                <c:pt idx="3">
                  <c:v>0.33037568434963188</c:v>
                </c:pt>
                <c:pt idx="4">
                  <c:v>0.43050430504305043</c:v>
                </c:pt>
                <c:pt idx="5">
                  <c:v>-1.9019019019019019</c:v>
                </c:pt>
                <c:pt idx="6">
                  <c:v>4.7747141896435776</c:v>
                </c:pt>
                <c:pt idx="7">
                  <c:v>5.28125</c:v>
                </c:pt>
                <c:pt idx="8">
                  <c:v>0.70101647388713639</c:v>
                </c:pt>
                <c:pt idx="9">
                  <c:v>0.91130012150668283</c:v>
                </c:pt>
                <c:pt idx="10">
                  <c:v>-0.43744531933508313</c:v>
                </c:pt>
                <c:pt idx="11">
                  <c:v>0.702247191011236</c:v>
                </c:pt>
                <c:pt idx="12">
                  <c:v>15.0997150997151</c:v>
                </c:pt>
                <c:pt idx="13">
                  <c:v>-3.2431686447695278</c:v>
                </c:pt>
                <c:pt idx="14">
                  <c:v>12.066905615292711</c:v>
                </c:pt>
                <c:pt idx="15">
                  <c:v>3.4782608695652173</c:v>
                </c:pt>
                <c:pt idx="16">
                  <c:v>6.666666666666667</c:v>
                </c:pt>
                <c:pt idx="17">
                  <c:v>-0.20030045067601401</c:v>
                </c:pt>
                <c:pt idx="18">
                  <c:v>0.72639225181598066</c:v>
                </c:pt>
                <c:pt idx="19">
                  <c:v>2.7155465037338766</c:v>
                </c:pt>
                <c:pt idx="20">
                  <c:v>2.784048156508653</c:v>
                </c:pt>
                <c:pt idx="21">
                  <c:v>0</c:v>
                </c:pt>
                <c:pt idx="23">
                  <c:v>3.6101083032490973</c:v>
                </c:pt>
                <c:pt idx="24">
                  <c:v>1.1694316018493336</c:v>
                </c:pt>
                <c:pt idx="25">
                  <c:v>0.92610021458419611</c:v>
                </c:pt>
              </c:numCache>
            </c:numRef>
          </c:val>
          <c:extLst>
            <c:ext xmlns:c16="http://schemas.microsoft.com/office/drawing/2014/chart" uri="{C3380CC4-5D6E-409C-BE32-E72D297353CC}">
              <c16:uniqueId val="{00000020-E2D7-4BDF-96FF-7B145A132EC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{EB6DC488-A190-4A1C-9EB6-6109DDF0D6DD}</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E2D7-4BDF-96FF-7B145A132EC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{C0D71545-A6D2-40DC-9C99-E6B33CB647D6}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E2D7-4BDF-96FF-7B145A132EC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{83E8EAAD-BE74-4D18-A1C8-A35DCC8FF567}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E2D7-4BDF-96FF-7B145A132EC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{A2E0FFC7-0DA1-47E1-B16E-DE3CB4373839}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E2D7-4BDF-96FF-7B145A132EC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{22CB5318-3DCA-4E07-ACE9-4C23DE38940E}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E2D7-4BDF-96FF-7B145A132EC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{B2A74DF1-8093-4618-94AA-44AFC9F52B15}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E2D7-4BDF-96FF-7B145A132EC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{173CBE97-B34F-48C8-A0E1-D4A15A66B376}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E2D7-4BDF-96FF-7B145A132EC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{D6E9ACF1-77A1-4438-8E36-558A8AAEC4BA}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E2D7-4BDF-96FF-7B145A132EC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{486E56BD-C6E9-4BDF-BFE8-F41626087430}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E2D7-4BDF-96FF-7B145A132EC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{8F4EB678-CA98-4D0F-8089-AF736CACEAD2}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E2D7-4BDF-96FF-7B145A132EC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{06FDF9B3-981E-4139-93E6-7C223B8B598E}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E2D7-4BDF-96FF-7B145A132EC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{5A2109B1-BFD1-407F-9425-4B18D3BA6196}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E2D7-4BDF-96FF-7B145A132EC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{9E7B4773-8016-4662-8085-995C2B1652AC}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E2D7-4BDF-96FF-7B145A132EC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{0D7A3153-C803-4B3B-AC1E-0980A49151D3}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E2D7-4BDF-96FF-7B145A132EC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{BC2EACB9-2E40-4AFD-A4DB-0EEA70ACBD36}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E2D7-4BDF-96FF-7B145A132EC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{50E2698E-3A42-4369-9311-193DD1627FEF}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E2D7-4BDF-96FF-7B145A132EC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{30C1639D-58D9-48B7-90B2-2E75860E512B}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E2D7-4BDF-96FF-7B145A132EC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{8A9D37E7-6BE5-4F64-BED2-A71E701A44B1}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E2D7-4BDF-96FF-7B145A132EC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{995561FC-77CB-4D7F-9587-CB8B426A8B81}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E2D7-4BDF-96FF-7B145A132EC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{58B7B57B-1F09-47EC-BD18-500C82E698B1}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E2D7-4BDF-96FF-7B145A132EC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{B17CA7E0-29E1-4F4E-8A2B-F8EABAC7E5D3}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E2D7-4BDF-96FF-7B145A132EC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{AA56BA07-9E43-4BB5-937E-FF94B7138A0E}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E2D7-4BDF-96FF-7B145A132EC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{8809094B-4072-4A97-8BD3-BD1FEA611B8A}</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E2D7-4BDF-96FF-7B145A132EC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{23A048BE-E8B2-47AF-9B0C-365D386B1933}</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E2D7-4BDF-96FF-7B145A132EC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{7D8FC592-A58E-4D81-BA71-2CD6EEDD4A61}</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E2D7-4BDF-96FF-7B145A132EC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{288510E3-079A-4A81-9FB3-1A3671926BB4}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E2D7-4BDF-96FF-7B145A132EC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{1F8DF98C-235B-4D71-8020-B0B7604041ED}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E2D7-4BDF-96FF-7B145A132EC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{2A99B5EC-8B08-44C9-AF7D-2C05C8FA7ABE}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E2D7-4BDF-96FF-7B145A132EC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{158C3804-8AC5-4B82-ADDF-E8F67B5B0F3B}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E2D7-4BDF-96FF-7B145A132EC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{3F801952-F7CE-4A54-8C9D-36D46206ED49}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E2D7-4BDF-96FF-7B145A132EC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{6F52582E-D94E-4327-B55F-542382AC4481}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E2D7-4BDF-96FF-7B145A132EC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{85889BD8-71DD-4791-BA9D-BA1CA23AD06C}</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E2D7-4BDF-96FF-7B145A132EC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2D7-4BDF-96FF-7B145A132EC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2D7-4BDF-96FF-7B145A132EC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{EB617C6F-5163-4687-9720-457D70169D9E}</c15:txfldGUID>
                      <c15:f>Daten_Diagramme!$E$14</c15:f>
                      <c15:dlblFieldTableCache>
                        <c:ptCount val="1"/>
                        <c:pt idx="0">
                          <c:v>-3.2</c:v>
                        </c:pt>
                      </c15:dlblFieldTableCache>
                    </c15:dlblFTEntry>
                  </c15:dlblFieldTable>
                  <c15:showDataLabelsRange val="0"/>
                </c:ext>
                <c:ext xmlns:c16="http://schemas.microsoft.com/office/drawing/2014/chart" uri="{C3380CC4-5D6E-409C-BE32-E72D297353CC}">
                  <c16:uniqueId val="{00000000-42CB-44C4-9E09-85559330DBB5}"/>
                </c:ext>
              </c:extLst>
            </c:dLbl>
            <c:dLbl>
              <c:idx val="1"/>
              <c:tx>
                <c:strRef>
                  <c:f>Daten_Diagramme!$E$15</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{41072691-EC8F-4BCF-8407-4C1CB4141958}</c15:txfldGUID>
                      <c15:f>Daten_Diagramme!$E$15</c15:f>
                      <c15:dlblFieldTableCache>
                        <c:ptCount val="1"/>
                        <c:pt idx="0">
                          <c:v>7.9</c:v>
                        </c:pt>
                      </c15:dlblFieldTableCache>
                    </c15:dlblFTEntry>
                  </c15:dlblFieldTable>
                  <c15:showDataLabelsRange val="0"/>
                </c:ext>
                <c:ext xmlns:c16="http://schemas.microsoft.com/office/drawing/2014/chart" uri="{C3380CC4-5D6E-409C-BE32-E72D297353CC}">
                  <c16:uniqueId val="{00000001-42CB-44C4-9E09-85559330DBB5}"/>
                </c:ext>
              </c:extLst>
            </c:dLbl>
            <c:dLbl>
              <c:idx val="2"/>
              <c:tx>
                <c:strRef>
                  <c:f>Daten_Diagramme!$E$16</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{BC903FF6-4752-40EE-9EF3-92E69243B13E}</c15:txfldGUID>
                      <c15:f>Daten_Diagramme!$E$16</c15:f>
                      <c15:dlblFieldTableCache>
                        <c:ptCount val="1"/>
                        <c:pt idx="0">
                          <c:v>-11.4</c:v>
                        </c:pt>
                      </c15:dlblFieldTableCache>
                    </c15:dlblFTEntry>
                  </c15:dlblFieldTable>
                  <c15:showDataLabelsRange val="0"/>
                </c:ext>
                <c:ext xmlns:c16="http://schemas.microsoft.com/office/drawing/2014/chart" uri="{C3380CC4-5D6E-409C-BE32-E72D297353CC}">
                  <c16:uniqueId val="{00000002-42CB-44C4-9E09-85559330DBB5}"/>
                </c:ext>
              </c:extLst>
            </c:dLbl>
            <c:dLbl>
              <c:idx val="3"/>
              <c:tx>
                <c:strRef>
                  <c:f>Daten_Diagramme!$E$17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{9FFE9506-2A33-4BEF-A9FE-CDFD013D935C}</c15:txfldGUID>
                      <c15:f>Daten_Diagramme!$E$17</c15:f>
                      <c15:dlblFieldTableCache>
                        <c:ptCount val="1"/>
                        <c:pt idx="0">
                          <c:v>-3.5</c:v>
                        </c:pt>
                      </c15:dlblFieldTableCache>
                    </c15:dlblFTEntry>
                  </c15:dlblFieldTable>
                  <c15:showDataLabelsRange val="0"/>
                </c:ext>
                <c:ext xmlns:c16="http://schemas.microsoft.com/office/drawing/2014/chart" uri="{C3380CC4-5D6E-409C-BE32-E72D297353CC}">
                  <c16:uniqueId val="{00000003-42CB-44C4-9E09-85559330DBB5}"/>
                </c:ext>
              </c:extLst>
            </c:dLbl>
            <c:dLbl>
              <c:idx val="4"/>
              <c:tx>
                <c:strRef>
                  <c:f>Daten_Diagramme!$E$18</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{0678E322-C29C-4FE1-89BF-D6A7984356D6}</c15:txfldGUID>
                      <c15:f>Daten_Diagramme!$E$18</c15:f>
                      <c15:dlblFieldTableCache>
                        <c:ptCount val="1"/>
                        <c:pt idx="0">
                          <c:v>-4.7</c:v>
                        </c:pt>
                      </c15:dlblFieldTableCache>
                    </c15:dlblFTEntry>
                  </c15:dlblFieldTable>
                  <c15:showDataLabelsRange val="0"/>
                </c:ext>
                <c:ext xmlns:c16="http://schemas.microsoft.com/office/drawing/2014/chart" uri="{C3380CC4-5D6E-409C-BE32-E72D297353CC}">
                  <c16:uniqueId val="{00000004-42CB-44C4-9E09-85559330DBB5}"/>
                </c:ext>
              </c:extLst>
            </c:dLbl>
            <c:dLbl>
              <c:idx val="5"/>
              <c:tx>
                <c:strRef>
                  <c:f>Daten_Diagramme!$E$19</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{B36727AD-AC15-4922-9764-9931DCAC94EF}</c15:txfldGUID>
                      <c15:f>Daten_Diagramme!$E$19</c15:f>
                      <c15:dlblFieldTableCache>
                        <c:ptCount val="1"/>
                        <c:pt idx="0">
                          <c:v>-4.3</c:v>
                        </c:pt>
                      </c15:dlblFieldTableCache>
                    </c15:dlblFTEntry>
                  </c15:dlblFieldTable>
                  <c15:showDataLabelsRange val="0"/>
                </c:ext>
                <c:ext xmlns:c16="http://schemas.microsoft.com/office/drawing/2014/chart" uri="{C3380CC4-5D6E-409C-BE32-E72D297353CC}">
                  <c16:uniqueId val="{00000005-42CB-44C4-9E09-85559330DBB5}"/>
                </c:ext>
              </c:extLst>
            </c:dLbl>
            <c:dLbl>
              <c:idx val="6"/>
              <c:tx>
                <c:strRef>
                  <c:f>Daten_Diagramme!$E$20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{8A752A00-7CD2-4227-B00E-D18CF22358E1}</c15:txfldGUID>
                      <c15:f>Daten_Diagramme!$E$20</c15:f>
                      <c15:dlblFieldTableCache>
                        <c:ptCount val="1"/>
                        <c:pt idx="0">
                          <c:v>1.7</c:v>
                        </c:pt>
                      </c15:dlblFieldTableCache>
                    </c15:dlblFTEntry>
                  </c15:dlblFieldTable>
                  <c15:showDataLabelsRange val="0"/>
                </c:ext>
                <c:ext xmlns:c16="http://schemas.microsoft.com/office/drawing/2014/chart" uri="{C3380CC4-5D6E-409C-BE32-E72D297353CC}">
                  <c16:uniqueId val="{00000006-42CB-44C4-9E09-85559330DBB5}"/>
                </c:ext>
              </c:extLst>
            </c:dLbl>
            <c:dLbl>
              <c:idx val="7"/>
              <c:tx>
                <c:strRef>
                  <c:f>Daten_Diagramme!$E$21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{F0729D21-50B0-48BA-80E8-9779CAE92CDE}</c15:txfldGUID>
                      <c15:f>Daten_Diagramme!$E$21</c15:f>
                      <c15:dlblFieldTableCache>
                        <c:ptCount val="1"/>
                        <c:pt idx="0">
                          <c:v>2.9</c:v>
                        </c:pt>
                      </c15:dlblFieldTableCache>
                    </c15:dlblFTEntry>
                  </c15:dlblFieldTable>
                  <c15:showDataLabelsRange val="0"/>
                </c:ext>
                <c:ext xmlns:c16="http://schemas.microsoft.com/office/drawing/2014/chart" uri="{C3380CC4-5D6E-409C-BE32-E72D297353CC}">
                  <c16:uniqueId val="{00000007-42CB-44C4-9E09-85559330DBB5}"/>
                </c:ext>
              </c:extLst>
            </c:dLbl>
            <c:dLbl>
              <c:idx val="8"/>
              <c:tx>
                <c:strRef>
                  <c:f>Daten_Diagramme!$E$22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{59FB42B4-D8B6-4386-80FF-21AE77E24489}</c15:txfldGUID>
                      <c15:f>Daten_Diagramme!$E$22</c15:f>
                      <c15:dlblFieldTableCache>
                        <c:ptCount val="1"/>
                        <c:pt idx="0">
                          <c:v>-2.3</c:v>
                        </c:pt>
                      </c15:dlblFieldTableCache>
                    </c15:dlblFTEntry>
                  </c15:dlblFieldTable>
                  <c15:showDataLabelsRange val="0"/>
                </c:ext>
                <c:ext xmlns:c16="http://schemas.microsoft.com/office/drawing/2014/chart" uri="{C3380CC4-5D6E-409C-BE32-E72D297353CC}">
                  <c16:uniqueId val="{00000008-42CB-44C4-9E09-85559330DBB5}"/>
                </c:ext>
              </c:extLst>
            </c:dLbl>
            <c:dLbl>
              <c:idx val="9"/>
              <c:tx>
                <c:strRef>
                  <c:f>Daten_Diagramme!$E$23</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{F4019094-18DA-455D-A341-DF2D1A8A42FA}</c15:txfldGUID>
                      <c15:f>Daten_Diagramme!$E$23</c15:f>
                      <c15:dlblFieldTableCache>
                        <c:ptCount val="1"/>
                        <c:pt idx="0">
                          <c:v>-4.1</c:v>
                        </c:pt>
                      </c15:dlblFieldTableCache>
                    </c15:dlblFTEntry>
                  </c15:dlblFieldTable>
                  <c15:showDataLabelsRange val="0"/>
                </c:ext>
                <c:ext xmlns:c16="http://schemas.microsoft.com/office/drawing/2014/chart" uri="{C3380CC4-5D6E-409C-BE32-E72D297353CC}">
                  <c16:uniqueId val="{00000009-42CB-44C4-9E09-85559330DBB5}"/>
                </c:ext>
              </c:extLst>
            </c:dLbl>
            <c:dLbl>
              <c:idx val="10"/>
              <c:tx>
                <c:strRef>
                  <c:f>Daten_Diagramme!$E$24</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{0696A9AD-24A4-4E11-8FFE-D6ACB845A70B}</c15:txfldGUID>
                      <c15:f>Daten_Diagramme!$E$24</c15:f>
                      <c15:dlblFieldTableCache>
                        <c:ptCount val="1"/>
                        <c:pt idx="0">
                          <c:v>-5.6</c:v>
                        </c:pt>
                      </c15:dlblFieldTableCache>
                    </c15:dlblFTEntry>
                  </c15:dlblFieldTable>
                  <c15:showDataLabelsRange val="0"/>
                </c:ext>
                <c:ext xmlns:c16="http://schemas.microsoft.com/office/drawing/2014/chart" uri="{C3380CC4-5D6E-409C-BE32-E72D297353CC}">
                  <c16:uniqueId val="{0000000A-42CB-44C4-9E09-85559330DBB5}"/>
                </c:ext>
              </c:extLst>
            </c:dLbl>
            <c:dLbl>
              <c:idx val="11"/>
              <c:tx>
                <c:strRef>
                  <c:f>Daten_Diagramme!$E$25</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{DEA0CDF6-C364-48F2-A314-114E2082CB22}</c15:txfldGUID>
                      <c15:f>Daten_Diagramme!$E$25</c15:f>
                      <c15:dlblFieldTableCache>
                        <c:ptCount val="1"/>
                        <c:pt idx="0">
                          <c:v>-5.4</c:v>
                        </c:pt>
                      </c15:dlblFieldTableCache>
                    </c15:dlblFTEntry>
                  </c15:dlblFieldTable>
                  <c15:showDataLabelsRange val="0"/>
                </c:ext>
                <c:ext xmlns:c16="http://schemas.microsoft.com/office/drawing/2014/chart" uri="{C3380CC4-5D6E-409C-BE32-E72D297353CC}">
                  <c16:uniqueId val="{0000000B-42CB-44C4-9E09-85559330DBB5}"/>
                </c:ext>
              </c:extLst>
            </c:dLbl>
            <c:dLbl>
              <c:idx val="12"/>
              <c:tx>
                <c:strRef>
                  <c:f>Daten_Diagramme!$E$26</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{68F3A9F1-4F95-4F83-A3E9-2FD87D730DC6}</c15:txfldGUID>
                      <c15:f>Daten_Diagramme!$E$26</c15:f>
                      <c15:dlblFieldTableCache>
                        <c:ptCount val="1"/>
                        <c:pt idx="0">
                          <c:v>13.6</c:v>
                        </c:pt>
                      </c15:dlblFieldTableCache>
                    </c15:dlblFTEntry>
                  </c15:dlblFieldTable>
                  <c15:showDataLabelsRange val="0"/>
                </c:ext>
                <c:ext xmlns:c16="http://schemas.microsoft.com/office/drawing/2014/chart" uri="{C3380CC4-5D6E-409C-BE32-E72D297353CC}">
                  <c16:uniqueId val="{0000000C-42CB-44C4-9E09-85559330DBB5}"/>
                </c:ext>
              </c:extLst>
            </c:dLbl>
            <c:dLbl>
              <c:idx val="13"/>
              <c:tx>
                <c:strRef>
                  <c:f>Daten_Diagramme!$E$27</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{DE7719E5-F1EC-46D0-BAF5-36907264B620}</c15:txfldGUID>
                      <c15:f>Daten_Diagramme!$E$27</c15:f>
                      <c15:dlblFieldTableCache>
                        <c:ptCount val="1"/>
                        <c:pt idx="0">
                          <c:v>-4.6</c:v>
                        </c:pt>
                      </c15:dlblFieldTableCache>
                    </c15:dlblFTEntry>
                  </c15:dlblFieldTable>
                  <c15:showDataLabelsRange val="0"/>
                </c:ext>
                <c:ext xmlns:c16="http://schemas.microsoft.com/office/drawing/2014/chart" uri="{C3380CC4-5D6E-409C-BE32-E72D297353CC}">
                  <c16:uniqueId val="{0000000D-42CB-44C4-9E09-85559330DBB5}"/>
                </c:ext>
              </c:extLst>
            </c:dLbl>
            <c:dLbl>
              <c:idx val="14"/>
              <c:tx>
                <c:strRef>
                  <c:f>Daten_Diagramme!$E$28</c:f>
                  <c:strCache>
                    <c:ptCount val="1"/>
                    <c:pt idx="0">
                      <c:v>-25.9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{4A67E2C4-880B-4F49-9CD8-BF51726A65F1}</c15:txfldGUID>
                      <c15:f>Daten_Diagramme!$E$28</c15:f>
                      <c15:dlblFieldTableCache>
                        <c:ptCount val="1"/>
                        <c:pt idx="0">
                          <c:v>-25.9</c:v>
                        </c:pt>
                      </c15:dlblFieldTableCache>
                    </c15:dlblFTEntry>
                  </c15:dlblFieldTable>
                  <c15:showDataLabelsRange val="0"/>
                </c:ext>
                <c:ext xmlns:c16="http://schemas.microsoft.com/office/drawing/2014/chart" uri="{C3380CC4-5D6E-409C-BE32-E72D297353CC}">
                  <c16:uniqueId val="{0000000E-42CB-44C4-9E09-85559330DBB5}"/>
                </c:ext>
              </c:extLst>
            </c:dLbl>
            <c:dLbl>
              <c:idx val="15"/>
              <c:tx>
                <c:strRef>
                  <c:f>Daten_Diagramme!$E$29</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{8B7B2934-507A-4146-BDC7-B5115913F3D9}</c15:txfldGUID>
                      <c15:f>Daten_Diagramme!$E$29</c15:f>
                      <c15:dlblFieldTableCache>
                        <c:ptCount val="1"/>
                        <c:pt idx="0">
                          <c:v>-11.1</c:v>
                        </c:pt>
                      </c15:dlblFieldTableCache>
                    </c15:dlblFTEntry>
                  </c15:dlblFieldTable>
                  <c15:showDataLabelsRange val="0"/>
                </c:ext>
                <c:ext xmlns:c16="http://schemas.microsoft.com/office/drawing/2014/chart" uri="{C3380CC4-5D6E-409C-BE32-E72D297353CC}">
                  <c16:uniqueId val="{0000000F-42CB-44C4-9E09-85559330DBB5}"/>
                </c:ext>
              </c:extLst>
            </c:dLbl>
            <c:dLbl>
              <c:idx val="16"/>
              <c:tx>
                <c:strRef>
                  <c:f>Daten_Diagramme!$E$30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{DF800D9D-7CBC-4276-BC05-032EBDC49BB2}</c15:txfldGUID>
                      <c15:f>Daten_Diagramme!$E$30</c15:f>
                      <c15:dlblFieldTableCache>
                        <c:ptCount val="1"/>
                        <c:pt idx="0">
                          <c:v>5.0</c:v>
                        </c:pt>
                      </c15:dlblFieldTableCache>
                    </c15:dlblFTEntry>
                  </c15:dlblFieldTable>
                  <c15:showDataLabelsRange val="0"/>
                </c:ext>
                <c:ext xmlns:c16="http://schemas.microsoft.com/office/drawing/2014/chart" uri="{C3380CC4-5D6E-409C-BE32-E72D297353CC}">
                  <c16:uniqueId val="{00000010-42CB-44C4-9E09-85559330DBB5}"/>
                </c:ext>
              </c:extLst>
            </c:dLbl>
            <c:dLbl>
              <c:idx val="17"/>
              <c:tx>
                <c:strRef>
                  <c:f>Daten_Diagramme!$E$31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{A452875B-D5CB-41E1-8DE2-4A4EE36BD16E}</c15:txfldGUID>
                      <c15:f>Daten_Diagramme!$E$31</c15:f>
                      <c15:dlblFieldTableCache>
                        <c:ptCount val="1"/>
                        <c:pt idx="0">
                          <c:v>-1.3</c:v>
                        </c:pt>
                      </c15:dlblFieldTableCache>
                    </c15:dlblFTEntry>
                  </c15:dlblFieldTable>
                  <c15:showDataLabelsRange val="0"/>
                </c:ext>
                <c:ext xmlns:c16="http://schemas.microsoft.com/office/drawing/2014/chart" uri="{C3380CC4-5D6E-409C-BE32-E72D297353CC}">
                  <c16:uniqueId val="{00000011-42CB-44C4-9E09-85559330DBB5}"/>
                </c:ext>
              </c:extLst>
            </c:dLbl>
            <c:dLbl>
              <c:idx val="18"/>
              <c:tx>
                <c:strRef>
                  <c:f>Daten_Diagramme!$E$32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{DF40414D-3E2A-4184-B5C2-F89D4076439B}</c15:txfldGUID>
                      <c15:f>Daten_Diagramme!$E$32</c15:f>
                      <c15:dlblFieldTableCache>
                        <c:ptCount val="1"/>
                        <c:pt idx="0">
                          <c:v>-3.3</c:v>
                        </c:pt>
                      </c15:dlblFieldTableCache>
                    </c15:dlblFTEntry>
                  </c15:dlblFieldTable>
                  <c15:showDataLabelsRange val="0"/>
                </c:ext>
                <c:ext xmlns:c16="http://schemas.microsoft.com/office/drawing/2014/chart" uri="{C3380CC4-5D6E-409C-BE32-E72D297353CC}">
                  <c16:uniqueId val="{00000012-42CB-44C4-9E09-85559330DBB5}"/>
                </c:ext>
              </c:extLst>
            </c:dLbl>
            <c:dLbl>
              <c:idx val="19"/>
              <c:tx>
                <c:strRef>
                  <c:f>Daten_Diagramme!$E$33</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{3AA72F0B-1FB5-4810-88EE-D1DA138022E3}</c15:txfldGUID>
                      <c15:f>Daten_Diagramme!$E$33</c15:f>
                      <c15:dlblFieldTableCache>
                        <c:ptCount val="1"/>
                        <c:pt idx="0">
                          <c:v>7.4</c:v>
                        </c:pt>
                      </c15:dlblFieldTableCache>
                    </c15:dlblFTEntry>
                  </c15:dlblFieldTable>
                  <c15:showDataLabelsRange val="0"/>
                </c:ext>
                <c:ext xmlns:c16="http://schemas.microsoft.com/office/drawing/2014/chart" uri="{C3380CC4-5D6E-409C-BE32-E72D297353CC}">
                  <c16:uniqueId val="{00000013-42CB-44C4-9E09-85559330DBB5}"/>
                </c:ext>
              </c:extLst>
            </c:dLbl>
            <c:dLbl>
              <c:idx val="20"/>
              <c:tx>
                <c:strRef>
                  <c:f>Daten_Diagramme!$E$34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{8BDF060F-B31B-4172-BC32-78CD0E56B2FE}</c15:txfldGUID>
                      <c15:f>Daten_Diagramme!$E$34</c15:f>
                      <c15:dlblFieldTableCache>
                        <c:ptCount val="1"/>
                        <c:pt idx="0">
                          <c:v>0.0</c:v>
                        </c:pt>
                      </c15:dlblFieldTableCache>
                    </c15:dlblFTEntry>
                  </c15:dlblFieldTable>
                  <c15:showDataLabelsRange val="0"/>
                </c:ext>
                <c:ext xmlns:c16="http://schemas.microsoft.com/office/drawing/2014/chart" uri="{C3380CC4-5D6E-409C-BE32-E72D297353CC}">
                  <c16:uniqueId val="{00000014-42CB-44C4-9E09-85559330DBB5}"/>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{C570205B-7257-42BE-A1E1-CD75C86D3C6D}</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42CB-44C4-9E09-85559330DBB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{DB8F776A-7A6E-40C9-BE7D-F71C9EE67F5D}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2CB-44C4-9E09-85559330DBB5}"/>
                </c:ext>
              </c:extLst>
            </c:dLbl>
            <c:dLbl>
              <c:idx val="23"/>
              <c:tx>
                <c:strRef>
                  <c:f>Daten_Diagramme!$E$37</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{96015E62-0DC5-4F81-B815-1F35B21949EB}</c15:txfldGUID>
                      <c15:f>Daten_Diagramme!$E$37</c15:f>
                      <c15:dlblFieldTableCache>
                        <c:ptCount val="1"/>
                        <c:pt idx="0">
                          <c:v>7.9</c:v>
                        </c:pt>
                      </c15:dlblFieldTableCache>
                    </c15:dlblFTEntry>
                  </c15:dlblFieldTable>
                  <c15:showDataLabelsRange val="0"/>
                </c:ext>
                <c:ext xmlns:c16="http://schemas.microsoft.com/office/drawing/2014/chart" uri="{C3380CC4-5D6E-409C-BE32-E72D297353CC}">
                  <c16:uniqueId val="{00000017-42CB-44C4-9E09-85559330DBB5}"/>
                </c:ext>
              </c:extLst>
            </c:dLbl>
            <c:dLbl>
              <c:idx val="24"/>
              <c:tx>
                <c:strRef>
                  <c:f>Daten_Diagramme!$E$38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{470149F5-A2A1-45FC-9B9F-F95A32AD2D11}</c15:txfldGUID>
                      <c15:f>Daten_Diagramme!$E$38</c15:f>
                      <c15:dlblFieldTableCache>
                        <c:ptCount val="1"/>
                        <c:pt idx="0">
                          <c:v>-1.9</c:v>
                        </c:pt>
                      </c15:dlblFieldTableCache>
                    </c15:dlblFTEntry>
                  </c15:dlblFieldTable>
                  <c15:showDataLabelsRange val="0"/>
                </c:ext>
                <c:ext xmlns:c16="http://schemas.microsoft.com/office/drawing/2014/chart" uri="{C3380CC4-5D6E-409C-BE32-E72D297353CC}">
                  <c16:uniqueId val="{00000018-42CB-44C4-9E09-85559330DBB5}"/>
                </c:ext>
              </c:extLst>
            </c:dLbl>
            <c:dLbl>
              <c:idx val="25"/>
              <c:tx>
                <c:strRef>
                  <c:f>Daten_Diagramme!$E$39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{97B923B8-1AFE-4BD6-84FB-5524D2ED03DE}</c15:txfldGUID>
                      <c15:f>Daten_Diagramme!$E$39</c15:f>
                      <c15:dlblFieldTableCache>
                        <c:ptCount val="1"/>
                        <c:pt idx="0">
                          <c:v>-3.8</c:v>
                        </c:pt>
                      </c15:dlblFieldTableCache>
                    </c15:dlblFTEntry>
                  </c15:dlblFieldTable>
                  <c15:showDataLabelsRange val="0"/>
                </c:ext>
                <c:ext xmlns:c16="http://schemas.microsoft.com/office/drawing/2014/chart" uri="{C3380CC4-5D6E-409C-BE32-E72D297353CC}">
                  <c16:uniqueId val="{00000019-42CB-44C4-9E09-85559330DBB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{B81D5BC7-F34C-4701-AAB2-300CB9827273}</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2CB-44C4-9E09-85559330DBB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{4B235BAC-E75B-4BDE-984A-FC7153B16687}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2CB-44C4-9E09-85559330DBB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{1ABB4AA9-FA5E-406D-B9F0-DDC22AD0E9F2}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2CB-44C4-9E09-85559330DBB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{3764793D-06D0-4E36-AE65-D395BD7A73E5}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2CB-44C4-9E09-85559330DBB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{E6575F60-47CF-45DA-98BD-1454833F1B21}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2CB-44C4-9E09-85559330DBB5}"/>
                </c:ext>
              </c:extLst>
            </c:dLbl>
            <c:dLbl>
              <c:idx val="31"/>
              <c:tx>
                <c:strRef>
                  <c:f>Daten_Diagramme!$E$45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{67EF5A2B-3C1E-4947-8D11-EAE32F7CD7F6}</c15:txfldGUID>
                      <c15:f>Daten_Diagramme!$E$45</c15:f>
                      <c15:dlblFieldTableCache>
                        <c:ptCount val="1"/>
                        <c:pt idx="0">
                          <c:v>-3.8</c:v>
                        </c:pt>
                      </c15:dlblFieldTableCache>
                    </c15:dlblFTEntry>
                  </c15:dlblFieldTable>
                  <c15:showDataLabelsRange val="0"/>
                </c:ext>
                <c:ext xmlns:c16="http://schemas.microsoft.com/office/drawing/2014/chart" uri="{C3380CC4-5D6E-409C-BE32-E72D297353CC}">
                  <c16:uniqueId val="{0000001F-42CB-44C4-9E09-85559330DB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-3.1537077374751399</c:v>
                </c:pt>
                <c:pt idx="1">
                  <c:v>7.8703703703703702</c:v>
                </c:pt>
                <c:pt idx="2">
                  <c:v>-11.351351351351351</c:v>
                </c:pt>
                <c:pt idx="3">
                  <c:v>-3.5103510351035103</c:v>
                </c:pt>
                <c:pt idx="4">
                  <c:v>-4.7297297297297298</c:v>
                </c:pt>
                <c:pt idx="5">
                  <c:v>-4.2682926829268295</c:v>
                </c:pt>
                <c:pt idx="6">
                  <c:v>1.7142857142857142</c:v>
                </c:pt>
                <c:pt idx="7">
                  <c:v>2.9490616621983916</c:v>
                </c:pt>
                <c:pt idx="8">
                  <c:v>-2.2659511031604054</c:v>
                </c:pt>
                <c:pt idx="9">
                  <c:v>-4.0650406504065044</c:v>
                </c:pt>
                <c:pt idx="10">
                  <c:v>-5.617977528089888</c:v>
                </c:pt>
                <c:pt idx="11">
                  <c:v>-5.3571428571428568</c:v>
                </c:pt>
                <c:pt idx="12">
                  <c:v>13.580246913580247</c:v>
                </c:pt>
                <c:pt idx="13">
                  <c:v>-4.5760430686406464</c:v>
                </c:pt>
                <c:pt idx="14">
                  <c:v>-25.862068965517242</c:v>
                </c:pt>
                <c:pt idx="15">
                  <c:v>-11.111111111111111</c:v>
                </c:pt>
                <c:pt idx="16">
                  <c:v>5.0347222222222223</c:v>
                </c:pt>
                <c:pt idx="17">
                  <c:v>-1.2738853503184713</c:v>
                </c:pt>
                <c:pt idx="18">
                  <c:v>-3.2986111111111112</c:v>
                </c:pt>
                <c:pt idx="19">
                  <c:v>7.4468085106382977</c:v>
                </c:pt>
                <c:pt idx="20">
                  <c:v>0</c:v>
                </c:pt>
                <c:pt idx="21">
                  <c:v>0</c:v>
                </c:pt>
                <c:pt idx="23">
                  <c:v>7.8703703703703702</c:v>
                </c:pt>
                <c:pt idx="24">
                  <c:v>-1.8609206660137121</c:v>
                </c:pt>
                <c:pt idx="25">
                  <c:v>-3.7585833032164802</c:v>
                </c:pt>
              </c:numCache>
            </c:numRef>
          </c:val>
          <c:extLst>
            <c:ext xmlns:c16="http://schemas.microsoft.com/office/drawing/2014/chart" uri="{C3380CC4-5D6E-409C-BE32-E72D297353CC}">
              <c16:uniqueId val="{00000020-42CB-44C4-9E09-85559330DBB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{B32F5B2F-5FEE-472D-AA0C-3358A4F70535}</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2CB-44C4-9E09-85559330DBB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{934CDC4A-3F7A-4334-BD13-6D9B5EBA350A}</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2CB-44C4-9E09-85559330DBB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{6FA8D126-2277-4FED-A613-5707D5920CA4}</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2CB-44C4-9E09-85559330DBB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{73A938DA-C7D9-4593-A12F-08E5999E5DD6}</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2CB-44C4-9E09-85559330DBB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{AFD06D16-1E72-4FFF-888E-9552F665F43A}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2CB-44C4-9E09-85559330DBB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{D643E444-9CE0-41AC-983B-0073E9C8C665}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2CB-44C4-9E09-85559330DBB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{B2CE4691-FBB7-41FA-8374-0BC038E55CD4}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2CB-44C4-9E09-85559330DBB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{53628207-FF2E-41DA-A542-412DAB439127}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2CB-44C4-9E09-85559330DBB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{A4B06866-DC74-47EC-A88A-383411D29A67}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2CB-44C4-9E09-85559330DBB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{2EAE988E-C5A6-40E3-9906-4FD24DF7413C}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2CB-44C4-9E09-85559330DBB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{71D31E2C-E840-45E2-8F0D-BD54B6ADA1A0}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2CB-44C4-9E09-85559330DBB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{AEE8482F-A8C7-4177-B33B-CC82893102BE}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2CB-44C4-9E09-85559330DBB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{B13C3BA4-8162-4D39-94A8-DB4B06F42467}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2CB-44C4-9E09-85559330DBB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{889A93C0-73C5-47D8-8F4C-35EA90F0A22E}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2CB-44C4-9E09-85559330DBB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{0D25A879-FC0B-4217-8937-11B9285467EC}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2CB-44C4-9E09-85559330DBB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{52C91487-755D-4299-8210-14C52FA085AA}</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2CB-44C4-9E09-85559330DBB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{02B7B843-8855-49AA-8D35-FF5B027ECEF3}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2CB-44C4-9E09-85559330DBB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{EC97FD0F-9846-478D-A1FD-BE9AF94AE869}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2CB-44C4-9E09-85559330DBB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{28CD7BAD-0FD3-4DFE-94C5-AB1963BB6D5B}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2CB-44C4-9E09-85559330DBB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{C1313B37-7DE1-4452-BD95-8D0D0CE944CD}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2CB-44C4-9E09-85559330DBB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{8E28689C-756C-4BB9-8C0D-042571B756EA}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2CB-44C4-9E09-85559330DBB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{21AC0FC3-0E39-4FB0-8679-94D76653A8E1}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2CB-44C4-9E09-85559330DBB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{B0293885-1383-48EA-93AE-4AC39F18257C}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2CB-44C4-9E09-85559330DBB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{7C777A24-0D92-4250-A2E1-3025C60A7FAF}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2CB-44C4-9E09-85559330DBB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{44940BE9-3554-4368-A0A5-F7F2C5AC8BC2}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2CB-44C4-9E09-85559330DBB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{94D8BBB7-A8B8-43A7-8137-2161E021178C}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2CB-44C4-9E09-85559330DBB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{CCA9B9F6-0A30-4DAA-BF7B-844D73AB8DE4}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2CB-44C4-9E09-85559330DBB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{60DA3303-224E-4F66-9D1B-C62C8ACD6DB0}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2CB-44C4-9E09-85559330DBB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{0B88C7FE-7AE7-4411-9564-A83DB81047F5}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2CB-44C4-9E09-85559330DBB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{46CC3B89-A3E6-43DB-AA35-161BE1A7E8F1}</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2CB-44C4-9E09-85559330DBB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{32F9CDF3-A5C0-4234-8E48-DE03A53B3F2C}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2CB-44C4-9E09-85559330DBB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{08B06C5A-3802-40FC-BBBB-38823F46F238}</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2CB-44C4-9E09-85559330DBB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2CB-44C4-9E09-85559330DBB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2CB-44C4-9E09-85559330DBB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{2CFD576C-122A-4547-97E0-9E635002650F}</c15:txfldGUID>
                      <c15:f>Diagramm!$I$46</c15:f>
                      <c15:dlblFieldTableCache>
                        <c:ptCount val="1"/>
                      </c15:dlblFieldTableCache>
                    </c15:dlblFTEntry>
                  </c15:dlblFieldTable>
                  <c15:showDataLabelsRange val="0"/>
                </c:ext>
                <c:ext xmlns:c16="http://schemas.microsoft.com/office/drawing/2014/chart" uri="{C3380CC4-5D6E-409C-BE32-E72D297353CC}">
                  <c16:uniqueId val="{00000000-F793-4FF4-AEC5-3F052D2686A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{8FA0DC89-0DDA-44CF-92D0-568281179B1A}</c15:txfldGUID>
                      <c15:f>Diagramm!$I$47</c15:f>
                      <c15:dlblFieldTableCache>
                        <c:ptCount val="1"/>
                      </c15:dlblFieldTableCache>
                    </c15:dlblFTEntry>
                  </c15:dlblFieldTable>
                  <c15:showDataLabelsRange val="0"/>
                </c:ext>
                <c:ext xmlns:c16="http://schemas.microsoft.com/office/drawing/2014/chart" uri="{C3380CC4-5D6E-409C-BE32-E72D297353CC}">
                  <c16:uniqueId val="{00000001-F793-4FF4-AEC5-3F052D2686A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{ED8322D3-0D55-4908-9B4B-6852F55ADD6A}</c15:txfldGUID>
                      <c15:f>Diagramm!$I$48</c15:f>
                      <c15:dlblFieldTableCache>
                        <c:ptCount val="1"/>
                      </c15:dlblFieldTableCache>
                    </c15:dlblFTEntry>
                  </c15:dlblFieldTable>
                  <c15:showDataLabelsRange val="0"/>
                </c:ext>
                <c:ext xmlns:c16="http://schemas.microsoft.com/office/drawing/2014/chart" uri="{C3380CC4-5D6E-409C-BE32-E72D297353CC}">
                  <c16:uniqueId val="{00000002-F793-4FF4-AEC5-3F052D2686A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{635FCD58-35C3-4B10-B985-94A37B94803E}</c15:txfldGUID>
                      <c15:f>Diagramm!$I$49</c15:f>
                      <c15:dlblFieldTableCache>
                        <c:ptCount val="1"/>
                      </c15:dlblFieldTableCache>
                    </c15:dlblFTEntry>
                  </c15:dlblFieldTable>
                  <c15:showDataLabelsRange val="0"/>
                </c:ext>
                <c:ext xmlns:c16="http://schemas.microsoft.com/office/drawing/2014/chart" uri="{C3380CC4-5D6E-409C-BE32-E72D297353CC}">
                  <c16:uniqueId val="{00000003-F793-4FF4-AEC5-3F052D2686A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{846F7FE7-73F9-4E16-9B2F-1D66EB5C4294}</c15:txfldGUID>
                      <c15:f>Diagramm!$I$50</c15:f>
                      <c15:dlblFieldTableCache>
                        <c:ptCount val="1"/>
                      </c15:dlblFieldTableCache>
                    </c15:dlblFTEntry>
                  </c15:dlblFieldTable>
                  <c15:showDataLabelsRange val="0"/>
                </c:ext>
                <c:ext xmlns:c16="http://schemas.microsoft.com/office/drawing/2014/chart" uri="{C3380CC4-5D6E-409C-BE32-E72D297353CC}">
                  <c16:uniqueId val="{00000004-F793-4FF4-AEC5-3F052D2686A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{8F627F9A-18CD-4882-BF3A-7C01745C4141}</c15:txfldGUID>
                      <c15:f>Diagramm!$I$51</c15:f>
                      <c15:dlblFieldTableCache>
                        <c:ptCount val="1"/>
                      </c15:dlblFieldTableCache>
                    </c15:dlblFTEntry>
                  </c15:dlblFieldTable>
                  <c15:showDataLabelsRange val="0"/>
                </c:ext>
                <c:ext xmlns:c16="http://schemas.microsoft.com/office/drawing/2014/chart" uri="{C3380CC4-5D6E-409C-BE32-E72D297353CC}">
                  <c16:uniqueId val="{00000005-F793-4FF4-AEC5-3F052D2686A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{C72A3656-5CB5-49E1-8493-CC9E2C820266}</c15:txfldGUID>
                      <c15:f>Diagramm!$I$52</c15:f>
                      <c15:dlblFieldTableCache>
                        <c:ptCount val="1"/>
                      </c15:dlblFieldTableCache>
                    </c15:dlblFTEntry>
                  </c15:dlblFieldTable>
                  <c15:showDataLabelsRange val="0"/>
                </c:ext>
                <c:ext xmlns:c16="http://schemas.microsoft.com/office/drawing/2014/chart" uri="{C3380CC4-5D6E-409C-BE32-E72D297353CC}">
                  <c16:uniqueId val="{00000006-F793-4FF4-AEC5-3F052D2686A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{57C3FEDD-4CF2-4D30-A33A-FB47A33776CC}</c15:txfldGUID>
                      <c15:f>Diagramm!$I$53</c15:f>
                      <c15:dlblFieldTableCache>
                        <c:ptCount val="1"/>
                      </c15:dlblFieldTableCache>
                    </c15:dlblFTEntry>
                  </c15:dlblFieldTable>
                  <c15:showDataLabelsRange val="0"/>
                </c:ext>
                <c:ext xmlns:c16="http://schemas.microsoft.com/office/drawing/2014/chart" uri="{C3380CC4-5D6E-409C-BE32-E72D297353CC}">
                  <c16:uniqueId val="{00000007-F793-4FF4-AEC5-3F052D2686A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{5165EC23-E908-4748-94E4-E31C0F3A995C}</c15:txfldGUID>
                      <c15:f>Diagramm!$I$54</c15:f>
                      <c15:dlblFieldTableCache>
                        <c:ptCount val="1"/>
                      </c15:dlblFieldTableCache>
                    </c15:dlblFTEntry>
                  </c15:dlblFieldTable>
                  <c15:showDataLabelsRange val="0"/>
                </c:ext>
                <c:ext xmlns:c16="http://schemas.microsoft.com/office/drawing/2014/chart" uri="{C3380CC4-5D6E-409C-BE32-E72D297353CC}">
                  <c16:uniqueId val="{00000008-F793-4FF4-AEC5-3F052D2686A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{E4788176-BC07-491F-81A8-EB8058F9F064}</c15:txfldGUID>
                      <c15:f>Diagramm!$I$55</c15:f>
                      <c15:dlblFieldTableCache>
                        <c:ptCount val="1"/>
                      </c15:dlblFieldTableCache>
                    </c15:dlblFTEntry>
                  </c15:dlblFieldTable>
                  <c15:showDataLabelsRange val="0"/>
                </c:ext>
                <c:ext xmlns:c16="http://schemas.microsoft.com/office/drawing/2014/chart" uri="{C3380CC4-5D6E-409C-BE32-E72D297353CC}">
                  <c16:uniqueId val="{00000009-F793-4FF4-AEC5-3F052D2686A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{F56F4BFE-BB82-4ED3-951C-82A2628E3CD5}</c15:txfldGUID>
                      <c15:f>Diagramm!$I$56</c15:f>
                      <c15:dlblFieldTableCache>
                        <c:ptCount val="1"/>
                      </c15:dlblFieldTableCache>
                    </c15:dlblFTEntry>
                  </c15:dlblFieldTable>
                  <c15:showDataLabelsRange val="0"/>
                </c:ext>
                <c:ext xmlns:c16="http://schemas.microsoft.com/office/drawing/2014/chart" uri="{C3380CC4-5D6E-409C-BE32-E72D297353CC}">
                  <c16:uniqueId val="{0000000A-F793-4FF4-AEC5-3F052D2686A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{88ADC0AA-1789-44BC-AF1D-D3DE96A8FF45}</c15:txfldGUID>
                      <c15:f>Diagramm!$I$57</c15:f>
                      <c15:dlblFieldTableCache>
                        <c:ptCount val="1"/>
                      </c15:dlblFieldTableCache>
                    </c15:dlblFTEntry>
                  </c15:dlblFieldTable>
                  <c15:showDataLabelsRange val="0"/>
                </c:ext>
                <c:ext xmlns:c16="http://schemas.microsoft.com/office/drawing/2014/chart" uri="{C3380CC4-5D6E-409C-BE32-E72D297353CC}">
                  <c16:uniqueId val="{0000000B-F793-4FF4-AEC5-3F052D2686A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{42ED765C-28DB-4815-9C9F-44AADB5AF9C2}</c15:txfldGUID>
                      <c15:f>Diagramm!$I$58</c15:f>
                      <c15:dlblFieldTableCache>
                        <c:ptCount val="1"/>
                      </c15:dlblFieldTableCache>
                    </c15:dlblFTEntry>
                  </c15:dlblFieldTable>
                  <c15:showDataLabelsRange val="0"/>
                </c:ext>
                <c:ext xmlns:c16="http://schemas.microsoft.com/office/drawing/2014/chart" uri="{C3380CC4-5D6E-409C-BE32-E72D297353CC}">
                  <c16:uniqueId val="{0000000C-F793-4FF4-AEC5-3F052D2686A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{5BF411BC-9991-408C-9980-743F3932BE88}</c15:txfldGUID>
                      <c15:f>Diagramm!$I$59</c15:f>
                      <c15:dlblFieldTableCache>
                        <c:ptCount val="1"/>
                      </c15:dlblFieldTableCache>
                    </c15:dlblFTEntry>
                  </c15:dlblFieldTable>
                  <c15:showDataLabelsRange val="0"/>
                </c:ext>
                <c:ext xmlns:c16="http://schemas.microsoft.com/office/drawing/2014/chart" uri="{C3380CC4-5D6E-409C-BE32-E72D297353CC}">
                  <c16:uniqueId val="{0000000D-F793-4FF4-AEC5-3F052D2686A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{34A66222-2B71-4BF2-8F51-398D4FBEE61F}</c15:txfldGUID>
                      <c15:f>Diagramm!$I$60</c15:f>
                      <c15:dlblFieldTableCache>
                        <c:ptCount val="1"/>
                      </c15:dlblFieldTableCache>
                    </c15:dlblFTEntry>
                  </c15:dlblFieldTable>
                  <c15:showDataLabelsRange val="0"/>
                </c:ext>
                <c:ext xmlns:c16="http://schemas.microsoft.com/office/drawing/2014/chart" uri="{C3380CC4-5D6E-409C-BE32-E72D297353CC}">
                  <c16:uniqueId val="{0000000E-F793-4FF4-AEC5-3F052D2686A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{1D11A0DF-DCB7-4316-9C90-E77D5D158D70}</c15:txfldGUID>
                      <c15:f>Diagramm!$I$61</c15:f>
                      <c15:dlblFieldTableCache>
                        <c:ptCount val="1"/>
                      </c15:dlblFieldTableCache>
                    </c15:dlblFTEntry>
                  </c15:dlblFieldTable>
                  <c15:showDataLabelsRange val="0"/>
                </c:ext>
                <c:ext xmlns:c16="http://schemas.microsoft.com/office/drawing/2014/chart" uri="{C3380CC4-5D6E-409C-BE32-E72D297353CC}">
                  <c16:uniqueId val="{0000000F-F793-4FF4-AEC5-3F052D2686A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{4AF39F6E-C7EE-4EE2-9010-6974A951AFA8}</c15:txfldGUID>
                      <c15:f>Diagramm!$I$62</c15:f>
                      <c15:dlblFieldTableCache>
                        <c:ptCount val="1"/>
                      </c15:dlblFieldTableCache>
                    </c15:dlblFTEntry>
                  </c15:dlblFieldTable>
                  <c15:showDataLabelsRange val="0"/>
                </c:ext>
                <c:ext xmlns:c16="http://schemas.microsoft.com/office/drawing/2014/chart" uri="{C3380CC4-5D6E-409C-BE32-E72D297353CC}">
                  <c16:uniqueId val="{00000010-F793-4FF4-AEC5-3F052D2686A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{4B4DEAEA-2D7C-4567-B9C1-0B604F0421D8}</c15:txfldGUID>
                      <c15:f>Diagramm!$I$63</c15:f>
                      <c15:dlblFieldTableCache>
                        <c:ptCount val="1"/>
                      </c15:dlblFieldTableCache>
                    </c15:dlblFTEntry>
                  </c15:dlblFieldTable>
                  <c15:showDataLabelsRange val="0"/>
                </c:ext>
                <c:ext xmlns:c16="http://schemas.microsoft.com/office/drawing/2014/chart" uri="{C3380CC4-5D6E-409C-BE32-E72D297353CC}">
                  <c16:uniqueId val="{00000011-F793-4FF4-AEC5-3F052D2686A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{99C29BA2-96FF-4355-88F1-D2EDE1A2DCE0}</c15:txfldGUID>
                      <c15:f>Diagramm!$I$64</c15:f>
                      <c15:dlblFieldTableCache>
                        <c:ptCount val="1"/>
                      </c15:dlblFieldTableCache>
                    </c15:dlblFTEntry>
                  </c15:dlblFieldTable>
                  <c15:showDataLabelsRange val="0"/>
                </c:ext>
                <c:ext xmlns:c16="http://schemas.microsoft.com/office/drawing/2014/chart" uri="{C3380CC4-5D6E-409C-BE32-E72D297353CC}">
                  <c16:uniqueId val="{00000012-F793-4FF4-AEC5-3F052D2686A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{C43AD2D5-2C57-4AEF-9C7D-A198704AE16B}</c15:txfldGUID>
                      <c15:f>Diagramm!$I$65</c15:f>
                      <c15:dlblFieldTableCache>
                        <c:ptCount val="1"/>
                      </c15:dlblFieldTableCache>
                    </c15:dlblFTEntry>
                  </c15:dlblFieldTable>
                  <c15:showDataLabelsRange val="0"/>
                </c:ext>
                <c:ext xmlns:c16="http://schemas.microsoft.com/office/drawing/2014/chart" uri="{C3380CC4-5D6E-409C-BE32-E72D297353CC}">
                  <c16:uniqueId val="{00000013-F793-4FF4-AEC5-3F052D2686A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{9325519F-797F-4568-ABDA-E20A03D9A549}</c15:txfldGUID>
                      <c15:f>Diagramm!$I$66</c15:f>
                      <c15:dlblFieldTableCache>
                        <c:ptCount val="1"/>
                      </c15:dlblFieldTableCache>
                    </c15:dlblFTEntry>
                  </c15:dlblFieldTable>
                  <c15:showDataLabelsRange val="0"/>
                </c:ext>
                <c:ext xmlns:c16="http://schemas.microsoft.com/office/drawing/2014/chart" uri="{C3380CC4-5D6E-409C-BE32-E72D297353CC}">
                  <c16:uniqueId val="{00000014-F793-4FF4-AEC5-3F052D2686A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{5869574B-6260-4179-B609-EB385456AD47}</c15:txfldGUID>
                      <c15:f>Diagramm!$I$67</c15:f>
                      <c15:dlblFieldTableCache>
                        <c:ptCount val="1"/>
                      </c15:dlblFieldTableCache>
                    </c15:dlblFTEntry>
                  </c15:dlblFieldTable>
                  <c15:showDataLabelsRange val="0"/>
                </c:ext>
                <c:ext xmlns:c16="http://schemas.microsoft.com/office/drawing/2014/chart" uri="{C3380CC4-5D6E-409C-BE32-E72D297353CC}">
                  <c16:uniqueId val="{00000015-F793-4FF4-AEC5-3F052D2686A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793-4FF4-AEC5-3F052D2686A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{D5A4A54F-9257-4ADB-B449-6F7FD43148BC}</c15:txfldGUID>
                      <c15:f>Diagramm!$K$46</c15:f>
                      <c15:dlblFieldTableCache>
                        <c:ptCount val="1"/>
                      </c15:dlblFieldTableCache>
                    </c15:dlblFTEntry>
                  </c15:dlblFieldTable>
                  <c15:showDataLabelsRange val="0"/>
                </c:ext>
                <c:ext xmlns:c16="http://schemas.microsoft.com/office/drawing/2014/chart" uri="{C3380CC4-5D6E-409C-BE32-E72D297353CC}">
                  <c16:uniqueId val="{00000017-F793-4FF4-AEC5-3F052D2686A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{ED2AFDDA-B593-4CB0-8C21-6048FFC426CA}</c15:txfldGUID>
                      <c15:f>Diagramm!$K$47</c15:f>
                      <c15:dlblFieldTableCache>
                        <c:ptCount val="1"/>
                      </c15:dlblFieldTableCache>
                    </c15:dlblFTEntry>
                  </c15:dlblFieldTable>
                  <c15:showDataLabelsRange val="0"/>
                </c:ext>
                <c:ext xmlns:c16="http://schemas.microsoft.com/office/drawing/2014/chart" uri="{C3380CC4-5D6E-409C-BE32-E72D297353CC}">
                  <c16:uniqueId val="{00000018-F793-4FF4-AEC5-3F052D2686A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{B5D6528D-7757-4B42-A02E-C9B9CCE167C8}</c15:txfldGUID>
                      <c15:f>Diagramm!$K$48</c15:f>
                      <c15:dlblFieldTableCache>
                        <c:ptCount val="1"/>
                      </c15:dlblFieldTableCache>
                    </c15:dlblFTEntry>
                  </c15:dlblFieldTable>
                  <c15:showDataLabelsRange val="0"/>
                </c:ext>
                <c:ext xmlns:c16="http://schemas.microsoft.com/office/drawing/2014/chart" uri="{C3380CC4-5D6E-409C-BE32-E72D297353CC}">
                  <c16:uniqueId val="{00000019-F793-4FF4-AEC5-3F052D2686A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{5723A93A-C207-4B7E-B8C4-EAA94BF3E02C}</c15:txfldGUID>
                      <c15:f>Diagramm!$K$49</c15:f>
                      <c15:dlblFieldTableCache>
                        <c:ptCount val="1"/>
                      </c15:dlblFieldTableCache>
                    </c15:dlblFTEntry>
                  </c15:dlblFieldTable>
                  <c15:showDataLabelsRange val="0"/>
                </c:ext>
                <c:ext xmlns:c16="http://schemas.microsoft.com/office/drawing/2014/chart" uri="{C3380CC4-5D6E-409C-BE32-E72D297353CC}">
                  <c16:uniqueId val="{0000001A-F793-4FF4-AEC5-3F052D2686A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{4A13FD64-48E2-4806-AB06-EC1E84E47F18}</c15:txfldGUID>
                      <c15:f>Diagramm!$K$50</c15:f>
                      <c15:dlblFieldTableCache>
                        <c:ptCount val="1"/>
                      </c15:dlblFieldTableCache>
                    </c15:dlblFTEntry>
                  </c15:dlblFieldTable>
                  <c15:showDataLabelsRange val="0"/>
                </c:ext>
                <c:ext xmlns:c16="http://schemas.microsoft.com/office/drawing/2014/chart" uri="{C3380CC4-5D6E-409C-BE32-E72D297353CC}">
                  <c16:uniqueId val="{0000001B-F793-4FF4-AEC5-3F052D2686A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{3419FFFD-001A-416D-9BB1-8372E10B4802}</c15:txfldGUID>
                      <c15:f>Diagramm!$K$51</c15:f>
                      <c15:dlblFieldTableCache>
                        <c:ptCount val="1"/>
                      </c15:dlblFieldTableCache>
                    </c15:dlblFTEntry>
                  </c15:dlblFieldTable>
                  <c15:showDataLabelsRange val="0"/>
                </c:ext>
                <c:ext xmlns:c16="http://schemas.microsoft.com/office/drawing/2014/chart" uri="{C3380CC4-5D6E-409C-BE32-E72D297353CC}">
                  <c16:uniqueId val="{0000001C-F793-4FF4-AEC5-3F052D2686A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{D7D83509-DDF6-4683-9C7B-9B26A83E293E}</c15:txfldGUID>
                      <c15:f>Diagramm!$K$52</c15:f>
                      <c15:dlblFieldTableCache>
                        <c:ptCount val="1"/>
                      </c15:dlblFieldTableCache>
                    </c15:dlblFTEntry>
                  </c15:dlblFieldTable>
                  <c15:showDataLabelsRange val="0"/>
                </c:ext>
                <c:ext xmlns:c16="http://schemas.microsoft.com/office/drawing/2014/chart" uri="{C3380CC4-5D6E-409C-BE32-E72D297353CC}">
                  <c16:uniqueId val="{0000001D-F793-4FF4-AEC5-3F052D2686A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{A0DFE46E-462D-4FFB-A121-2083217CEB81}</c15:txfldGUID>
                      <c15:f>Diagramm!$K$53</c15:f>
                      <c15:dlblFieldTableCache>
                        <c:ptCount val="1"/>
                      </c15:dlblFieldTableCache>
                    </c15:dlblFTEntry>
                  </c15:dlblFieldTable>
                  <c15:showDataLabelsRange val="0"/>
                </c:ext>
                <c:ext xmlns:c16="http://schemas.microsoft.com/office/drawing/2014/chart" uri="{C3380CC4-5D6E-409C-BE32-E72D297353CC}">
                  <c16:uniqueId val="{0000001E-F793-4FF4-AEC5-3F052D2686A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{C59F2C0F-F3B1-4EBE-955F-DA9D9E5346AF}</c15:txfldGUID>
                      <c15:f>Diagramm!$K$54</c15:f>
                      <c15:dlblFieldTableCache>
                        <c:ptCount val="1"/>
                      </c15:dlblFieldTableCache>
                    </c15:dlblFTEntry>
                  </c15:dlblFieldTable>
                  <c15:showDataLabelsRange val="0"/>
                </c:ext>
                <c:ext xmlns:c16="http://schemas.microsoft.com/office/drawing/2014/chart" uri="{C3380CC4-5D6E-409C-BE32-E72D297353CC}">
                  <c16:uniqueId val="{0000001F-F793-4FF4-AEC5-3F052D2686A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{04EA6102-AF7B-4172-A279-972A94B70105}</c15:txfldGUID>
                      <c15:f>Diagramm!$K$55</c15:f>
                      <c15:dlblFieldTableCache>
                        <c:ptCount val="1"/>
                      </c15:dlblFieldTableCache>
                    </c15:dlblFTEntry>
                  </c15:dlblFieldTable>
                  <c15:showDataLabelsRange val="0"/>
                </c:ext>
                <c:ext xmlns:c16="http://schemas.microsoft.com/office/drawing/2014/chart" uri="{C3380CC4-5D6E-409C-BE32-E72D297353CC}">
                  <c16:uniqueId val="{00000020-F793-4FF4-AEC5-3F052D2686A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{EFC34E0D-2718-4554-8B07-381B39EABA26}</c15:txfldGUID>
                      <c15:f>Diagramm!$K$56</c15:f>
                      <c15:dlblFieldTableCache>
                        <c:ptCount val="1"/>
                      </c15:dlblFieldTableCache>
                    </c15:dlblFTEntry>
                  </c15:dlblFieldTable>
                  <c15:showDataLabelsRange val="0"/>
                </c:ext>
                <c:ext xmlns:c16="http://schemas.microsoft.com/office/drawing/2014/chart" uri="{C3380CC4-5D6E-409C-BE32-E72D297353CC}">
                  <c16:uniqueId val="{00000021-F793-4FF4-AEC5-3F052D2686A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{35472883-819C-481C-88ED-B4E3DFDAA1FC}</c15:txfldGUID>
                      <c15:f>Diagramm!$K$57</c15:f>
                      <c15:dlblFieldTableCache>
                        <c:ptCount val="1"/>
                      </c15:dlblFieldTableCache>
                    </c15:dlblFTEntry>
                  </c15:dlblFieldTable>
                  <c15:showDataLabelsRange val="0"/>
                </c:ext>
                <c:ext xmlns:c16="http://schemas.microsoft.com/office/drawing/2014/chart" uri="{C3380CC4-5D6E-409C-BE32-E72D297353CC}">
                  <c16:uniqueId val="{00000022-F793-4FF4-AEC5-3F052D2686A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{A2F2321E-2BC0-4C0C-AD76-477E4CC117CE}</c15:txfldGUID>
                      <c15:f>Diagramm!$K$58</c15:f>
                      <c15:dlblFieldTableCache>
                        <c:ptCount val="1"/>
                      </c15:dlblFieldTableCache>
                    </c15:dlblFTEntry>
                  </c15:dlblFieldTable>
                  <c15:showDataLabelsRange val="0"/>
                </c:ext>
                <c:ext xmlns:c16="http://schemas.microsoft.com/office/drawing/2014/chart" uri="{C3380CC4-5D6E-409C-BE32-E72D297353CC}">
                  <c16:uniqueId val="{00000023-F793-4FF4-AEC5-3F052D2686A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{A3F89DA4-5D24-4813-9975-7CACBA147067}</c15:txfldGUID>
                      <c15:f>Diagramm!$K$59</c15:f>
                      <c15:dlblFieldTableCache>
                        <c:ptCount val="1"/>
                      </c15:dlblFieldTableCache>
                    </c15:dlblFTEntry>
                  </c15:dlblFieldTable>
                  <c15:showDataLabelsRange val="0"/>
                </c:ext>
                <c:ext xmlns:c16="http://schemas.microsoft.com/office/drawing/2014/chart" uri="{C3380CC4-5D6E-409C-BE32-E72D297353CC}">
                  <c16:uniqueId val="{00000024-F793-4FF4-AEC5-3F052D2686A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{18DEE1A1-6980-4D05-9DF9-D09471C89754}</c15:txfldGUID>
                      <c15:f>Diagramm!$K$60</c15:f>
                      <c15:dlblFieldTableCache>
                        <c:ptCount val="1"/>
                      </c15:dlblFieldTableCache>
                    </c15:dlblFTEntry>
                  </c15:dlblFieldTable>
                  <c15:showDataLabelsRange val="0"/>
                </c:ext>
                <c:ext xmlns:c16="http://schemas.microsoft.com/office/drawing/2014/chart" uri="{C3380CC4-5D6E-409C-BE32-E72D297353CC}">
                  <c16:uniqueId val="{00000025-F793-4FF4-AEC5-3F052D2686A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{EC00F965-428E-4640-A1CE-C0861FBE9E82}</c15:txfldGUID>
                      <c15:f>Diagramm!$K$61</c15:f>
                      <c15:dlblFieldTableCache>
                        <c:ptCount val="1"/>
                      </c15:dlblFieldTableCache>
                    </c15:dlblFTEntry>
                  </c15:dlblFieldTable>
                  <c15:showDataLabelsRange val="0"/>
                </c:ext>
                <c:ext xmlns:c16="http://schemas.microsoft.com/office/drawing/2014/chart" uri="{C3380CC4-5D6E-409C-BE32-E72D297353CC}">
                  <c16:uniqueId val="{00000026-F793-4FF4-AEC5-3F052D2686A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{0E7396A2-BF64-4D40-B093-7BDB6FD7D71B}</c15:txfldGUID>
                      <c15:f>Diagramm!$K$62</c15:f>
                      <c15:dlblFieldTableCache>
                        <c:ptCount val="1"/>
                      </c15:dlblFieldTableCache>
                    </c15:dlblFTEntry>
                  </c15:dlblFieldTable>
                  <c15:showDataLabelsRange val="0"/>
                </c:ext>
                <c:ext xmlns:c16="http://schemas.microsoft.com/office/drawing/2014/chart" uri="{C3380CC4-5D6E-409C-BE32-E72D297353CC}">
                  <c16:uniqueId val="{00000027-F793-4FF4-AEC5-3F052D2686A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{E77BDCAB-400D-41E6-AEF7-9BF82FF39C57}</c15:txfldGUID>
                      <c15:f>Diagramm!$K$63</c15:f>
                      <c15:dlblFieldTableCache>
                        <c:ptCount val="1"/>
                      </c15:dlblFieldTableCache>
                    </c15:dlblFTEntry>
                  </c15:dlblFieldTable>
                  <c15:showDataLabelsRange val="0"/>
                </c:ext>
                <c:ext xmlns:c16="http://schemas.microsoft.com/office/drawing/2014/chart" uri="{C3380CC4-5D6E-409C-BE32-E72D297353CC}">
                  <c16:uniqueId val="{00000028-F793-4FF4-AEC5-3F052D2686A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{F4AF1BBD-5C4E-4DEC-B416-F106615041D2}</c15:txfldGUID>
                      <c15:f>Diagramm!$K$64</c15:f>
                      <c15:dlblFieldTableCache>
                        <c:ptCount val="1"/>
                      </c15:dlblFieldTableCache>
                    </c15:dlblFTEntry>
                  </c15:dlblFieldTable>
                  <c15:showDataLabelsRange val="0"/>
                </c:ext>
                <c:ext xmlns:c16="http://schemas.microsoft.com/office/drawing/2014/chart" uri="{C3380CC4-5D6E-409C-BE32-E72D297353CC}">
                  <c16:uniqueId val="{00000029-F793-4FF4-AEC5-3F052D2686A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{8A8F0DA5-A346-4FD3-91C6-A7D6E193FE8D}</c15:txfldGUID>
                      <c15:f>Diagramm!$K$65</c15:f>
                      <c15:dlblFieldTableCache>
                        <c:ptCount val="1"/>
                      </c15:dlblFieldTableCache>
                    </c15:dlblFTEntry>
                  </c15:dlblFieldTable>
                  <c15:showDataLabelsRange val="0"/>
                </c:ext>
                <c:ext xmlns:c16="http://schemas.microsoft.com/office/drawing/2014/chart" uri="{C3380CC4-5D6E-409C-BE32-E72D297353CC}">
                  <c16:uniqueId val="{0000002A-F793-4FF4-AEC5-3F052D2686A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{904BFC6F-0FFD-4CEE-837E-D2917513F170}</c15:txfldGUID>
                      <c15:f>Diagramm!$K$66</c15:f>
                      <c15:dlblFieldTableCache>
                        <c:ptCount val="1"/>
                      </c15:dlblFieldTableCache>
                    </c15:dlblFTEntry>
                  </c15:dlblFieldTable>
                  <c15:showDataLabelsRange val="0"/>
                </c:ext>
                <c:ext xmlns:c16="http://schemas.microsoft.com/office/drawing/2014/chart" uri="{C3380CC4-5D6E-409C-BE32-E72D297353CC}">
                  <c16:uniqueId val="{0000002B-F793-4FF4-AEC5-3F052D2686A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{25BD5BCA-79B4-48E7-8631-62CAA99D8567}</c15:txfldGUID>
                      <c15:f>Diagramm!$K$67</c15:f>
                      <c15:dlblFieldTableCache>
                        <c:ptCount val="1"/>
                      </c15:dlblFieldTableCache>
                    </c15:dlblFTEntry>
                  </c15:dlblFieldTable>
                  <c15:showDataLabelsRange val="0"/>
                </c:ext>
                <c:ext xmlns:c16="http://schemas.microsoft.com/office/drawing/2014/chart" uri="{C3380CC4-5D6E-409C-BE32-E72D297353CC}">
                  <c16:uniqueId val="{0000002C-F793-4FF4-AEC5-3F052D2686A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793-4FF4-AEC5-3F052D2686A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{6A24F6A7-65E3-4198-BD6B-D378C206343F}</c15:txfldGUID>
                      <c15:f>Diagramm!$J$46</c15:f>
                      <c15:dlblFieldTableCache>
                        <c:ptCount val="1"/>
                      </c15:dlblFieldTableCache>
                    </c15:dlblFTEntry>
                  </c15:dlblFieldTable>
                  <c15:showDataLabelsRange val="0"/>
                </c:ext>
                <c:ext xmlns:c16="http://schemas.microsoft.com/office/drawing/2014/chart" uri="{C3380CC4-5D6E-409C-BE32-E72D297353CC}">
                  <c16:uniqueId val="{0000002E-F793-4FF4-AEC5-3F052D2686A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{5FBA45C0-3B9F-4EFC-8920-119C3CCD05E0}</c15:txfldGUID>
                      <c15:f>Diagramm!$J$47</c15:f>
                      <c15:dlblFieldTableCache>
                        <c:ptCount val="1"/>
                      </c15:dlblFieldTableCache>
                    </c15:dlblFTEntry>
                  </c15:dlblFieldTable>
                  <c15:showDataLabelsRange val="0"/>
                </c:ext>
                <c:ext xmlns:c16="http://schemas.microsoft.com/office/drawing/2014/chart" uri="{C3380CC4-5D6E-409C-BE32-E72D297353CC}">
                  <c16:uniqueId val="{0000002F-F793-4FF4-AEC5-3F052D2686A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{8DD38A34-2E55-4918-B239-F911E75DA854}</c15:txfldGUID>
                      <c15:f>Diagramm!$J$48</c15:f>
                      <c15:dlblFieldTableCache>
                        <c:ptCount val="1"/>
                      </c15:dlblFieldTableCache>
                    </c15:dlblFTEntry>
                  </c15:dlblFieldTable>
                  <c15:showDataLabelsRange val="0"/>
                </c:ext>
                <c:ext xmlns:c16="http://schemas.microsoft.com/office/drawing/2014/chart" uri="{C3380CC4-5D6E-409C-BE32-E72D297353CC}">
                  <c16:uniqueId val="{00000030-F793-4FF4-AEC5-3F052D2686A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{310DF8ED-2764-4F54-8B4A-389E6CB67683}</c15:txfldGUID>
                      <c15:f>Diagramm!$J$49</c15:f>
                      <c15:dlblFieldTableCache>
                        <c:ptCount val="1"/>
                      </c15:dlblFieldTableCache>
                    </c15:dlblFTEntry>
                  </c15:dlblFieldTable>
                  <c15:showDataLabelsRange val="0"/>
                </c:ext>
                <c:ext xmlns:c16="http://schemas.microsoft.com/office/drawing/2014/chart" uri="{C3380CC4-5D6E-409C-BE32-E72D297353CC}">
                  <c16:uniqueId val="{00000031-F793-4FF4-AEC5-3F052D2686A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{206C8260-482D-4519-B913-5EFFE652F0E1}</c15:txfldGUID>
                      <c15:f>Diagramm!$J$50</c15:f>
                      <c15:dlblFieldTableCache>
                        <c:ptCount val="1"/>
                      </c15:dlblFieldTableCache>
                    </c15:dlblFTEntry>
                  </c15:dlblFieldTable>
                  <c15:showDataLabelsRange val="0"/>
                </c:ext>
                <c:ext xmlns:c16="http://schemas.microsoft.com/office/drawing/2014/chart" uri="{C3380CC4-5D6E-409C-BE32-E72D297353CC}">
                  <c16:uniqueId val="{00000032-F793-4FF4-AEC5-3F052D2686A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{AD3CBC86-B204-4C60-9189-C49968911474}</c15:txfldGUID>
                      <c15:f>Diagramm!$J$51</c15:f>
                      <c15:dlblFieldTableCache>
                        <c:ptCount val="1"/>
                      </c15:dlblFieldTableCache>
                    </c15:dlblFTEntry>
                  </c15:dlblFieldTable>
                  <c15:showDataLabelsRange val="0"/>
                </c:ext>
                <c:ext xmlns:c16="http://schemas.microsoft.com/office/drawing/2014/chart" uri="{C3380CC4-5D6E-409C-BE32-E72D297353CC}">
                  <c16:uniqueId val="{00000033-F793-4FF4-AEC5-3F052D2686A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{07A8B44D-2E52-4028-9CE1-7352953BB225}</c15:txfldGUID>
                      <c15:f>Diagramm!$J$52</c15:f>
                      <c15:dlblFieldTableCache>
                        <c:ptCount val="1"/>
                      </c15:dlblFieldTableCache>
                    </c15:dlblFTEntry>
                  </c15:dlblFieldTable>
                  <c15:showDataLabelsRange val="0"/>
                </c:ext>
                <c:ext xmlns:c16="http://schemas.microsoft.com/office/drawing/2014/chart" uri="{C3380CC4-5D6E-409C-BE32-E72D297353CC}">
                  <c16:uniqueId val="{00000034-F793-4FF4-AEC5-3F052D2686A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{126E9480-5D2D-44C5-926A-529D1CE6AE89}</c15:txfldGUID>
                      <c15:f>Diagramm!$J$53</c15:f>
                      <c15:dlblFieldTableCache>
                        <c:ptCount val="1"/>
                      </c15:dlblFieldTableCache>
                    </c15:dlblFTEntry>
                  </c15:dlblFieldTable>
                  <c15:showDataLabelsRange val="0"/>
                </c:ext>
                <c:ext xmlns:c16="http://schemas.microsoft.com/office/drawing/2014/chart" uri="{C3380CC4-5D6E-409C-BE32-E72D297353CC}">
                  <c16:uniqueId val="{00000035-F793-4FF4-AEC5-3F052D2686A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{4E7A5047-BF49-41A7-B215-EB494D08FEF8}</c15:txfldGUID>
                      <c15:f>Diagramm!$J$54</c15:f>
                      <c15:dlblFieldTableCache>
                        <c:ptCount val="1"/>
                      </c15:dlblFieldTableCache>
                    </c15:dlblFTEntry>
                  </c15:dlblFieldTable>
                  <c15:showDataLabelsRange val="0"/>
                </c:ext>
                <c:ext xmlns:c16="http://schemas.microsoft.com/office/drawing/2014/chart" uri="{C3380CC4-5D6E-409C-BE32-E72D297353CC}">
                  <c16:uniqueId val="{00000036-F793-4FF4-AEC5-3F052D2686A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{B2D38E92-AE2E-4E30-884B-ED8F878CF948}</c15:txfldGUID>
                      <c15:f>Diagramm!$J$55</c15:f>
                      <c15:dlblFieldTableCache>
                        <c:ptCount val="1"/>
                      </c15:dlblFieldTableCache>
                    </c15:dlblFTEntry>
                  </c15:dlblFieldTable>
                  <c15:showDataLabelsRange val="0"/>
                </c:ext>
                <c:ext xmlns:c16="http://schemas.microsoft.com/office/drawing/2014/chart" uri="{C3380CC4-5D6E-409C-BE32-E72D297353CC}">
                  <c16:uniqueId val="{00000037-F793-4FF4-AEC5-3F052D2686A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{0D7236CE-FB66-48D5-A3AD-5F5BACF154F4}</c15:txfldGUID>
                      <c15:f>Diagramm!$J$56</c15:f>
                      <c15:dlblFieldTableCache>
                        <c:ptCount val="1"/>
                      </c15:dlblFieldTableCache>
                    </c15:dlblFTEntry>
                  </c15:dlblFieldTable>
                  <c15:showDataLabelsRange val="0"/>
                </c:ext>
                <c:ext xmlns:c16="http://schemas.microsoft.com/office/drawing/2014/chart" uri="{C3380CC4-5D6E-409C-BE32-E72D297353CC}">
                  <c16:uniqueId val="{00000038-F793-4FF4-AEC5-3F052D2686A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{50C45960-6428-47F9-9A52-85D6DEC29C73}</c15:txfldGUID>
                      <c15:f>Diagramm!$J$57</c15:f>
                      <c15:dlblFieldTableCache>
                        <c:ptCount val="1"/>
                      </c15:dlblFieldTableCache>
                    </c15:dlblFTEntry>
                  </c15:dlblFieldTable>
                  <c15:showDataLabelsRange val="0"/>
                </c:ext>
                <c:ext xmlns:c16="http://schemas.microsoft.com/office/drawing/2014/chart" uri="{C3380CC4-5D6E-409C-BE32-E72D297353CC}">
                  <c16:uniqueId val="{00000039-F793-4FF4-AEC5-3F052D2686A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{9ABE8A8D-E437-46CE-8447-85D0ECA26CD3}</c15:txfldGUID>
                      <c15:f>Diagramm!$J$58</c15:f>
                      <c15:dlblFieldTableCache>
                        <c:ptCount val="1"/>
                      </c15:dlblFieldTableCache>
                    </c15:dlblFTEntry>
                  </c15:dlblFieldTable>
                  <c15:showDataLabelsRange val="0"/>
                </c:ext>
                <c:ext xmlns:c16="http://schemas.microsoft.com/office/drawing/2014/chart" uri="{C3380CC4-5D6E-409C-BE32-E72D297353CC}">
                  <c16:uniqueId val="{0000003A-F793-4FF4-AEC5-3F052D2686A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{54565D1C-526C-412D-A169-0E318285D922}</c15:txfldGUID>
                      <c15:f>Diagramm!$J$59</c15:f>
                      <c15:dlblFieldTableCache>
                        <c:ptCount val="1"/>
                      </c15:dlblFieldTableCache>
                    </c15:dlblFTEntry>
                  </c15:dlblFieldTable>
                  <c15:showDataLabelsRange val="0"/>
                </c:ext>
                <c:ext xmlns:c16="http://schemas.microsoft.com/office/drawing/2014/chart" uri="{C3380CC4-5D6E-409C-BE32-E72D297353CC}">
                  <c16:uniqueId val="{0000003B-F793-4FF4-AEC5-3F052D2686A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{E2BAA1ED-9551-4870-98DB-F0085273C511}</c15:txfldGUID>
                      <c15:f>Diagramm!$J$60</c15:f>
                      <c15:dlblFieldTableCache>
                        <c:ptCount val="1"/>
                      </c15:dlblFieldTableCache>
                    </c15:dlblFTEntry>
                  </c15:dlblFieldTable>
                  <c15:showDataLabelsRange val="0"/>
                </c:ext>
                <c:ext xmlns:c16="http://schemas.microsoft.com/office/drawing/2014/chart" uri="{C3380CC4-5D6E-409C-BE32-E72D297353CC}">
                  <c16:uniqueId val="{0000003C-F793-4FF4-AEC5-3F052D2686A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{BFEEE223-B74A-4B9A-B6B5-9FAED14B4780}</c15:txfldGUID>
                      <c15:f>Diagramm!$J$61</c15:f>
                      <c15:dlblFieldTableCache>
                        <c:ptCount val="1"/>
                      </c15:dlblFieldTableCache>
                    </c15:dlblFTEntry>
                  </c15:dlblFieldTable>
                  <c15:showDataLabelsRange val="0"/>
                </c:ext>
                <c:ext xmlns:c16="http://schemas.microsoft.com/office/drawing/2014/chart" uri="{C3380CC4-5D6E-409C-BE32-E72D297353CC}">
                  <c16:uniqueId val="{0000003D-F793-4FF4-AEC5-3F052D2686A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{E75DE792-D5A5-4F67-B57C-FE39B00BAA7A}</c15:txfldGUID>
                      <c15:f>Diagramm!$J$62</c15:f>
                      <c15:dlblFieldTableCache>
                        <c:ptCount val="1"/>
                      </c15:dlblFieldTableCache>
                    </c15:dlblFTEntry>
                  </c15:dlblFieldTable>
                  <c15:showDataLabelsRange val="0"/>
                </c:ext>
                <c:ext xmlns:c16="http://schemas.microsoft.com/office/drawing/2014/chart" uri="{C3380CC4-5D6E-409C-BE32-E72D297353CC}">
                  <c16:uniqueId val="{0000003E-F793-4FF4-AEC5-3F052D2686A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{AC2ACF58-08D9-4F48-88BF-CBD214C7C866}</c15:txfldGUID>
                      <c15:f>Diagramm!$J$63</c15:f>
                      <c15:dlblFieldTableCache>
                        <c:ptCount val="1"/>
                      </c15:dlblFieldTableCache>
                    </c15:dlblFTEntry>
                  </c15:dlblFieldTable>
                  <c15:showDataLabelsRange val="0"/>
                </c:ext>
                <c:ext xmlns:c16="http://schemas.microsoft.com/office/drawing/2014/chart" uri="{C3380CC4-5D6E-409C-BE32-E72D297353CC}">
                  <c16:uniqueId val="{0000003F-F793-4FF4-AEC5-3F052D2686A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{B933ADDE-6447-4FDE-98E6-18EBA8E6C8E6}</c15:txfldGUID>
                      <c15:f>Diagramm!$J$64</c15:f>
                      <c15:dlblFieldTableCache>
                        <c:ptCount val="1"/>
                      </c15:dlblFieldTableCache>
                    </c15:dlblFTEntry>
                  </c15:dlblFieldTable>
                  <c15:showDataLabelsRange val="0"/>
                </c:ext>
                <c:ext xmlns:c16="http://schemas.microsoft.com/office/drawing/2014/chart" uri="{C3380CC4-5D6E-409C-BE32-E72D297353CC}">
                  <c16:uniqueId val="{00000040-F793-4FF4-AEC5-3F052D2686A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{17DCA138-05F1-45A5-BF17-05DCA86EB02D}</c15:txfldGUID>
                      <c15:f>Diagramm!$J$65</c15:f>
                      <c15:dlblFieldTableCache>
                        <c:ptCount val="1"/>
                      </c15:dlblFieldTableCache>
                    </c15:dlblFTEntry>
                  </c15:dlblFieldTable>
                  <c15:showDataLabelsRange val="0"/>
                </c:ext>
                <c:ext xmlns:c16="http://schemas.microsoft.com/office/drawing/2014/chart" uri="{C3380CC4-5D6E-409C-BE32-E72D297353CC}">
                  <c16:uniqueId val="{00000041-F793-4FF4-AEC5-3F052D2686A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{E82905FA-3177-4F96-8A08-F4C6359152A1}</c15:txfldGUID>
                      <c15:f>Diagramm!$J$66</c15:f>
                      <c15:dlblFieldTableCache>
                        <c:ptCount val="1"/>
                      </c15:dlblFieldTableCache>
                    </c15:dlblFTEntry>
                  </c15:dlblFieldTable>
                  <c15:showDataLabelsRange val="0"/>
                </c:ext>
                <c:ext xmlns:c16="http://schemas.microsoft.com/office/drawing/2014/chart" uri="{C3380CC4-5D6E-409C-BE32-E72D297353CC}">
                  <c16:uniqueId val="{00000042-F793-4FF4-AEC5-3F052D2686A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{318648E7-F526-4349-A003-41E220129DDB}</c15:txfldGUID>
                      <c15:f>Diagramm!$J$67</c15:f>
                      <c15:dlblFieldTableCache>
                        <c:ptCount val="1"/>
                      </c15:dlblFieldTableCache>
                    </c15:dlblFTEntry>
                  </c15:dlblFieldTable>
                  <c15:showDataLabelsRange val="0"/>
                </c:ext>
                <c:ext xmlns:c16="http://schemas.microsoft.com/office/drawing/2014/chart" uri="{C3380CC4-5D6E-409C-BE32-E72D297353CC}">
                  <c16:uniqueId val="{00000043-F793-4FF4-AEC5-3F052D2686A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793-4FF4-AEC5-3F052D2686A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484-430D-ABE9-2DB19AAB710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84-430D-ABE9-2DB19AAB710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484-430D-ABE9-2DB19AAB710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84-430D-ABE9-2DB19AAB710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484-430D-ABE9-2DB19AAB710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84-430D-ABE9-2DB19AAB710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484-430D-ABE9-2DB19AAB710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484-430D-ABE9-2DB19AAB710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484-430D-ABE9-2DB19AAB710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484-430D-ABE9-2DB19AAB710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484-430D-ABE9-2DB19AAB710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484-430D-ABE9-2DB19AAB710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484-430D-ABE9-2DB19AAB710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484-430D-ABE9-2DB19AAB710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484-430D-ABE9-2DB19AAB710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484-430D-ABE9-2DB19AAB710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484-430D-ABE9-2DB19AAB710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484-430D-ABE9-2DB19AAB710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484-430D-ABE9-2DB19AAB710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484-430D-ABE9-2DB19AAB710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484-430D-ABE9-2DB19AAB710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484-430D-ABE9-2DB19AAB710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484-430D-ABE9-2DB19AAB710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484-430D-ABE9-2DB19AAB710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484-430D-ABE9-2DB19AAB710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484-430D-ABE9-2DB19AAB710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484-430D-ABE9-2DB19AAB710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484-430D-ABE9-2DB19AAB710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484-430D-ABE9-2DB19AAB710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484-430D-ABE9-2DB19AAB710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484-430D-ABE9-2DB19AAB710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484-430D-ABE9-2DB19AAB710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484-430D-ABE9-2DB19AAB710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484-430D-ABE9-2DB19AAB710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484-430D-ABE9-2DB19AAB710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484-430D-ABE9-2DB19AAB710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484-430D-ABE9-2DB19AAB710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484-430D-ABE9-2DB19AAB710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484-430D-ABE9-2DB19AAB710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484-430D-ABE9-2DB19AAB710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484-430D-ABE9-2DB19AAB710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484-430D-ABE9-2DB19AAB710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484-430D-ABE9-2DB19AAB710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484-430D-ABE9-2DB19AAB710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484-430D-ABE9-2DB19AAB710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484-430D-ABE9-2DB19AAB710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484-430D-ABE9-2DB19AAB710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484-430D-ABE9-2DB19AAB710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484-430D-ABE9-2DB19AAB710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484-430D-ABE9-2DB19AAB710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484-430D-ABE9-2DB19AAB710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484-430D-ABE9-2DB19AAB710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484-430D-ABE9-2DB19AAB710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484-430D-ABE9-2DB19AAB710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484-430D-ABE9-2DB19AAB710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484-430D-ABE9-2DB19AAB710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484-430D-ABE9-2DB19AAB710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484-430D-ABE9-2DB19AAB710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484-430D-ABE9-2DB19AAB710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484-430D-ABE9-2DB19AAB710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484-430D-ABE9-2DB19AAB710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484-430D-ABE9-2DB19AAB710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484-430D-ABE9-2DB19AAB710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484-430D-ABE9-2DB19AAB710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484-430D-ABE9-2DB19AAB710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484-430D-ABE9-2DB19AAB710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484-430D-ABE9-2DB19AAB710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484-430D-ABE9-2DB19AAB710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484-430D-ABE9-2DB19AAB710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101.64325318164842</c:v>
                </c:pt>
                <c:pt idx="2">
                  <c:v>103.02795254100951</c:v>
                </c:pt>
                <c:pt idx="3">
                  <c:v>102.33273004108132</c:v>
                </c:pt>
                <c:pt idx="4">
                  <c:v>104.29773909046511</c:v>
                </c:pt>
                <c:pt idx="5">
                  <c:v>105.79447843948404</c:v>
                </c:pt>
                <c:pt idx="6">
                  <c:v>109.11833146600016</c:v>
                </c:pt>
                <c:pt idx="7">
                  <c:v>108.57536843919675</c:v>
                </c:pt>
                <c:pt idx="8">
                  <c:v>109.66416731305122</c:v>
                </c:pt>
                <c:pt idx="9">
                  <c:v>111.06897641414577</c:v>
                </c:pt>
                <c:pt idx="10">
                  <c:v>112.40771064954467</c:v>
                </c:pt>
                <c:pt idx="11">
                  <c:v>111.92507684794163</c:v>
                </c:pt>
                <c:pt idx="12">
                  <c:v>112.25545117641988</c:v>
                </c:pt>
                <c:pt idx="13">
                  <c:v>113.32988594903617</c:v>
                </c:pt>
                <c:pt idx="14">
                  <c:v>115.74018213680371</c:v>
                </c:pt>
                <c:pt idx="15">
                  <c:v>115.52759343847856</c:v>
                </c:pt>
                <c:pt idx="16">
                  <c:v>115.89244160992847</c:v>
                </c:pt>
                <c:pt idx="17">
                  <c:v>117.22830302507971</c:v>
                </c:pt>
                <c:pt idx="18">
                  <c:v>119.54092332442758</c:v>
                </c:pt>
                <c:pt idx="19">
                  <c:v>118.71067827286046</c:v>
                </c:pt>
                <c:pt idx="20">
                  <c:v>119.35993564882645</c:v>
                </c:pt>
                <c:pt idx="21">
                  <c:v>119.99770174380188</c:v>
                </c:pt>
                <c:pt idx="22">
                  <c:v>122.57174868568474</c:v>
                </c:pt>
                <c:pt idx="23">
                  <c:v>121.29047085523858</c:v>
                </c:pt>
                <c:pt idx="24">
                  <c:v>120.58950271481514</c:v>
                </c:pt>
              </c:numCache>
            </c:numRef>
          </c:val>
          <c:smooth val="0"/>
          <c:extLst>
            <c:ext xmlns:c16="http://schemas.microsoft.com/office/drawing/2014/chart" uri="{C3380CC4-5D6E-409C-BE32-E72D297353CC}">
              <c16:uniqueId val="{00000000-AB4C-4A87-833A-049F5C981EB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105.07144858503783</c:v>
                </c:pt>
                <c:pt idx="2">
                  <c:v>107.50910619221071</c:v>
                </c:pt>
                <c:pt idx="3">
                  <c:v>106.10815354441019</c:v>
                </c:pt>
                <c:pt idx="4">
                  <c:v>107.84533482768282</c:v>
                </c:pt>
                <c:pt idx="5">
                  <c:v>110.31101148781171</c:v>
                </c:pt>
                <c:pt idx="6">
                  <c:v>111.12356402353601</c:v>
                </c:pt>
                <c:pt idx="7">
                  <c:v>110.31101148781171</c:v>
                </c:pt>
                <c:pt idx="8">
                  <c:v>110.5631829644158</c:v>
                </c:pt>
                <c:pt idx="9">
                  <c:v>114.37377416643318</c:v>
                </c:pt>
                <c:pt idx="10">
                  <c:v>115.80274586718969</c:v>
                </c:pt>
                <c:pt idx="11">
                  <c:v>113.72933594844494</c:v>
                </c:pt>
                <c:pt idx="12">
                  <c:v>113.39310731297283</c:v>
                </c:pt>
                <c:pt idx="13">
                  <c:v>117.03558419725412</c:v>
                </c:pt>
                <c:pt idx="14">
                  <c:v>117.20369851499019</c:v>
                </c:pt>
                <c:pt idx="15">
                  <c:v>116.16699355561781</c:v>
                </c:pt>
                <c:pt idx="16">
                  <c:v>113.98150742504902</c:v>
                </c:pt>
                <c:pt idx="17">
                  <c:v>118.6046511627907</c:v>
                </c:pt>
                <c:pt idx="18">
                  <c:v>120.93023255813952</c:v>
                </c:pt>
                <c:pt idx="19">
                  <c:v>120.62202297562344</c:v>
                </c:pt>
                <c:pt idx="20">
                  <c:v>120.65004202857943</c:v>
                </c:pt>
                <c:pt idx="21">
                  <c:v>125.07705239562902</c:v>
                </c:pt>
                <c:pt idx="22">
                  <c:v>125.91762398430933</c:v>
                </c:pt>
                <c:pt idx="23">
                  <c:v>123.28383300644438</c:v>
                </c:pt>
                <c:pt idx="24">
                  <c:v>120.8181563463155</c:v>
                </c:pt>
              </c:numCache>
            </c:numRef>
          </c:val>
          <c:smooth val="0"/>
          <c:extLst>
            <c:ext xmlns:c16="http://schemas.microsoft.com/office/drawing/2014/chart" uri="{C3380CC4-5D6E-409C-BE32-E72D297353CC}">
              <c16:uniqueId val="{00000001-AB4C-4A87-833A-049F5C981EB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103.3798120642619</c:v>
                </c:pt>
                <c:pt idx="2">
                  <c:v>101.42467414367991</c:v>
                </c:pt>
                <c:pt idx="3">
                  <c:v>104.07699302819036</c:v>
                </c:pt>
                <c:pt idx="4">
                  <c:v>97.36283722340103</c:v>
                </c:pt>
                <c:pt idx="5">
                  <c:v>101.22764474083054</c:v>
                </c:pt>
                <c:pt idx="6">
                  <c:v>98.06001818732949</c:v>
                </c:pt>
                <c:pt idx="7">
                  <c:v>100.46983934525613</c:v>
                </c:pt>
                <c:pt idx="8">
                  <c:v>98.105486511063958</c:v>
                </c:pt>
                <c:pt idx="9">
                  <c:v>101.27311306456501</c:v>
                </c:pt>
                <c:pt idx="10">
                  <c:v>97.802364352834189</c:v>
                </c:pt>
                <c:pt idx="11">
                  <c:v>99.302819036071526</c:v>
                </c:pt>
                <c:pt idx="12">
                  <c:v>95.892694755986668</c:v>
                </c:pt>
                <c:pt idx="13">
                  <c:v>98.908760230372835</c:v>
                </c:pt>
                <c:pt idx="14">
                  <c:v>95.54410427402243</c:v>
                </c:pt>
                <c:pt idx="15">
                  <c:v>97.605334949984851</c:v>
                </c:pt>
                <c:pt idx="16">
                  <c:v>95.40769930281904</c:v>
                </c:pt>
                <c:pt idx="17">
                  <c:v>98.378296453470753</c:v>
                </c:pt>
                <c:pt idx="18">
                  <c:v>94.968172173385881</c:v>
                </c:pt>
                <c:pt idx="19">
                  <c:v>97.423461655046978</c:v>
                </c:pt>
                <c:pt idx="20">
                  <c:v>94.771142770536528</c:v>
                </c:pt>
                <c:pt idx="21">
                  <c:v>98.287359806001817</c:v>
                </c:pt>
                <c:pt idx="22">
                  <c:v>93.695059108820857</c:v>
                </c:pt>
                <c:pt idx="23">
                  <c:v>94.513488936041227</c:v>
                </c:pt>
                <c:pt idx="24">
                  <c:v>89.633222188541978</c:v>
                </c:pt>
              </c:numCache>
            </c:numRef>
          </c:val>
          <c:smooth val="0"/>
          <c:extLst>
            <c:ext xmlns:c16="http://schemas.microsoft.com/office/drawing/2014/chart" uri="{C3380CC4-5D6E-409C-BE32-E72D297353CC}">
              <c16:uniqueId val="{00000002-AB4C-4A87-833A-049F5C981EB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B4C-4A87-833A-049F5C981EB1}"/>
                </c:ext>
              </c:extLst>
            </c:dLbl>
            <c:dLbl>
              <c:idx val="1"/>
              <c:delete val="1"/>
              <c:extLst>
                <c:ext xmlns:c15="http://schemas.microsoft.com/office/drawing/2012/chart" uri="{CE6537A1-D6FC-4f65-9D91-7224C49458BB}"/>
                <c:ext xmlns:c16="http://schemas.microsoft.com/office/drawing/2014/chart" uri="{C3380CC4-5D6E-409C-BE32-E72D297353CC}">
                  <c16:uniqueId val="{00000004-AB4C-4A87-833A-049F5C981EB1}"/>
                </c:ext>
              </c:extLst>
            </c:dLbl>
            <c:dLbl>
              <c:idx val="2"/>
              <c:delete val="1"/>
              <c:extLst>
                <c:ext xmlns:c15="http://schemas.microsoft.com/office/drawing/2012/chart" uri="{CE6537A1-D6FC-4f65-9D91-7224C49458BB}"/>
                <c:ext xmlns:c16="http://schemas.microsoft.com/office/drawing/2014/chart" uri="{C3380CC4-5D6E-409C-BE32-E72D297353CC}">
                  <c16:uniqueId val="{00000005-AB4C-4A87-833A-049F5C981EB1}"/>
                </c:ext>
              </c:extLst>
            </c:dLbl>
            <c:dLbl>
              <c:idx val="3"/>
              <c:delete val="1"/>
              <c:extLst>
                <c:ext xmlns:c15="http://schemas.microsoft.com/office/drawing/2012/chart" uri="{CE6537A1-D6FC-4f65-9D91-7224C49458BB}"/>
                <c:ext xmlns:c16="http://schemas.microsoft.com/office/drawing/2014/chart" uri="{C3380CC4-5D6E-409C-BE32-E72D297353CC}">
                  <c16:uniqueId val="{00000006-AB4C-4A87-833A-049F5C981EB1}"/>
                </c:ext>
              </c:extLst>
            </c:dLbl>
            <c:dLbl>
              <c:idx val="4"/>
              <c:delete val="1"/>
              <c:extLst>
                <c:ext xmlns:c15="http://schemas.microsoft.com/office/drawing/2012/chart" uri="{CE6537A1-D6FC-4f65-9D91-7224C49458BB}"/>
                <c:ext xmlns:c16="http://schemas.microsoft.com/office/drawing/2014/chart" uri="{C3380CC4-5D6E-409C-BE32-E72D297353CC}">
                  <c16:uniqueId val="{00000007-AB4C-4A87-833A-049F5C981EB1}"/>
                </c:ext>
              </c:extLst>
            </c:dLbl>
            <c:dLbl>
              <c:idx val="5"/>
              <c:delete val="1"/>
              <c:extLst>
                <c:ext xmlns:c15="http://schemas.microsoft.com/office/drawing/2012/chart" uri="{CE6537A1-D6FC-4f65-9D91-7224C49458BB}"/>
                <c:ext xmlns:c16="http://schemas.microsoft.com/office/drawing/2014/chart" uri="{C3380CC4-5D6E-409C-BE32-E72D297353CC}">
                  <c16:uniqueId val="{00000008-AB4C-4A87-833A-049F5C981EB1}"/>
                </c:ext>
              </c:extLst>
            </c:dLbl>
            <c:dLbl>
              <c:idx val="6"/>
              <c:delete val="1"/>
              <c:extLst>
                <c:ext xmlns:c15="http://schemas.microsoft.com/office/drawing/2012/chart" uri="{CE6537A1-D6FC-4f65-9D91-7224C49458BB}"/>
                <c:ext xmlns:c16="http://schemas.microsoft.com/office/drawing/2014/chart" uri="{C3380CC4-5D6E-409C-BE32-E72D297353CC}">
                  <c16:uniqueId val="{00000009-AB4C-4A87-833A-049F5C981EB1}"/>
                </c:ext>
              </c:extLst>
            </c:dLbl>
            <c:dLbl>
              <c:idx val="7"/>
              <c:delete val="1"/>
              <c:extLst>
                <c:ext xmlns:c15="http://schemas.microsoft.com/office/drawing/2012/chart" uri="{CE6537A1-D6FC-4f65-9D91-7224C49458BB}"/>
                <c:ext xmlns:c16="http://schemas.microsoft.com/office/drawing/2014/chart" uri="{C3380CC4-5D6E-409C-BE32-E72D297353CC}">
                  <c16:uniqueId val="{0000000A-AB4C-4A87-833A-049F5C981EB1}"/>
                </c:ext>
              </c:extLst>
            </c:dLbl>
            <c:dLbl>
              <c:idx val="8"/>
              <c:delete val="1"/>
              <c:extLst>
                <c:ext xmlns:c15="http://schemas.microsoft.com/office/drawing/2012/chart" uri="{CE6537A1-D6FC-4f65-9D91-7224C49458BB}"/>
                <c:ext xmlns:c16="http://schemas.microsoft.com/office/drawing/2014/chart" uri="{C3380CC4-5D6E-409C-BE32-E72D297353CC}">
                  <c16:uniqueId val="{0000000B-AB4C-4A87-833A-049F5C981EB1}"/>
                </c:ext>
              </c:extLst>
            </c:dLbl>
            <c:dLbl>
              <c:idx val="9"/>
              <c:delete val="1"/>
              <c:extLst>
                <c:ext xmlns:c15="http://schemas.microsoft.com/office/drawing/2012/chart" uri="{CE6537A1-D6FC-4f65-9D91-7224C49458BB}"/>
                <c:ext xmlns:c16="http://schemas.microsoft.com/office/drawing/2014/chart" uri="{C3380CC4-5D6E-409C-BE32-E72D297353CC}">
                  <c16:uniqueId val="{0000000C-AB4C-4A87-833A-049F5C981EB1}"/>
                </c:ext>
              </c:extLst>
            </c:dLbl>
            <c:dLbl>
              <c:idx val="10"/>
              <c:delete val="1"/>
              <c:extLst>
                <c:ext xmlns:c15="http://schemas.microsoft.com/office/drawing/2012/chart" uri="{CE6537A1-D6FC-4f65-9D91-7224C49458BB}"/>
                <c:ext xmlns:c16="http://schemas.microsoft.com/office/drawing/2014/chart" uri="{C3380CC4-5D6E-409C-BE32-E72D297353CC}">
                  <c16:uniqueId val="{0000000D-AB4C-4A87-833A-049F5C981EB1}"/>
                </c:ext>
              </c:extLst>
            </c:dLbl>
            <c:dLbl>
              <c:idx val="11"/>
              <c:delete val="1"/>
              <c:extLst>
                <c:ext xmlns:c15="http://schemas.microsoft.com/office/drawing/2012/chart" uri="{CE6537A1-D6FC-4f65-9D91-7224C49458BB}"/>
                <c:ext xmlns:c16="http://schemas.microsoft.com/office/drawing/2014/chart" uri="{C3380CC4-5D6E-409C-BE32-E72D297353CC}">
                  <c16:uniqueId val="{0000000E-AB4C-4A87-833A-049F5C981EB1}"/>
                </c:ext>
              </c:extLst>
            </c:dLbl>
            <c:dLbl>
              <c:idx val="12"/>
              <c:delete val="1"/>
              <c:extLst>
                <c:ext xmlns:c15="http://schemas.microsoft.com/office/drawing/2012/chart" uri="{CE6537A1-D6FC-4f65-9D91-7224C49458BB}"/>
                <c:ext xmlns:c16="http://schemas.microsoft.com/office/drawing/2014/chart" uri="{C3380CC4-5D6E-409C-BE32-E72D297353CC}">
                  <c16:uniqueId val="{0000000F-AB4C-4A87-833A-049F5C981EB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B4C-4A87-833A-049F5C981EB1}"/>
                </c:ext>
              </c:extLst>
            </c:dLbl>
            <c:dLbl>
              <c:idx val="14"/>
              <c:delete val="1"/>
              <c:extLst>
                <c:ext xmlns:c15="http://schemas.microsoft.com/office/drawing/2012/chart" uri="{CE6537A1-D6FC-4f65-9D91-7224C49458BB}"/>
                <c:ext xmlns:c16="http://schemas.microsoft.com/office/drawing/2014/chart" uri="{C3380CC4-5D6E-409C-BE32-E72D297353CC}">
                  <c16:uniqueId val="{00000011-AB4C-4A87-833A-049F5C981EB1}"/>
                </c:ext>
              </c:extLst>
            </c:dLbl>
            <c:dLbl>
              <c:idx val="15"/>
              <c:delete val="1"/>
              <c:extLst>
                <c:ext xmlns:c15="http://schemas.microsoft.com/office/drawing/2012/chart" uri="{CE6537A1-D6FC-4f65-9D91-7224C49458BB}"/>
                <c:ext xmlns:c16="http://schemas.microsoft.com/office/drawing/2014/chart" uri="{C3380CC4-5D6E-409C-BE32-E72D297353CC}">
                  <c16:uniqueId val="{00000012-AB4C-4A87-833A-049F5C981EB1}"/>
                </c:ext>
              </c:extLst>
            </c:dLbl>
            <c:dLbl>
              <c:idx val="16"/>
              <c:delete val="1"/>
              <c:extLst>
                <c:ext xmlns:c15="http://schemas.microsoft.com/office/drawing/2012/chart" uri="{CE6537A1-D6FC-4f65-9D91-7224C49458BB}"/>
                <c:ext xmlns:c16="http://schemas.microsoft.com/office/drawing/2014/chart" uri="{C3380CC4-5D6E-409C-BE32-E72D297353CC}">
                  <c16:uniqueId val="{00000013-AB4C-4A87-833A-049F5C981EB1}"/>
                </c:ext>
              </c:extLst>
            </c:dLbl>
            <c:dLbl>
              <c:idx val="17"/>
              <c:delete val="1"/>
              <c:extLst>
                <c:ext xmlns:c15="http://schemas.microsoft.com/office/drawing/2012/chart" uri="{CE6537A1-D6FC-4f65-9D91-7224C49458BB}"/>
                <c:ext xmlns:c16="http://schemas.microsoft.com/office/drawing/2014/chart" uri="{C3380CC4-5D6E-409C-BE32-E72D297353CC}">
                  <c16:uniqueId val="{00000014-AB4C-4A87-833A-049F5C981EB1}"/>
                </c:ext>
              </c:extLst>
            </c:dLbl>
            <c:dLbl>
              <c:idx val="18"/>
              <c:delete val="1"/>
              <c:extLst>
                <c:ext xmlns:c15="http://schemas.microsoft.com/office/drawing/2012/chart" uri="{CE6537A1-D6FC-4f65-9D91-7224C49458BB}"/>
                <c:ext xmlns:c16="http://schemas.microsoft.com/office/drawing/2014/chart" uri="{C3380CC4-5D6E-409C-BE32-E72D297353CC}">
                  <c16:uniqueId val="{00000015-AB4C-4A87-833A-049F5C981EB1}"/>
                </c:ext>
              </c:extLst>
            </c:dLbl>
            <c:dLbl>
              <c:idx val="19"/>
              <c:delete val="1"/>
              <c:extLst>
                <c:ext xmlns:c15="http://schemas.microsoft.com/office/drawing/2012/chart" uri="{CE6537A1-D6FC-4f65-9D91-7224C49458BB}"/>
                <c:ext xmlns:c16="http://schemas.microsoft.com/office/drawing/2014/chart" uri="{C3380CC4-5D6E-409C-BE32-E72D297353CC}">
                  <c16:uniqueId val="{00000016-AB4C-4A87-833A-049F5C981EB1}"/>
                </c:ext>
              </c:extLst>
            </c:dLbl>
            <c:dLbl>
              <c:idx val="20"/>
              <c:delete val="1"/>
              <c:extLst>
                <c:ext xmlns:c15="http://schemas.microsoft.com/office/drawing/2012/chart" uri="{CE6537A1-D6FC-4f65-9D91-7224C49458BB}"/>
                <c:ext xmlns:c16="http://schemas.microsoft.com/office/drawing/2014/chart" uri="{C3380CC4-5D6E-409C-BE32-E72D297353CC}">
                  <c16:uniqueId val="{00000017-AB4C-4A87-833A-049F5C981EB1}"/>
                </c:ext>
              </c:extLst>
            </c:dLbl>
            <c:dLbl>
              <c:idx val="21"/>
              <c:delete val="1"/>
              <c:extLst>
                <c:ext xmlns:c15="http://schemas.microsoft.com/office/drawing/2012/chart" uri="{CE6537A1-D6FC-4f65-9D91-7224C49458BB}"/>
                <c:ext xmlns:c16="http://schemas.microsoft.com/office/drawing/2014/chart" uri="{C3380CC4-5D6E-409C-BE32-E72D297353CC}">
                  <c16:uniqueId val="{00000018-AB4C-4A87-833A-049F5C981EB1}"/>
                </c:ext>
              </c:extLst>
            </c:dLbl>
            <c:dLbl>
              <c:idx val="22"/>
              <c:delete val="1"/>
              <c:extLst>
                <c:ext xmlns:c15="http://schemas.microsoft.com/office/drawing/2012/chart" uri="{CE6537A1-D6FC-4f65-9D91-7224C49458BB}"/>
                <c:ext xmlns:c16="http://schemas.microsoft.com/office/drawing/2014/chart" uri="{C3380CC4-5D6E-409C-BE32-E72D297353CC}">
                  <c16:uniqueId val="{00000019-AB4C-4A87-833A-049F5C981EB1}"/>
                </c:ext>
              </c:extLst>
            </c:dLbl>
            <c:dLbl>
              <c:idx val="23"/>
              <c:delete val="1"/>
              <c:extLst>
                <c:ext xmlns:c15="http://schemas.microsoft.com/office/drawing/2012/chart" uri="{CE6537A1-D6FC-4f65-9D91-7224C49458BB}"/>
                <c:ext xmlns:c16="http://schemas.microsoft.com/office/drawing/2014/chart" uri="{C3380CC4-5D6E-409C-BE32-E72D297353CC}">
                  <c16:uniqueId val="{0000001A-AB4C-4A87-833A-049F5C981EB1}"/>
                </c:ext>
              </c:extLst>
            </c:dLbl>
            <c:dLbl>
              <c:idx val="24"/>
              <c:delete val="1"/>
              <c:extLst>
                <c:ext xmlns:c15="http://schemas.microsoft.com/office/drawing/2012/chart" uri="{CE6537A1-D6FC-4f65-9D91-7224C49458BB}"/>
                <c:ext xmlns:c16="http://schemas.microsoft.com/office/drawing/2014/chart" uri="{C3380CC4-5D6E-409C-BE32-E72D297353CC}">
                  <c16:uniqueId val="{0000001B-AB4C-4A87-833A-049F5C981EB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B4C-4A87-833A-049F5C981EB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Eichstätt (09176)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41976</v>
      </c>
      <c r="F11" s="238">
        <v>42220</v>
      </c>
      <c r="G11" s="238">
        <v>42666</v>
      </c>
      <c r="H11" s="238">
        <v>41770</v>
      </c>
      <c r="I11" s="265">
        <v>41548</v>
      </c>
      <c r="J11" s="263">
        <v>428</v>
      </c>
      <c r="K11" s="266">
        <v>1.030133821122557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15.673241852487136</v>
      </c>
      <c r="E13" s="115">
        <v>6579</v>
      </c>
      <c r="F13" s="114">
        <v>6474</v>
      </c>
      <c r="G13" s="114">
        <v>6670</v>
      </c>
      <c r="H13" s="114">
        <v>6523</v>
      </c>
      <c r="I13" s="140">
        <v>6384</v>
      </c>
      <c r="J13" s="115">
        <v>195</v>
      </c>
      <c r="K13" s="116">
        <v>3.0545112781954886</v>
      </c>
    </row>
    <row r="14" spans="1:255" ht="14.1" customHeight="1" x14ac:dyDescent="0.2">
      <c r="A14" s="306" t="s">
        <v>230</v>
      </c>
      <c r="B14" s="307"/>
      <c r="C14" s="308"/>
      <c r="D14" s="113">
        <v>58.91223556317896</v>
      </c>
      <c r="E14" s="115">
        <v>24729</v>
      </c>
      <c r="F14" s="114">
        <v>25022</v>
      </c>
      <c r="G14" s="114">
        <v>25279</v>
      </c>
      <c r="H14" s="114">
        <v>24619</v>
      </c>
      <c r="I14" s="140">
        <v>24584</v>
      </c>
      <c r="J14" s="115">
        <v>145</v>
      </c>
      <c r="K14" s="116">
        <v>0.58981451350471847</v>
      </c>
    </row>
    <row r="15" spans="1:255" ht="14.1" customHeight="1" x14ac:dyDescent="0.2">
      <c r="A15" s="306" t="s">
        <v>231</v>
      </c>
      <c r="B15" s="307"/>
      <c r="C15" s="308"/>
      <c r="D15" s="113">
        <v>13.371926815323041</v>
      </c>
      <c r="E15" s="115">
        <v>5613</v>
      </c>
      <c r="F15" s="114">
        <v>5672</v>
      </c>
      <c r="G15" s="114">
        <v>5681</v>
      </c>
      <c r="H15" s="114">
        <v>5606</v>
      </c>
      <c r="I15" s="140">
        <v>5547</v>
      </c>
      <c r="J15" s="115">
        <v>66</v>
      </c>
      <c r="K15" s="116">
        <v>1.1898323418063819</v>
      </c>
    </row>
    <row r="16" spans="1:255" ht="14.1" customHeight="1" x14ac:dyDescent="0.2">
      <c r="A16" s="306" t="s">
        <v>232</v>
      </c>
      <c r="B16" s="307"/>
      <c r="C16" s="308"/>
      <c r="D16" s="113">
        <v>12.042595769010862</v>
      </c>
      <c r="E16" s="115">
        <v>5055</v>
      </c>
      <c r="F16" s="114">
        <v>5052</v>
      </c>
      <c r="G16" s="114">
        <v>5036</v>
      </c>
      <c r="H16" s="114">
        <v>5022</v>
      </c>
      <c r="I16" s="140">
        <v>5033</v>
      </c>
      <c r="J16" s="115">
        <v>22</v>
      </c>
      <c r="K16" s="116">
        <v>0.43711504073117424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0.59319611206403655</v>
      </c>
      <c r="E18" s="115">
        <v>249</v>
      </c>
      <c r="F18" s="114">
        <v>228</v>
      </c>
      <c r="G18" s="114">
        <v>263</v>
      </c>
      <c r="H18" s="114">
        <v>261</v>
      </c>
      <c r="I18" s="140">
        <v>243</v>
      </c>
      <c r="J18" s="115">
        <v>6</v>
      </c>
      <c r="K18" s="116">
        <v>2.4691358024691357</v>
      </c>
    </row>
    <row r="19" spans="1:255" ht="14.1" customHeight="1" x14ac:dyDescent="0.2">
      <c r="A19" s="306" t="s">
        <v>235</v>
      </c>
      <c r="B19" s="307" t="s">
        <v>236</v>
      </c>
      <c r="C19" s="308"/>
      <c r="D19" s="113">
        <v>0.32875929102344198</v>
      </c>
      <c r="E19" s="115">
        <v>138</v>
      </c>
      <c r="F19" s="114">
        <v>117</v>
      </c>
      <c r="G19" s="114">
        <v>140</v>
      </c>
      <c r="H19" s="114">
        <v>137</v>
      </c>
      <c r="I19" s="140">
        <v>127</v>
      </c>
      <c r="J19" s="115">
        <v>11</v>
      </c>
      <c r="K19" s="116">
        <v>8.6614173228346463</v>
      </c>
    </row>
    <row r="20" spans="1:255" ht="14.1" customHeight="1" x14ac:dyDescent="0.2">
      <c r="A20" s="306">
        <v>12</v>
      </c>
      <c r="B20" s="307" t="s">
        <v>237</v>
      </c>
      <c r="C20" s="308"/>
      <c r="D20" s="113">
        <v>0.6074899942824471</v>
      </c>
      <c r="E20" s="115">
        <v>255</v>
      </c>
      <c r="F20" s="114">
        <v>224</v>
      </c>
      <c r="G20" s="114">
        <v>261</v>
      </c>
      <c r="H20" s="114">
        <v>265</v>
      </c>
      <c r="I20" s="140">
        <v>254</v>
      </c>
      <c r="J20" s="115">
        <v>1</v>
      </c>
      <c r="K20" s="116">
        <v>0.39370078740157483</v>
      </c>
    </row>
    <row r="21" spans="1:255" ht="14.1" customHeight="1" x14ac:dyDescent="0.2">
      <c r="A21" s="306">
        <v>21</v>
      </c>
      <c r="B21" s="307" t="s">
        <v>238</v>
      </c>
      <c r="C21" s="308"/>
      <c r="D21" s="113">
        <v>1.7176481799123309</v>
      </c>
      <c r="E21" s="115">
        <v>721</v>
      </c>
      <c r="F21" s="114">
        <v>719</v>
      </c>
      <c r="G21" s="114">
        <v>782</v>
      </c>
      <c r="H21" s="114">
        <v>765</v>
      </c>
      <c r="I21" s="140">
        <v>715</v>
      </c>
      <c r="J21" s="115">
        <v>6</v>
      </c>
      <c r="K21" s="116">
        <v>0.83916083916083917</v>
      </c>
    </row>
    <row r="22" spans="1:255" ht="14.1" customHeight="1" x14ac:dyDescent="0.2">
      <c r="A22" s="306">
        <v>22</v>
      </c>
      <c r="B22" s="307" t="s">
        <v>239</v>
      </c>
      <c r="C22" s="308"/>
      <c r="D22" s="113">
        <v>2.1893462931198782</v>
      </c>
      <c r="E22" s="115">
        <v>919</v>
      </c>
      <c r="F22" s="114">
        <v>898</v>
      </c>
      <c r="G22" s="114">
        <v>925</v>
      </c>
      <c r="H22" s="114">
        <v>870</v>
      </c>
      <c r="I22" s="140">
        <v>907</v>
      </c>
      <c r="J22" s="115">
        <v>12</v>
      </c>
      <c r="K22" s="116">
        <v>1.3230429988974641</v>
      </c>
    </row>
    <row r="23" spans="1:255" ht="14.1" customHeight="1" x14ac:dyDescent="0.2">
      <c r="A23" s="306">
        <v>23</v>
      </c>
      <c r="B23" s="307" t="s">
        <v>240</v>
      </c>
      <c r="C23" s="308"/>
      <c r="D23" s="113">
        <v>0.56460834762721557</v>
      </c>
      <c r="E23" s="115">
        <v>237</v>
      </c>
      <c r="F23" s="114">
        <v>246</v>
      </c>
      <c r="G23" s="114">
        <v>249</v>
      </c>
      <c r="H23" s="114">
        <v>244</v>
      </c>
      <c r="I23" s="140">
        <v>241</v>
      </c>
      <c r="J23" s="115">
        <v>-4</v>
      </c>
      <c r="K23" s="116">
        <v>-1.6597510373443984</v>
      </c>
    </row>
    <row r="24" spans="1:255" ht="14.1" customHeight="1" x14ac:dyDescent="0.2">
      <c r="A24" s="306">
        <v>24</v>
      </c>
      <c r="B24" s="307" t="s">
        <v>241</v>
      </c>
      <c r="C24" s="308"/>
      <c r="D24" s="113">
        <v>5.5889079473985133</v>
      </c>
      <c r="E24" s="115">
        <v>2346</v>
      </c>
      <c r="F24" s="114">
        <v>2407</v>
      </c>
      <c r="G24" s="114">
        <v>2421</v>
      </c>
      <c r="H24" s="114">
        <v>2421</v>
      </c>
      <c r="I24" s="140">
        <v>2401</v>
      </c>
      <c r="J24" s="115">
        <v>-55</v>
      </c>
      <c r="K24" s="116">
        <v>-2.2907122032486464</v>
      </c>
    </row>
    <row r="25" spans="1:255" ht="14.1" customHeight="1" x14ac:dyDescent="0.2">
      <c r="A25" s="306">
        <v>25</v>
      </c>
      <c r="B25" s="307" t="s">
        <v>242</v>
      </c>
      <c r="C25" s="308"/>
      <c r="D25" s="113">
        <v>5.5460263007432822</v>
      </c>
      <c r="E25" s="115">
        <v>2328</v>
      </c>
      <c r="F25" s="114">
        <v>2389</v>
      </c>
      <c r="G25" s="114">
        <v>2423</v>
      </c>
      <c r="H25" s="114">
        <v>2370</v>
      </c>
      <c r="I25" s="140">
        <v>2392</v>
      </c>
      <c r="J25" s="115">
        <v>-64</v>
      </c>
      <c r="K25" s="116">
        <v>-2.6755852842809364</v>
      </c>
    </row>
    <row r="26" spans="1:255" ht="14.1" customHeight="1" x14ac:dyDescent="0.2">
      <c r="A26" s="306">
        <v>26</v>
      </c>
      <c r="B26" s="307" t="s">
        <v>243</v>
      </c>
      <c r="C26" s="308"/>
      <c r="D26" s="113">
        <v>3.9713169430150561</v>
      </c>
      <c r="E26" s="115">
        <v>1667</v>
      </c>
      <c r="F26" s="114">
        <v>1709</v>
      </c>
      <c r="G26" s="114">
        <v>1725</v>
      </c>
      <c r="H26" s="114">
        <v>1684</v>
      </c>
      <c r="I26" s="140">
        <v>1689</v>
      </c>
      <c r="J26" s="115">
        <v>-22</v>
      </c>
      <c r="K26" s="116">
        <v>-1.3025458851391356</v>
      </c>
    </row>
    <row r="27" spans="1:255" ht="14.1" customHeight="1" x14ac:dyDescent="0.2">
      <c r="A27" s="306">
        <v>27</v>
      </c>
      <c r="B27" s="307" t="s">
        <v>244</v>
      </c>
      <c r="C27" s="308"/>
      <c r="D27" s="113">
        <v>8.0903373356203545</v>
      </c>
      <c r="E27" s="115">
        <v>3396</v>
      </c>
      <c r="F27" s="114">
        <v>3430</v>
      </c>
      <c r="G27" s="114">
        <v>3440</v>
      </c>
      <c r="H27" s="114">
        <v>3471</v>
      </c>
      <c r="I27" s="140">
        <v>3456</v>
      </c>
      <c r="J27" s="115">
        <v>-60</v>
      </c>
      <c r="K27" s="116">
        <v>-1.7361111111111112</v>
      </c>
    </row>
    <row r="28" spans="1:255" ht="14.1" customHeight="1" x14ac:dyDescent="0.2">
      <c r="A28" s="306">
        <v>28</v>
      </c>
      <c r="B28" s="307" t="s">
        <v>245</v>
      </c>
      <c r="C28" s="308"/>
      <c r="D28" s="113">
        <v>0.25490756622832095</v>
      </c>
      <c r="E28" s="115">
        <v>107</v>
      </c>
      <c r="F28" s="114">
        <v>110</v>
      </c>
      <c r="G28" s="114">
        <v>114</v>
      </c>
      <c r="H28" s="114">
        <v>118</v>
      </c>
      <c r="I28" s="140">
        <v>117</v>
      </c>
      <c r="J28" s="115">
        <v>-10</v>
      </c>
      <c r="K28" s="116">
        <v>-8.5470085470085468</v>
      </c>
    </row>
    <row r="29" spans="1:255" ht="14.1" customHeight="1" x14ac:dyDescent="0.2">
      <c r="A29" s="306">
        <v>29</v>
      </c>
      <c r="B29" s="307" t="s">
        <v>246</v>
      </c>
      <c r="C29" s="308"/>
      <c r="D29" s="113">
        <v>2.7634838955593675</v>
      </c>
      <c r="E29" s="115">
        <v>1160</v>
      </c>
      <c r="F29" s="114">
        <v>1182</v>
      </c>
      <c r="G29" s="114">
        <v>1206</v>
      </c>
      <c r="H29" s="114">
        <v>1200</v>
      </c>
      <c r="I29" s="140">
        <v>1179</v>
      </c>
      <c r="J29" s="115">
        <v>-19</v>
      </c>
      <c r="K29" s="116">
        <v>-1.6115351993214588</v>
      </c>
    </row>
    <row r="30" spans="1:255" ht="14.1" customHeight="1" x14ac:dyDescent="0.2">
      <c r="A30" s="306" t="s">
        <v>247</v>
      </c>
      <c r="B30" s="307" t="s">
        <v>248</v>
      </c>
      <c r="C30" s="308"/>
      <c r="D30" s="113">
        <v>1.343624928530589</v>
      </c>
      <c r="E30" s="115">
        <v>564</v>
      </c>
      <c r="F30" s="114">
        <v>562</v>
      </c>
      <c r="G30" s="114">
        <v>567</v>
      </c>
      <c r="H30" s="114">
        <v>567</v>
      </c>
      <c r="I30" s="140">
        <v>583</v>
      </c>
      <c r="J30" s="115">
        <v>-19</v>
      </c>
      <c r="K30" s="116">
        <v>-3.2590051457975986</v>
      </c>
    </row>
    <row r="31" spans="1:255" ht="14.1" customHeight="1" x14ac:dyDescent="0.2">
      <c r="A31" s="306" t="s">
        <v>249</v>
      </c>
      <c r="B31" s="307" t="s">
        <v>250</v>
      </c>
      <c r="C31" s="308"/>
      <c r="D31" s="113">
        <v>1.3555364970459309</v>
      </c>
      <c r="E31" s="115">
        <v>569</v>
      </c>
      <c r="F31" s="114">
        <v>594</v>
      </c>
      <c r="G31" s="114">
        <v>614</v>
      </c>
      <c r="H31" s="114">
        <v>608</v>
      </c>
      <c r="I31" s="140">
        <v>571</v>
      </c>
      <c r="J31" s="115">
        <v>-2</v>
      </c>
      <c r="K31" s="116">
        <v>-0.35026269702276708</v>
      </c>
    </row>
    <row r="32" spans="1:255" ht="14.1" customHeight="1" x14ac:dyDescent="0.2">
      <c r="A32" s="306">
        <v>31</v>
      </c>
      <c r="B32" s="307" t="s">
        <v>251</v>
      </c>
      <c r="C32" s="308"/>
      <c r="D32" s="113">
        <v>0.42166952544311037</v>
      </c>
      <c r="E32" s="115">
        <v>177</v>
      </c>
      <c r="F32" s="114">
        <v>174</v>
      </c>
      <c r="G32" s="114">
        <v>176</v>
      </c>
      <c r="H32" s="114">
        <v>167</v>
      </c>
      <c r="I32" s="140">
        <v>165</v>
      </c>
      <c r="J32" s="115">
        <v>12</v>
      </c>
      <c r="K32" s="116">
        <v>7.2727272727272725</v>
      </c>
    </row>
    <row r="33" spans="1:11" ht="14.1" customHeight="1" x14ac:dyDescent="0.2">
      <c r="A33" s="306">
        <v>32</v>
      </c>
      <c r="B33" s="307" t="s">
        <v>252</v>
      </c>
      <c r="C33" s="308"/>
      <c r="D33" s="113">
        <v>2.7587192681532304</v>
      </c>
      <c r="E33" s="115">
        <v>1158</v>
      </c>
      <c r="F33" s="114">
        <v>1136</v>
      </c>
      <c r="G33" s="114">
        <v>1190</v>
      </c>
      <c r="H33" s="114">
        <v>1179</v>
      </c>
      <c r="I33" s="140">
        <v>1122</v>
      </c>
      <c r="J33" s="115">
        <v>36</v>
      </c>
      <c r="K33" s="116">
        <v>3.2085561497326203</v>
      </c>
    </row>
    <row r="34" spans="1:11" ht="14.1" customHeight="1" x14ac:dyDescent="0.2">
      <c r="A34" s="306">
        <v>33</v>
      </c>
      <c r="B34" s="307" t="s">
        <v>253</v>
      </c>
      <c r="C34" s="308"/>
      <c r="D34" s="113">
        <v>1.446064417762531</v>
      </c>
      <c r="E34" s="115">
        <v>607</v>
      </c>
      <c r="F34" s="114">
        <v>580</v>
      </c>
      <c r="G34" s="114">
        <v>624</v>
      </c>
      <c r="H34" s="114">
        <v>606</v>
      </c>
      <c r="I34" s="140">
        <v>596</v>
      </c>
      <c r="J34" s="115">
        <v>11</v>
      </c>
      <c r="K34" s="116">
        <v>1.8456375838926173</v>
      </c>
    </row>
    <row r="35" spans="1:11" ht="14.1" customHeight="1" x14ac:dyDescent="0.2">
      <c r="A35" s="306">
        <v>34</v>
      </c>
      <c r="B35" s="307" t="s">
        <v>254</v>
      </c>
      <c r="C35" s="308"/>
      <c r="D35" s="113">
        <v>2.5276348389555938</v>
      </c>
      <c r="E35" s="115">
        <v>1061</v>
      </c>
      <c r="F35" s="114">
        <v>1043</v>
      </c>
      <c r="G35" s="114">
        <v>1070</v>
      </c>
      <c r="H35" s="114">
        <v>1046</v>
      </c>
      <c r="I35" s="140">
        <v>1032</v>
      </c>
      <c r="J35" s="115">
        <v>29</v>
      </c>
      <c r="K35" s="116">
        <v>2.8100775193798451</v>
      </c>
    </row>
    <row r="36" spans="1:11" ht="14.1" customHeight="1" x14ac:dyDescent="0.2">
      <c r="A36" s="306">
        <v>41</v>
      </c>
      <c r="B36" s="307" t="s">
        <v>255</v>
      </c>
      <c r="C36" s="308"/>
      <c r="D36" s="113">
        <v>0.99818944158566802</v>
      </c>
      <c r="E36" s="115">
        <v>419</v>
      </c>
      <c r="F36" s="114">
        <v>404</v>
      </c>
      <c r="G36" s="114">
        <v>412</v>
      </c>
      <c r="H36" s="114">
        <v>402</v>
      </c>
      <c r="I36" s="140">
        <v>407</v>
      </c>
      <c r="J36" s="115">
        <v>12</v>
      </c>
      <c r="K36" s="116">
        <v>2.9484029484029484</v>
      </c>
    </row>
    <row r="37" spans="1:11" ht="14.1" customHeight="1" x14ac:dyDescent="0.2">
      <c r="A37" s="306">
        <v>42</v>
      </c>
      <c r="B37" s="307" t="s">
        <v>256</v>
      </c>
      <c r="C37" s="308"/>
      <c r="D37" s="113">
        <v>0.12388031255955784</v>
      </c>
      <c r="E37" s="115">
        <v>52</v>
      </c>
      <c r="F37" s="114">
        <v>55</v>
      </c>
      <c r="G37" s="114">
        <v>54</v>
      </c>
      <c r="H37" s="114">
        <v>55</v>
      </c>
      <c r="I37" s="140">
        <v>56</v>
      </c>
      <c r="J37" s="115">
        <v>-4</v>
      </c>
      <c r="K37" s="116">
        <v>-7.1428571428571432</v>
      </c>
    </row>
    <row r="38" spans="1:11" ht="14.1" customHeight="1" x14ac:dyDescent="0.2">
      <c r="A38" s="306">
        <v>43</v>
      </c>
      <c r="B38" s="307" t="s">
        <v>257</v>
      </c>
      <c r="C38" s="308"/>
      <c r="D38" s="113">
        <v>2.6181627596721935</v>
      </c>
      <c r="E38" s="115">
        <v>1099</v>
      </c>
      <c r="F38" s="114">
        <v>1125</v>
      </c>
      <c r="G38" s="114">
        <v>1112</v>
      </c>
      <c r="H38" s="114">
        <v>1081</v>
      </c>
      <c r="I38" s="140">
        <v>1045</v>
      </c>
      <c r="J38" s="115">
        <v>54</v>
      </c>
      <c r="K38" s="116">
        <v>5.1674641148325362</v>
      </c>
    </row>
    <row r="39" spans="1:11" ht="14.1" customHeight="1" x14ac:dyDescent="0.2">
      <c r="A39" s="306">
        <v>51</v>
      </c>
      <c r="B39" s="307" t="s">
        <v>258</v>
      </c>
      <c r="C39" s="308"/>
      <c r="D39" s="113">
        <v>4.9552125023823139</v>
      </c>
      <c r="E39" s="115">
        <v>2080</v>
      </c>
      <c r="F39" s="114">
        <v>2084</v>
      </c>
      <c r="G39" s="114">
        <v>2066</v>
      </c>
      <c r="H39" s="114">
        <v>2037</v>
      </c>
      <c r="I39" s="140">
        <v>2046</v>
      </c>
      <c r="J39" s="115">
        <v>34</v>
      </c>
      <c r="K39" s="116">
        <v>1.6617790811339199</v>
      </c>
    </row>
    <row r="40" spans="1:11" ht="14.1" customHeight="1" x14ac:dyDescent="0.2">
      <c r="A40" s="306" t="s">
        <v>259</v>
      </c>
      <c r="B40" s="307" t="s">
        <v>260</v>
      </c>
      <c r="C40" s="308"/>
      <c r="D40" s="113">
        <v>4.2548122736801979</v>
      </c>
      <c r="E40" s="115">
        <v>1786</v>
      </c>
      <c r="F40" s="114">
        <v>1796</v>
      </c>
      <c r="G40" s="114">
        <v>1779</v>
      </c>
      <c r="H40" s="114">
        <v>1762</v>
      </c>
      <c r="I40" s="140">
        <v>1770</v>
      </c>
      <c r="J40" s="115">
        <v>16</v>
      </c>
      <c r="K40" s="116">
        <v>0.903954802259887</v>
      </c>
    </row>
    <row r="41" spans="1:11" ht="14.1" customHeight="1" x14ac:dyDescent="0.2">
      <c r="A41" s="306"/>
      <c r="B41" s="307" t="s">
        <v>261</v>
      </c>
      <c r="C41" s="308"/>
      <c r="D41" s="113">
        <v>3.6401753382885458</v>
      </c>
      <c r="E41" s="115">
        <v>1528</v>
      </c>
      <c r="F41" s="114">
        <v>1521</v>
      </c>
      <c r="G41" s="114">
        <v>1517</v>
      </c>
      <c r="H41" s="114">
        <v>1500</v>
      </c>
      <c r="I41" s="140">
        <v>1498</v>
      </c>
      <c r="J41" s="115">
        <v>30</v>
      </c>
      <c r="K41" s="116">
        <v>2.0026702269692924</v>
      </c>
    </row>
    <row r="42" spans="1:11" ht="14.1" customHeight="1" x14ac:dyDescent="0.2">
      <c r="A42" s="306">
        <v>52</v>
      </c>
      <c r="B42" s="307" t="s">
        <v>262</v>
      </c>
      <c r="C42" s="308"/>
      <c r="D42" s="113">
        <v>4.0451686678101773</v>
      </c>
      <c r="E42" s="115">
        <v>1698</v>
      </c>
      <c r="F42" s="114">
        <v>1712</v>
      </c>
      <c r="G42" s="114">
        <v>1758</v>
      </c>
      <c r="H42" s="114">
        <v>1719</v>
      </c>
      <c r="I42" s="140">
        <v>1709</v>
      </c>
      <c r="J42" s="115">
        <v>-11</v>
      </c>
      <c r="K42" s="116">
        <v>-0.64365125804564072</v>
      </c>
    </row>
    <row r="43" spans="1:11" ht="14.1" customHeight="1" x14ac:dyDescent="0.2">
      <c r="A43" s="306" t="s">
        <v>263</v>
      </c>
      <c r="B43" s="307" t="s">
        <v>264</v>
      </c>
      <c r="C43" s="308"/>
      <c r="D43" s="113">
        <v>3.3781208309510196</v>
      </c>
      <c r="E43" s="115">
        <v>1418</v>
      </c>
      <c r="F43" s="114">
        <v>1439</v>
      </c>
      <c r="G43" s="114">
        <v>1474</v>
      </c>
      <c r="H43" s="114">
        <v>1440</v>
      </c>
      <c r="I43" s="140">
        <v>1430</v>
      </c>
      <c r="J43" s="115">
        <v>-12</v>
      </c>
      <c r="K43" s="116">
        <v>-0.83916083916083917</v>
      </c>
    </row>
    <row r="44" spans="1:11" ht="14.1" customHeight="1" x14ac:dyDescent="0.2">
      <c r="A44" s="306">
        <v>53</v>
      </c>
      <c r="B44" s="307" t="s">
        <v>265</v>
      </c>
      <c r="C44" s="308"/>
      <c r="D44" s="113">
        <v>0.38831713360015246</v>
      </c>
      <c r="E44" s="115">
        <v>163</v>
      </c>
      <c r="F44" s="114">
        <v>168</v>
      </c>
      <c r="G44" s="114">
        <v>169</v>
      </c>
      <c r="H44" s="114">
        <v>159</v>
      </c>
      <c r="I44" s="140">
        <v>155</v>
      </c>
      <c r="J44" s="115">
        <v>8</v>
      </c>
      <c r="K44" s="116">
        <v>5.161290322580645</v>
      </c>
    </row>
    <row r="45" spans="1:11" ht="14.1" customHeight="1" x14ac:dyDescent="0.2">
      <c r="A45" s="306" t="s">
        <v>266</v>
      </c>
      <c r="B45" s="307" t="s">
        <v>267</v>
      </c>
      <c r="C45" s="308"/>
      <c r="D45" s="113">
        <v>0.32637697732037357</v>
      </c>
      <c r="E45" s="115">
        <v>137</v>
      </c>
      <c r="F45" s="114">
        <v>142</v>
      </c>
      <c r="G45" s="114">
        <v>144</v>
      </c>
      <c r="H45" s="114">
        <v>135</v>
      </c>
      <c r="I45" s="140">
        <v>128</v>
      </c>
      <c r="J45" s="115">
        <v>9</v>
      </c>
      <c r="K45" s="116">
        <v>7.03125</v>
      </c>
    </row>
    <row r="46" spans="1:11" ht="14.1" customHeight="1" x14ac:dyDescent="0.2">
      <c r="A46" s="306">
        <v>54</v>
      </c>
      <c r="B46" s="307" t="s">
        <v>268</v>
      </c>
      <c r="C46" s="308"/>
      <c r="D46" s="113">
        <v>2.3775490756622832</v>
      </c>
      <c r="E46" s="115">
        <v>998</v>
      </c>
      <c r="F46" s="114">
        <v>997</v>
      </c>
      <c r="G46" s="114">
        <v>1016</v>
      </c>
      <c r="H46" s="114">
        <v>898</v>
      </c>
      <c r="I46" s="140">
        <v>860</v>
      </c>
      <c r="J46" s="115">
        <v>138</v>
      </c>
      <c r="K46" s="116">
        <v>16.046511627906977</v>
      </c>
    </row>
    <row r="47" spans="1:11" ht="14.1" customHeight="1" x14ac:dyDescent="0.2">
      <c r="A47" s="306">
        <v>61</v>
      </c>
      <c r="B47" s="307" t="s">
        <v>269</v>
      </c>
      <c r="C47" s="308"/>
      <c r="D47" s="113">
        <v>2.558604917095483</v>
      </c>
      <c r="E47" s="115">
        <v>1074</v>
      </c>
      <c r="F47" s="114">
        <v>1089</v>
      </c>
      <c r="G47" s="114">
        <v>1080</v>
      </c>
      <c r="H47" s="114">
        <v>1020</v>
      </c>
      <c r="I47" s="140">
        <v>1029</v>
      </c>
      <c r="J47" s="115">
        <v>45</v>
      </c>
      <c r="K47" s="116">
        <v>4.3731778425655978</v>
      </c>
    </row>
    <row r="48" spans="1:11" ht="14.1" customHeight="1" x14ac:dyDescent="0.2">
      <c r="A48" s="306">
        <v>62</v>
      </c>
      <c r="B48" s="307" t="s">
        <v>270</v>
      </c>
      <c r="C48" s="308"/>
      <c r="D48" s="113">
        <v>6.0320182961692392</v>
      </c>
      <c r="E48" s="115">
        <v>2532</v>
      </c>
      <c r="F48" s="114">
        <v>2545</v>
      </c>
      <c r="G48" s="114">
        <v>2584</v>
      </c>
      <c r="H48" s="114">
        <v>2523</v>
      </c>
      <c r="I48" s="140">
        <v>2529</v>
      </c>
      <c r="J48" s="115">
        <v>3</v>
      </c>
      <c r="K48" s="116">
        <v>0.11862396204033215</v>
      </c>
    </row>
    <row r="49" spans="1:11" ht="14.1" customHeight="1" x14ac:dyDescent="0.2">
      <c r="A49" s="306">
        <v>63</v>
      </c>
      <c r="B49" s="307" t="s">
        <v>271</v>
      </c>
      <c r="C49" s="308"/>
      <c r="D49" s="113">
        <v>1.8534400609872308</v>
      </c>
      <c r="E49" s="115">
        <v>778</v>
      </c>
      <c r="F49" s="114">
        <v>822</v>
      </c>
      <c r="G49" s="114">
        <v>832</v>
      </c>
      <c r="H49" s="114">
        <v>846</v>
      </c>
      <c r="I49" s="140">
        <v>815</v>
      </c>
      <c r="J49" s="115">
        <v>-37</v>
      </c>
      <c r="K49" s="116">
        <v>-4.5398773006134974</v>
      </c>
    </row>
    <row r="50" spans="1:11" ht="14.1" customHeight="1" x14ac:dyDescent="0.2">
      <c r="A50" s="306" t="s">
        <v>272</v>
      </c>
      <c r="B50" s="307" t="s">
        <v>273</v>
      </c>
      <c r="C50" s="308"/>
      <c r="D50" s="113">
        <v>0.67657709167143132</v>
      </c>
      <c r="E50" s="115">
        <v>284</v>
      </c>
      <c r="F50" s="114">
        <v>289</v>
      </c>
      <c r="G50" s="114">
        <v>294</v>
      </c>
      <c r="H50" s="114">
        <v>296</v>
      </c>
      <c r="I50" s="140">
        <v>296</v>
      </c>
      <c r="J50" s="115">
        <v>-12</v>
      </c>
      <c r="K50" s="116">
        <v>-4.0540540540540544</v>
      </c>
    </row>
    <row r="51" spans="1:11" ht="14.1" customHeight="1" x14ac:dyDescent="0.2">
      <c r="A51" s="306" t="s">
        <v>274</v>
      </c>
      <c r="B51" s="307" t="s">
        <v>275</v>
      </c>
      <c r="C51" s="308"/>
      <c r="D51" s="113">
        <v>1.0196302649132838</v>
      </c>
      <c r="E51" s="115">
        <v>428</v>
      </c>
      <c r="F51" s="114">
        <v>461</v>
      </c>
      <c r="G51" s="114">
        <v>461</v>
      </c>
      <c r="H51" s="114">
        <v>477</v>
      </c>
      <c r="I51" s="140">
        <v>450</v>
      </c>
      <c r="J51" s="115">
        <v>-22</v>
      </c>
      <c r="K51" s="116">
        <v>-4.8888888888888893</v>
      </c>
    </row>
    <row r="52" spans="1:11" ht="14.1" customHeight="1" x14ac:dyDescent="0.2">
      <c r="A52" s="306">
        <v>71</v>
      </c>
      <c r="B52" s="307" t="s">
        <v>276</v>
      </c>
      <c r="C52" s="308"/>
      <c r="D52" s="113">
        <v>13.464837049742711</v>
      </c>
      <c r="E52" s="115">
        <v>5652</v>
      </c>
      <c r="F52" s="114">
        <v>5663</v>
      </c>
      <c r="G52" s="114">
        <v>5688</v>
      </c>
      <c r="H52" s="114">
        <v>5556</v>
      </c>
      <c r="I52" s="140">
        <v>5524</v>
      </c>
      <c r="J52" s="115">
        <v>128</v>
      </c>
      <c r="K52" s="116">
        <v>2.3171614771904419</v>
      </c>
    </row>
    <row r="53" spans="1:11" ht="14.1" customHeight="1" x14ac:dyDescent="0.2">
      <c r="A53" s="306" t="s">
        <v>277</v>
      </c>
      <c r="B53" s="307" t="s">
        <v>278</v>
      </c>
      <c r="C53" s="308"/>
      <c r="D53" s="113">
        <v>4.9385363064608345</v>
      </c>
      <c r="E53" s="115">
        <v>2073</v>
      </c>
      <c r="F53" s="114">
        <v>2083</v>
      </c>
      <c r="G53" s="114">
        <v>2095</v>
      </c>
      <c r="H53" s="114">
        <v>2004</v>
      </c>
      <c r="I53" s="140">
        <v>2009</v>
      </c>
      <c r="J53" s="115">
        <v>64</v>
      </c>
      <c r="K53" s="116">
        <v>3.1856645097063216</v>
      </c>
    </row>
    <row r="54" spans="1:11" ht="14.1" customHeight="1" x14ac:dyDescent="0.2">
      <c r="A54" s="306" t="s">
        <v>279</v>
      </c>
      <c r="B54" s="307" t="s">
        <v>280</v>
      </c>
      <c r="C54" s="308"/>
      <c r="D54" s="113">
        <v>7.6257861635220126</v>
      </c>
      <c r="E54" s="115">
        <v>3201</v>
      </c>
      <c r="F54" s="114">
        <v>3201</v>
      </c>
      <c r="G54" s="114">
        <v>3212</v>
      </c>
      <c r="H54" s="114">
        <v>3179</v>
      </c>
      <c r="I54" s="140">
        <v>3150</v>
      </c>
      <c r="J54" s="115">
        <v>51</v>
      </c>
      <c r="K54" s="116">
        <v>1.6190476190476191</v>
      </c>
    </row>
    <row r="55" spans="1:11" ht="14.1" customHeight="1" x14ac:dyDescent="0.2">
      <c r="A55" s="306">
        <v>72</v>
      </c>
      <c r="B55" s="307" t="s">
        <v>281</v>
      </c>
      <c r="C55" s="308"/>
      <c r="D55" s="113">
        <v>3.1637125976748619</v>
      </c>
      <c r="E55" s="115">
        <v>1328</v>
      </c>
      <c r="F55" s="114">
        <v>1337</v>
      </c>
      <c r="G55" s="114">
        <v>1346</v>
      </c>
      <c r="H55" s="114">
        <v>1264</v>
      </c>
      <c r="I55" s="140">
        <v>1278</v>
      </c>
      <c r="J55" s="115">
        <v>50</v>
      </c>
      <c r="K55" s="116">
        <v>3.9123630672926448</v>
      </c>
    </row>
    <row r="56" spans="1:11" ht="14.1" customHeight="1" x14ac:dyDescent="0.2">
      <c r="A56" s="306" t="s">
        <v>282</v>
      </c>
      <c r="B56" s="307" t="s">
        <v>283</v>
      </c>
      <c r="C56" s="308"/>
      <c r="D56" s="113">
        <v>1.565180102915952</v>
      </c>
      <c r="E56" s="115">
        <v>657</v>
      </c>
      <c r="F56" s="114">
        <v>661</v>
      </c>
      <c r="G56" s="114">
        <v>665</v>
      </c>
      <c r="H56" s="114">
        <v>591</v>
      </c>
      <c r="I56" s="140">
        <v>600</v>
      </c>
      <c r="J56" s="115">
        <v>57</v>
      </c>
      <c r="K56" s="116">
        <v>9.5</v>
      </c>
    </row>
    <row r="57" spans="1:11" ht="14.1" customHeight="1" x14ac:dyDescent="0.2">
      <c r="A57" s="306" t="s">
        <v>284</v>
      </c>
      <c r="B57" s="307" t="s">
        <v>285</v>
      </c>
      <c r="C57" s="308"/>
      <c r="D57" s="113">
        <v>1.038688774537831</v>
      </c>
      <c r="E57" s="115">
        <v>436</v>
      </c>
      <c r="F57" s="114">
        <v>437</v>
      </c>
      <c r="G57" s="114">
        <v>435</v>
      </c>
      <c r="H57" s="114">
        <v>435</v>
      </c>
      <c r="I57" s="140">
        <v>437</v>
      </c>
      <c r="J57" s="115">
        <v>-1</v>
      </c>
      <c r="K57" s="116">
        <v>-0.2288329519450801</v>
      </c>
    </row>
    <row r="58" spans="1:11" ht="14.1" customHeight="1" x14ac:dyDescent="0.2">
      <c r="A58" s="306">
        <v>73</v>
      </c>
      <c r="B58" s="307" t="s">
        <v>286</v>
      </c>
      <c r="C58" s="308"/>
      <c r="D58" s="113">
        <v>2.4347246045359254</v>
      </c>
      <c r="E58" s="115">
        <v>1022</v>
      </c>
      <c r="F58" s="114">
        <v>1013</v>
      </c>
      <c r="G58" s="114">
        <v>1007</v>
      </c>
      <c r="H58" s="114">
        <v>973</v>
      </c>
      <c r="I58" s="140">
        <v>969</v>
      </c>
      <c r="J58" s="115">
        <v>53</v>
      </c>
      <c r="K58" s="116">
        <v>5.469556243550052</v>
      </c>
    </row>
    <row r="59" spans="1:11" ht="14.1" customHeight="1" x14ac:dyDescent="0.2">
      <c r="A59" s="306" t="s">
        <v>287</v>
      </c>
      <c r="B59" s="307" t="s">
        <v>288</v>
      </c>
      <c r="C59" s="308"/>
      <c r="D59" s="113">
        <v>2.2274633123689727</v>
      </c>
      <c r="E59" s="115">
        <v>935</v>
      </c>
      <c r="F59" s="114">
        <v>926</v>
      </c>
      <c r="G59" s="114">
        <v>919</v>
      </c>
      <c r="H59" s="114">
        <v>887</v>
      </c>
      <c r="I59" s="140">
        <v>885</v>
      </c>
      <c r="J59" s="115">
        <v>50</v>
      </c>
      <c r="K59" s="116">
        <v>5.6497175141242941</v>
      </c>
    </row>
    <row r="60" spans="1:11" ht="14.1" customHeight="1" x14ac:dyDescent="0.2">
      <c r="A60" s="306">
        <v>81</v>
      </c>
      <c r="B60" s="307" t="s">
        <v>289</v>
      </c>
      <c r="C60" s="308"/>
      <c r="D60" s="113">
        <v>5.7771107299409188</v>
      </c>
      <c r="E60" s="115">
        <v>2425</v>
      </c>
      <c r="F60" s="114">
        <v>2461</v>
      </c>
      <c r="G60" s="114">
        <v>2460</v>
      </c>
      <c r="H60" s="114">
        <v>2400</v>
      </c>
      <c r="I60" s="140">
        <v>2441</v>
      </c>
      <c r="J60" s="115">
        <v>-16</v>
      </c>
      <c r="K60" s="116">
        <v>-0.65546907005325683</v>
      </c>
    </row>
    <row r="61" spans="1:11" ht="14.1" customHeight="1" x14ac:dyDescent="0.2">
      <c r="A61" s="306" t="s">
        <v>290</v>
      </c>
      <c r="B61" s="307" t="s">
        <v>291</v>
      </c>
      <c r="C61" s="308"/>
      <c r="D61" s="113">
        <v>1.831999237659615</v>
      </c>
      <c r="E61" s="115">
        <v>769</v>
      </c>
      <c r="F61" s="114">
        <v>769</v>
      </c>
      <c r="G61" s="114">
        <v>776</v>
      </c>
      <c r="H61" s="114">
        <v>745</v>
      </c>
      <c r="I61" s="140">
        <v>770</v>
      </c>
      <c r="J61" s="115">
        <v>-1</v>
      </c>
      <c r="K61" s="116">
        <v>-0.12987012987012986</v>
      </c>
    </row>
    <row r="62" spans="1:11" ht="14.1" customHeight="1" x14ac:dyDescent="0.2">
      <c r="A62" s="306" t="s">
        <v>292</v>
      </c>
      <c r="B62" s="307" t="s">
        <v>293</v>
      </c>
      <c r="C62" s="308"/>
      <c r="D62" s="113">
        <v>2.2584333905088623</v>
      </c>
      <c r="E62" s="115">
        <v>948</v>
      </c>
      <c r="F62" s="114">
        <v>965</v>
      </c>
      <c r="G62" s="114">
        <v>962</v>
      </c>
      <c r="H62" s="114">
        <v>945</v>
      </c>
      <c r="I62" s="140">
        <v>952</v>
      </c>
      <c r="J62" s="115">
        <v>-4</v>
      </c>
      <c r="K62" s="116">
        <v>-0.42016806722689076</v>
      </c>
    </row>
    <row r="63" spans="1:11" ht="14.1" customHeight="1" x14ac:dyDescent="0.2">
      <c r="A63" s="306"/>
      <c r="B63" s="307" t="s">
        <v>294</v>
      </c>
      <c r="C63" s="308"/>
      <c r="D63" s="113">
        <v>1.9487326091099677</v>
      </c>
      <c r="E63" s="115">
        <v>818</v>
      </c>
      <c r="F63" s="114">
        <v>835</v>
      </c>
      <c r="G63" s="114">
        <v>836</v>
      </c>
      <c r="H63" s="114">
        <v>827</v>
      </c>
      <c r="I63" s="140">
        <v>833</v>
      </c>
      <c r="J63" s="115">
        <v>-15</v>
      </c>
      <c r="K63" s="116">
        <v>-1.8007202881152462</v>
      </c>
    </row>
    <row r="64" spans="1:11" ht="14.1" customHeight="1" x14ac:dyDescent="0.2">
      <c r="A64" s="306" t="s">
        <v>295</v>
      </c>
      <c r="B64" s="307" t="s">
        <v>296</v>
      </c>
      <c r="C64" s="308"/>
      <c r="D64" s="113">
        <v>0.45502191728606822</v>
      </c>
      <c r="E64" s="115">
        <v>191</v>
      </c>
      <c r="F64" s="114">
        <v>195</v>
      </c>
      <c r="G64" s="114">
        <v>195</v>
      </c>
      <c r="H64" s="114">
        <v>193</v>
      </c>
      <c r="I64" s="140">
        <v>190</v>
      </c>
      <c r="J64" s="115">
        <v>1</v>
      </c>
      <c r="K64" s="116">
        <v>0.52631578947368418</v>
      </c>
    </row>
    <row r="65" spans="1:11" ht="14.1" customHeight="1" x14ac:dyDescent="0.2">
      <c r="A65" s="306" t="s">
        <v>297</v>
      </c>
      <c r="B65" s="307" t="s">
        <v>298</v>
      </c>
      <c r="C65" s="308"/>
      <c r="D65" s="113">
        <v>0.68372403278063654</v>
      </c>
      <c r="E65" s="115">
        <v>287</v>
      </c>
      <c r="F65" s="114">
        <v>297</v>
      </c>
      <c r="G65" s="114">
        <v>293</v>
      </c>
      <c r="H65" s="114">
        <v>285</v>
      </c>
      <c r="I65" s="140">
        <v>282</v>
      </c>
      <c r="J65" s="115">
        <v>5</v>
      </c>
      <c r="K65" s="116">
        <v>1.7730496453900708</v>
      </c>
    </row>
    <row r="66" spans="1:11" ht="14.1" customHeight="1" x14ac:dyDescent="0.2">
      <c r="A66" s="306">
        <v>82</v>
      </c>
      <c r="B66" s="307" t="s">
        <v>299</v>
      </c>
      <c r="C66" s="308"/>
      <c r="D66" s="113">
        <v>2.1726700971983992</v>
      </c>
      <c r="E66" s="115">
        <v>912</v>
      </c>
      <c r="F66" s="114">
        <v>919</v>
      </c>
      <c r="G66" s="114">
        <v>905</v>
      </c>
      <c r="H66" s="114">
        <v>891</v>
      </c>
      <c r="I66" s="140">
        <v>892</v>
      </c>
      <c r="J66" s="115">
        <v>20</v>
      </c>
      <c r="K66" s="116">
        <v>2.2421524663677128</v>
      </c>
    </row>
    <row r="67" spans="1:11" ht="14.1" customHeight="1" x14ac:dyDescent="0.2">
      <c r="A67" s="306" t="s">
        <v>300</v>
      </c>
      <c r="B67" s="307" t="s">
        <v>301</v>
      </c>
      <c r="C67" s="308"/>
      <c r="D67" s="113">
        <v>1.4984753192300362</v>
      </c>
      <c r="E67" s="115">
        <v>629</v>
      </c>
      <c r="F67" s="114">
        <v>637</v>
      </c>
      <c r="G67" s="114">
        <v>643</v>
      </c>
      <c r="H67" s="114">
        <v>640</v>
      </c>
      <c r="I67" s="140">
        <v>640</v>
      </c>
      <c r="J67" s="115">
        <v>-11</v>
      </c>
      <c r="K67" s="116">
        <v>-1.71875</v>
      </c>
    </row>
    <row r="68" spans="1:11" ht="14.1" customHeight="1" x14ac:dyDescent="0.2">
      <c r="A68" s="306" t="s">
        <v>302</v>
      </c>
      <c r="B68" s="307" t="s">
        <v>303</v>
      </c>
      <c r="C68" s="308"/>
      <c r="D68" s="113">
        <v>0.44072803506765773</v>
      </c>
      <c r="E68" s="115">
        <v>185</v>
      </c>
      <c r="F68" s="114">
        <v>182</v>
      </c>
      <c r="G68" s="114">
        <v>165</v>
      </c>
      <c r="H68" s="114">
        <v>162</v>
      </c>
      <c r="I68" s="140">
        <v>158</v>
      </c>
      <c r="J68" s="115">
        <v>27</v>
      </c>
      <c r="K68" s="116">
        <v>17.088607594936708</v>
      </c>
    </row>
    <row r="69" spans="1:11" ht="14.1" customHeight="1" x14ac:dyDescent="0.2">
      <c r="A69" s="306">
        <v>83</v>
      </c>
      <c r="B69" s="307" t="s">
        <v>304</v>
      </c>
      <c r="C69" s="308"/>
      <c r="D69" s="113">
        <v>5.1696207356584711</v>
      </c>
      <c r="E69" s="115">
        <v>2170</v>
      </c>
      <c r="F69" s="114">
        <v>2153</v>
      </c>
      <c r="G69" s="114">
        <v>2119</v>
      </c>
      <c r="H69" s="114">
        <v>2062</v>
      </c>
      <c r="I69" s="140">
        <v>2073</v>
      </c>
      <c r="J69" s="115">
        <v>97</v>
      </c>
      <c r="K69" s="116">
        <v>4.6792088760250845</v>
      </c>
    </row>
    <row r="70" spans="1:11" ht="14.1" customHeight="1" x14ac:dyDescent="0.2">
      <c r="A70" s="306" t="s">
        <v>305</v>
      </c>
      <c r="B70" s="307" t="s">
        <v>306</v>
      </c>
      <c r="C70" s="308"/>
      <c r="D70" s="113">
        <v>4.0642271774347245</v>
      </c>
      <c r="E70" s="115">
        <v>1706</v>
      </c>
      <c r="F70" s="114">
        <v>1694</v>
      </c>
      <c r="G70" s="114">
        <v>1664</v>
      </c>
      <c r="H70" s="114">
        <v>1620</v>
      </c>
      <c r="I70" s="140">
        <v>1618</v>
      </c>
      <c r="J70" s="115">
        <v>88</v>
      </c>
      <c r="K70" s="116">
        <v>5.4388133498145859</v>
      </c>
    </row>
    <row r="71" spans="1:11" ht="14.1" customHeight="1" x14ac:dyDescent="0.2">
      <c r="A71" s="306"/>
      <c r="B71" s="307" t="s">
        <v>307</v>
      </c>
      <c r="C71" s="308"/>
      <c r="D71" s="113">
        <v>2.9230989136649512</v>
      </c>
      <c r="E71" s="115">
        <v>1227</v>
      </c>
      <c r="F71" s="114">
        <v>1229</v>
      </c>
      <c r="G71" s="114">
        <v>1200</v>
      </c>
      <c r="H71" s="114">
        <v>1148</v>
      </c>
      <c r="I71" s="140">
        <v>1151</v>
      </c>
      <c r="J71" s="115">
        <v>76</v>
      </c>
      <c r="K71" s="116">
        <v>6.6029539530842749</v>
      </c>
    </row>
    <row r="72" spans="1:11" ht="14.1" customHeight="1" x14ac:dyDescent="0.2">
      <c r="A72" s="306">
        <v>84</v>
      </c>
      <c r="B72" s="307" t="s">
        <v>308</v>
      </c>
      <c r="C72" s="308"/>
      <c r="D72" s="113">
        <v>1.8677339432056412</v>
      </c>
      <c r="E72" s="115">
        <v>784</v>
      </c>
      <c r="F72" s="114">
        <v>773</v>
      </c>
      <c r="G72" s="114">
        <v>757</v>
      </c>
      <c r="H72" s="114">
        <v>789</v>
      </c>
      <c r="I72" s="140">
        <v>788</v>
      </c>
      <c r="J72" s="115">
        <v>-4</v>
      </c>
      <c r="K72" s="116">
        <v>-0.50761421319796951</v>
      </c>
    </row>
    <row r="73" spans="1:11" ht="14.1" customHeight="1" x14ac:dyDescent="0.2">
      <c r="A73" s="306" t="s">
        <v>309</v>
      </c>
      <c r="B73" s="307" t="s">
        <v>310</v>
      </c>
      <c r="C73" s="308"/>
      <c r="D73" s="113">
        <v>0.53602058319039447</v>
      </c>
      <c r="E73" s="115">
        <v>225</v>
      </c>
      <c r="F73" s="114">
        <v>217</v>
      </c>
      <c r="G73" s="114">
        <v>213</v>
      </c>
      <c r="H73" s="114">
        <v>228</v>
      </c>
      <c r="I73" s="140">
        <v>228</v>
      </c>
      <c r="J73" s="115">
        <v>-3</v>
      </c>
      <c r="K73" s="116">
        <v>-1.3157894736842106</v>
      </c>
    </row>
    <row r="74" spans="1:11" ht="14.1" customHeight="1" x14ac:dyDescent="0.2">
      <c r="A74" s="306" t="s">
        <v>311</v>
      </c>
      <c r="B74" s="307" t="s">
        <v>312</v>
      </c>
      <c r="C74" s="308"/>
      <c r="D74" s="113">
        <v>0.1667619592147894</v>
      </c>
      <c r="E74" s="115">
        <v>70</v>
      </c>
      <c r="F74" s="114">
        <v>74</v>
      </c>
      <c r="G74" s="114">
        <v>71</v>
      </c>
      <c r="H74" s="114">
        <v>74</v>
      </c>
      <c r="I74" s="140">
        <v>72</v>
      </c>
      <c r="J74" s="115">
        <v>-2</v>
      </c>
      <c r="K74" s="116">
        <v>-2.7777777777777777</v>
      </c>
    </row>
    <row r="75" spans="1:11" ht="14.1" customHeight="1" x14ac:dyDescent="0.2">
      <c r="A75" s="306" t="s">
        <v>313</v>
      </c>
      <c r="B75" s="307" t="s">
        <v>314</v>
      </c>
      <c r="C75" s="308"/>
      <c r="D75" s="113">
        <v>0.65751858204688396</v>
      </c>
      <c r="E75" s="115">
        <v>276</v>
      </c>
      <c r="F75" s="114">
        <v>275</v>
      </c>
      <c r="G75" s="114">
        <v>263</v>
      </c>
      <c r="H75" s="114">
        <v>271</v>
      </c>
      <c r="I75" s="140">
        <v>269</v>
      </c>
      <c r="J75" s="115">
        <v>7</v>
      </c>
      <c r="K75" s="116">
        <v>2.6022304832713754</v>
      </c>
    </row>
    <row r="76" spans="1:11" ht="14.1" customHeight="1" x14ac:dyDescent="0.2">
      <c r="A76" s="306">
        <v>91</v>
      </c>
      <c r="B76" s="307" t="s">
        <v>315</v>
      </c>
      <c r="C76" s="308"/>
      <c r="D76" s="113">
        <v>8.8145607013531538E-2</v>
      </c>
      <c r="E76" s="115">
        <v>37</v>
      </c>
      <c r="F76" s="114">
        <v>35</v>
      </c>
      <c r="G76" s="114">
        <v>37</v>
      </c>
      <c r="H76" s="114">
        <v>39</v>
      </c>
      <c r="I76" s="140" t="s">
        <v>513</v>
      </c>
      <c r="J76" s="115" t="s">
        <v>513</v>
      </c>
      <c r="K76" s="116" t="s">
        <v>513</v>
      </c>
    </row>
    <row r="77" spans="1:11" ht="14.1" customHeight="1" x14ac:dyDescent="0.2">
      <c r="A77" s="306">
        <v>92</v>
      </c>
      <c r="B77" s="307" t="s">
        <v>316</v>
      </c>
      <c r="C77" s="308"/>
      <c r="D77" s="113">
        <v>0.51934438726891552</v>
      </c>
      <c r="E77" s="115">
        <v>218</v>
      </c>
      <c r="F77" s="114">
        <v>227</v>
      </c>
      <c r="G77" s="114">
        <v>223</v>
      </c>
      <c r="H77" s="114">
        <v>220</v>
      </c>
      <c r="I77" s="140">
        <v>221</v>
      </c>
      <c r="J77" s="115">
        <v>-3</v>
      </c>
      <c r="K77" s="116">
        <v>-1.3574660633484164</v>
      </c>
    </row>
    <row r="78" spans="1:11" ht="14.1" customHeight="1" x14ac:dyDescent="0.2">
      <c r="A78" s="306">
        <v>93</v>
      </c>
      <c r="B78" s="307" t="s">
        <v>317</v>
      </c>
      <c r="C78" s="308"/>
      <c r="D78" s="113">
        <v>0.18582046883933676</v>
      </c>
      <c r="E78" s="115">
        <v>78</v>
      </c>
      <c r="F78" s="114">
        <v>97</v>
      </c>
      <c r="G78" s="114">
        <v>104</v>
      </c>
      <c r="H78" s="114">
        <v>101</v>
      </c>
      <c r="I78" s="140">
        <v>105</v>
      </c>
      <c r="J78" s="115">
        <v>-27</v>
      </c>
      <c r="K78" s="116">
        <v>-25.714285714285715</v>
      </c>
    </row>
    <row r="79" spans="1:11" ht="14.1" customHeight="1" x14ac:dyDescent="0.2">
      <c r="A79" s="306">
        <v>94</v>
      </c>
      <c r="B79" s="307" t="s">
        <v>318</v>
      </c>
      <c r="C79" s="308"/>
      <c r="D79" s="113">
        <v>0.15723270440251572</v>
      </c>
      <c r="E79" s="115">
        <v>66</v>
      </c>
      <c r="F79" s="114">
        <v>66</v>
      </c>
      <c r="G79" s="114">
        <v>68</v>
      </c>
      <c r="H79" s="114">
        <v>68</v>
      </c>
      <c r="I79" s="140">
        <v>59</v>
      </c>
      <c r="J79" s="115">
        <v>7</v>
      </c>
      <c r="K79" s="116">
        <v>11.864406779661017</v>
      </c>
    </row>
    <row r="80" spans="1:11" ht="14.1" customHeight="1" x14ac:dyDescent="0.2">
      <c r="A80" s="306" t="s">
        <v>319</v>
      </c>
      <c r="B80" s="307" t="s">
        <v>320</v>
      </c>
      <c r="C80" s="308"/>
      <c r="D80" s="113">
        <v>7.1469411092052598E-3</v>
      </c>
      <c r="E80" s="115">
        <v>3</v>
      </c>
      <c r="F80" s="114">
        <v>0</v>
      </c>
      <c r="G80" s="114">
        <v>0</v>
      </c>
      <c r="H80" s="114">
        <v>0</v>
      </c>
      <c r="I80" s="140" t="s">
        <v>513</v>
      </c>
      <c r="J80" s="115" t="s">
        <v>513</v>
      </c>
      <c r="K80" s="116" t="s">
        <v>513</v>
      </c>
    </row>
    <row r="81" spans="1:11" ht="14.1" customHeight="1" x14ac:dyDescent="0.2">
      <c r="A81" s="310" t="s">
        <v>321</v>
      </c>
      <c r="B81" s="311" t="s">
        <v>224</v>
      </c>
      <c r="C81" s="312"/>
      <c r="D81" s="125">
        <v>0</v>
      </c>
      <c r="E81" s="143">
        <v>0</v>
      </c>
      <c r="F81" s="144">
        <v>0</v>
      </c>
      <c r="G81" s="144">
        <v>0</v>
      </c>
      <c r="H81" s="144">
        <v>0</v>
      </c>
      <c r="I81" s="145">
        <v>0</v>
      </c>
      <c r="J81" s="143">
        <v>0</v>
      </c>
      <c r="K81" s="146">
        <v>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10226</v>
      </c>
      <c r="E12" s="114">
        <v>10636</v>
      </c>
      <c r="F12" s="114">
        <v>10676</v>
      </c>
      <c r="G12" s="114">
        <v>10949</v>
      </c>
      <c r="H12" s="140">
        <v>10559</v>
      </c>
      <c r="I12" s="115">
        <v>-333</v>
      </c>
      <c r="J12" s="116">
        <v>-3.1537077374751399</v>
      </c>
      <c r="K12"/>
      <c r="L12"/>
      <c r="M12"/>
      <c r="N12"/>
      <c r="O12"/>
      <c r="P12"/>
    </row>
    <row r="13" spans="1:16" s="110" customFormat="1" ht="14.45" customHeight="1" x14ac:dyDescent="0.2">
      <c r="A13" s="120" t="s">
        <v>105</v>
      </c>
      <c r="B13" s="119" t="s">
        <v>106</v>
      </c>
      <c r="C13" s="113">
        <v>36.896147076080581</v>
      </c>
      <c r="D13" s="115">
        <v>3773</v>
      </c>
      <c r="E13" s="114">
        <v>3893</v>
      </c>
      <c r="F13" s="114">
        <v>3924</v>
      </c>
      <c r="G13" s="114">
        <v>4008</v>
      </c>
      <c r="H13" s="140">
        <v>3833</v>
      </c>
      <c r="I13" s="115">
        <v>-60</v>
      </c>
      <c r="J13" s="116">
        <v>-1.5653535090007826</v>
      </c>
      <c r="K13"/>
      <c r="L13"/>
      <c r="M13"/>
      <c r="N13"/>
      <c r="O13"/>
      <c r="P13"/>
    </row>
    <row r="14" spans="1:16" s="110" customFormat="1" ht="14.45" customHeight="1" x14ac:dyDescent="0.2">
      <c r="A14" s="120"/>
      <c r="B14" s="119" t="s">
        <v>107</v>
      </c>
      <c r="C14" s="113">
        <v>63.103852923919419</v>
      </c>
      <c r="D14" s="115">
        <v>6453</v>
      </c>
      <c r="E14" s="114">
        <v>6743</v>
      </c>
      <c r="F14" s="114">
        <v>6752</v>
      </c>
      <c r="G14" s="114">
        <v>6941</v>
      </c>
      <c r="H14" s="140">
        <v>6726</v>
      </c>
      <c r="I14" s="115">
        <v>-273</v>
      </c>
      <c r="J14" s="116">
        <v>-4.0588760035682423</v>
      </c>
      <c r="K14"/>
      <c r="L14"/>
      <c r="M14"/>
      <c r="N14"/>
      <c r="O14"/>
      <c r="P14"/>
    </row>
    <row r="15" spans="1:16" s="110" customFormat="1" ht="14.45" customHeight="1" x14ac:dyDescent="0.2">
      <c r="A15" s="118" t="s">
        <v>105</v>
      </c>
      <c r="B15" s="121" t="s">
        <v>108</v>
      </c>
      <c r="C15" s="113">
        <v>11.734793663211422</v>
      </c>
      <c r="D15" s="115">
        <v>1200</v>
      </c>
      <c r="E15" s="114">
        <v>1379</v>
      </c>
      <c r="F15" s="114">
        <v>1292</v>
      </c>
      <c r="G15" s="114">
        <v>1472</v>
      </c>
      <c r="H15" s="140">
        <v>1276</v>
      </c>
      <c r="I15" s="115">
        <v>-76</v>
      </c>
      <c r="J15" s="116">
        <v>-5.9561128526645772</v>
      </c>
      <c r="K15"/>
      <c r="L15"/>
      <c r="M15"/>
      <c r="N15"/>
      <c r="O15"/>
      <c r="P15"/>
    </row>
    <row r="16" spans="1:16" s="110" customFormat="1" ht="14.45" customHeight="1" x14ac:dyDescent="0.2">
      <c r="A16" s="118"/>
      <c r="B16" s="121" t="s">
        <v>109</v>
      </c>
      <c r="C16" s="113">
        <v>52.278505769606888</v>
      </c>
      <c r="D16" s="115">
        <v>5346</v>
      </c>
      <c r="E16" s="114">
        <v>5532</v>
      </c>
      <c r="F16" s="114">
        <v>5573</v>
      </c>
      <c r="G16" s="114">
        <v>5665</v>
      </c>
      <c r="H16" s="140">
        <v>5565</v>
      </c>
      <c r="I16" s="115">
        <v>-219</v>
      </c>
      <c r="J16" s="116">
        <v>-3.9353099730458223</v>
      </c>
      <c r="K16"/>
      <c r="L16"/>
      <c r="M16"/>
      <c r="N16"/>
      <c r="O16"/>
      <c r="P16"/>
    </row>
    <row r="17" spans="1:16" s="110" customFormat="1" ht="14.45" customHeight="1" x14ac:dyDescent="0.2">
      <c r="A17" s="118"/>
      <c r="B17" s="121" t="s">
        <v>110</v>
      </c>
      <c r="C17" s="113">
        <v>19.890475259143361</v>
      </c>
      <c r="D17" s="115">
        <v>2034</v>
      </c>
      <c r="E17" s="114">
        <v>2065</v>
      </c>
      <c r="F17" s="114">
        <v>2132</v>
      </c>
      <c r="G17" s="114">
        <v>2160</v>
      </c>
      <c r="H17" s="140">
        <v>2088</v>
      </c>
      <c r="I17" s="115">
        <v>-54</v>
      </c>
      <c r="J17" s="116">
        <v>-2.5862068965517242</v>
      </c>
      <c r="K17"/>
      <c r="L17"/>
      <c r="M17"/>
      <c r="N17"/>
      <c r="O17"/>
      <c r="P17"/>
    </row>
    <row r="18" spans="1:16" s="110" customFormat="1" ht="14.45" customHeight="1" x14ac:dyDescent="0.2">
      <c r="A18" s="120"/>
      <c r="B18" s="121" t="s">
        <v>111</v>
      </c>
      <c r="C18" s="113">
        <v>16.096225308038335</v>
      </c>
      <c r="D18" s="115">
        <v>1646</v>
      </c>
      <c r="E18" s="114">
        <v>1660</v>
      </c>
      <c r="F18" s="114">
        <v>1679</v>
      </c>
      <c r="G18" s="114">
        <v>1652</v>
      </c>
      <c r="H18" s="140">
        <v>1630</v>
      </c>
      <c r="I18" s="115">
        <v>16</v>
      </c>
      <c r="J18" s="116">
        <v>0.98159509202453987</v>
      </c>
      <c r="K18"/>
      <c r="L18"/>
      <c r="M18"/>
      <c r="N18"/>
      <c r="O18"/>
      <c r="P18"/>
    </row>
    <row r="19" spans="1:16" s="110" customFormat="1" ht="14.45" customHeight="1" x14ac:dyDescent="0.2">
      <c r="A19" s="120"/>
      <c r="B19" s="121" t="s">
        <v>112</v>
      </c>
      <c r="C19" s="113">
        <v>1.5939761392528848</v>
      </c>
      <c r="D19" s="115">
        <v>163</v>
      </c>
      <c r="E19" s="114">
        <v>143</v>
      </c>
      <c r="F19" s="114">
        <v>165</v>
      </c>
      <c r="G19" s="114">
        <v>135</v>
      </c>
      <c r="H19" s="140">
        <v>135</v>
      </c>
      <c r="I19" s="115">
        <v>28</v>
      </c>
      <c r="J19" s="116">
        <v>20.74074074074074</v>
      </c>
      <c r="K19"/>
      <c r="L19"/>
      <c r="M19"/>
      <c r="N19"/>
      <c r="O19"/>
      <c r="P19"/>
    </row>
    <row r="20" spans="1:16" s="110" customFormat="1" ht="14.45" customHeight="1" x14ac:dyDescent="0.2">
      <c r="A20" s="120" t="s">
        <v>113</v>
      </c>
      <c r="B20" s="119" t="s">
        <v>116</v>
      </c>
      <c r="C20" s="113">
        <v>89.771171523567375</v>
      </c>
      <c r="D20" s="115">
        <v>9180</v>
      </c>
      <c r="E20" s="114">
        <v>9547</v>
      </c>
      <c r="F20" s="114">
        <v>9554</v>
      </c>
      <c r="G20" s="114">
        <v>9834</v>
      </c>
      <c r="H20" s="140">
        <v>9525</v>
      </c>
      <c r="I20" s="115">
        <v>-345</v>
      </c>
      <c r="J20" s="116">
        <v>-3.622047244094488</v>
      </c>
      <c r="K20"/>
      <c r="L20"/>
      <c r="M20"/>
      <c r="N20"/>
      <c r="O20"/>
      <c r="P20"/>
    </row>
    <row r="21" spans="1:16" s="110" customFormat="1" ht="14.45" customHeight="1" x14ac:dyDescent="0.2">
      <c r="A21" s="123"/>
      <c r="B21" s="124" t="s">
        <v>117</v>
      </c>
      <c r="C21" s="125">
        <v>10.111480539800509</v>
      </c>
      <c r="D21" s="143">
        <v>1034</v>
      </c>
      <c r="E21" s="144">
        <v>1077</v>
      </c>
      <c r="F21" s="144">
        <v>1109</v>
      </c>
      <c r="G21" s="144">
        <v>1101</v>
      </c>
      <c r="H21" s="145">
        <v>1023</v>
      </c>
      <c r="I21" s="143">
        <v>11</v>
      </c>
      <c r="J21" s="146">
        <v>1.075268817204301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11794</v>
      </c>
      <c r="E56" s="114">
        <v>12180</v>
      </c>
      <c r="F56" s="114">
        <v>12155</v>
      </c>
      <c r="G56" s="114">
        <v>12348</v>
      </c>
      <c r="H56" s="140">
        <v>12084</v>
      </c>
      <c r="I56" s="115">
        <v>-290</v>
      </c>
      <c r="J56" s="116">
        <v>-2.3998675935120821</v>
      </c>
      <c r="K56"/>
      <c r="L56"/>
      <c r="M56"/>
      <c r="N56"/>
      <c r="O56"/>
      <c r="P56"/>
    </row>
    <row r="57" spans="1:16" s="110" customFormat="1" ht="14.45" customHeight="1" x14ac:dyDescent="0.2">
      <c r="A57" s="120" t="s">
        <v>105</v>
      </c>
      <c r="B57" s="119" t="s">
        <v>106</v>
      </c>
      <c r="C57" s="113">
        <v>35.789384432762425</v>
      </c>
      <c r="D57" s="115">
        <v>4221</v>
      </c>
      <c r="E57" s="114">
        <v>4327</v>
      </c>
      <c r="F57" s="114">
        <v>4318</v>
      </c>
      <c r="G57" s="114">
        <v>4405</v>
      </c>
      <c r="H57" s="140">
        <v>4278</v>
      </c>
      <c r="I57" s="115">
        <v>-57</v>
      </c>
      <c r="J57" s="116">
        <v>-1.3323983169705469</v>
      </c>
    </row>
    <row r="58" spans="1:16" s="110" customFormat="1" ht="14.45" customHeight="1" x14ac:dyDescent="0.2">
      <c r="A58" s="120"/>
      <c r="B58" s="119" t="s">
        <v>107</v>
      </c>
      <c r="C58" s="113">
        <v>64.210615567237582</v>
      </c>
      <c r="D58" s="115">
        <v>7573</v>
      </c>
      <c r="E58" s="114">
        <v>7853</v>
      </c>
      <c r="F58" s="114">
        <v>7837</v>
      </c>
      <c r="G58" s="114">
        <v>7943</v>
      </c>
      <c r="H58" s="140">
        <v>7806</v>
      </c>
      <c r="I58" s="115">
        <v>-233</v>
      </c>
      <c r="J58" s="116">
        <v>-2.9848834230079424</v>
      </c>
    </row>
    <row r="59" spans="1:16" s="110" customFormat="1" ht="14.45" customHeight="1" x14ac:dyDescent="0.2">
      <c r="A59" s="118" t="s">
        <v>105</v>
      </c>
      <c r="B59" s="121" t="s">
        <v>108</v>
      </c>
      <c r="C59" s="113">
        <v>13.269459046973036</v>
      </c>
      <c r="D59" s="115">
        <v>1565</v>
      </c>
      <c r="E59" s="114">
        <v>1753</v>
      </c>
      <c r="F59" s="114">
        <v>1691</v>
      </c>
      <c r="G59" s="114">
        <v>1836</v>
      </c>
      <c r="H59" s="140">
        <v>1702</v>
      </c>
      <c r="I59" s="115">
        <v>-137</v>
      </c>
      <c r="J59" s="116">
        <v>-8.0493537015276146</v>
      </c>
    </row>
    <row r="60" spans="1:16" s="110" customFormat="1" ht="14.45" customHeight="1" x14ac:dyDescent="0.2">
      <c r="A60" s="118"/>
      <c r="B60" s="121" t="s">
        <v>109</v>
      </c>
      <c r="C60" s="113">
        <v>52.272341868746821</v>
      </c>
      <c r="D60" s="115">
        <v>6165</v>
      </c>
      <c r="E60" s="114">
        <v>6295</v>
      </c>
      <c r="F60" s="114">
        <v>6314</v>
      </c>
      <c r="G60" s="114">
        <v>6367</v>
      </c>
      <c r="H60" s="140">
        <v>6314</v>
      </c>
      <c r="I60" s="115">
        <v>-149</v>
      </c>
      <c r="J60" s="116">
        <v>-2.3598352866645551</v>
      </c>
    </row>
    <row r="61" spans="1:16" s="110" customFormat="1" ht="14.45" customHeight="1" x14ac:dyDescent="0.2">
      <c r="A61" s="118"/>
      <c r="B61" s="121" t="s">
        <v>110</v>
      </c>
      <c r="C61" s="113">
        <v>19.162285908088858</v>
      </c>
      <c r="D61" s="115">
        <v>2260</v>
      </c>
      <c r="E61" s="114">
        <v>2312</v>
      </c>
      <c r="F61" s="114">
        <v>2314</v>
      </c>
      <c r="G61" s="114">
        <v>2322</v>
      </c>
      <c r="H61" s="140">
        <v>2287</v>
      </c>
      <c r="I61" s="115">
        <v>-27</v>
      </c>
      <c r="J61" s="116">
        <v>-1.180585920419764</v>
      </c>
    </row>
    <row r="62" spans="1:16" s="110" customFormat="1" ht="14.45" customHeight="1" x14ac:dyDescent="0.2">
      <c r="A62" s="120"/>
      <c r="B62" s="121" t="s">
        <v>111</v>
      </c>
      <c r="C62" s="113">
        <v>15.295913176191284</v>
      </c>
      <c r="D62" s="115">
        <v>1804</v>
      </c>
      <c r="E62" s="114">
        <v>1820</v>
      </c>
      <c r="F62" s="114">
        <v>1836</v>
      </c>
      <c r="G62" s="114">
        <v>1823</v>
      </c>
      <c r="H62" s="140">
        <v>1781</v>
      </c>
      <c r="I62" s="115">
        <v>23</v>
      </c>
      <c r="J62" s="116">
        <v>1.2914093206064008</v>
      </c>
    </row>
    <row r="63" spans="1:16" s="110" customFormat="1" ht="14.45" customHeight="1" x14ac:dyDescent="0.2">
      <c r="A63" s="120"/>
      <c r="B63" s="121" t="s">
        <v>112</v>
      </c>
      <c r="C63" s="113">
        <v>1.4329319993216889</v>
      </c>
      <c r="D63" s="115">
        <v>169</v>
      </c>
      <c r="E63" s="114">
        <v>150</v>
      </c>
      <c r="F63" s="114">
        <v>175</v>
      </c>
      <c r="G63" s="114">
        <v>159</v>
      </c>
      <c r="H63" s="140">
        <v>155</v>
      </c>
      <c r="I63" s="115">
        <v>14</v>
      </c>
      <c r="J63" s="116">
        <v>9.0322580645161299</v>
      </c>
    </row>
    <row r="64" spans="1:16" s="110" customFormat="1" ht="14.45" customHeight="1" x14ac:dyDescent="0.2">
      <c r="A64" s="120" t="s">
        <v>113</v>
      </c>
      <c r="B64" s="119" t="s">
        <v>116</v>
      </c>
      <c r="C64" s="113">
        <v>90.359504832965911</v>
      </c>
      <c r="D64" s="115">
        <v>10657</v>
      </c>
      <c r="E64" s="114">
        <v>11023</v>
      </c>
      <c r="F64" s="114">
        <v>11013</v>
      </c>
      <c r="G64" s="114">
        <v>11193</v>
      </c>
      <c r="H64" s="140">
        <v>10984</v>
      </c>
      <c r="I64" s="115">
        <v>-327</v>
      </c>
      <c r="J64" s="116">
        <v>-2.9770575382374362</v>
      </c>
    </row>
    <row r="65" spans="1:10" s="110" customFormat="1" ht="14.45" customHeight="1" x14ac:dyDescent="0.2">
      <c r="A65" s="123"/>
      <c r="B65" s="124" t="s">
        <v>117</v>
      </c>
      <c r="C65" s="125">
        <v>9.5811429540444291</v>
      </c>
      <c r="D65" s="143">
        <v>1130</v>
      </c>
      <c r="E65" s="144">
        <v>1149</v>
      </c>
      <c r="F65" s="144">
        <v>1130</v>
      </c>
      <c r="G65" s="144">
        <v>1143</v>
      </c>
      <c r="H65" s="145">
        <v>1090</v>
      </c>
      <c r="I65" s="143">
        <v>40</v>
      </c>
      <c r="J65" s="146">
        <v>3.669724770642202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10226</v>
      </c>
      <c r="G11" s="114">
        <v>10636</v>
      </c>
      <c r="H11" s="114">
        <v>10676</v>
      </c>
      <c r="I11" s="114">
        <v>10949</v>
      </c>
      <c r="J11" s="140">
        <v>10559</v>
      </c>
      <c r="K11" s="114">
        <v>-333</v>
      </c>
      <c r="L11" s="116">
        <v>-3.1537077374751399</v>
      </c>
    </row>
    <row r="12" spans="1:17" s="110" customFormat="1" ht="24" customHeight="1" x14ac:dyDescent="0.2">
      <c r="A12" s="604" t="s">
        <v>185</v>
      </c>
      <c r="B12" s="605"/>
      <c r="C12" s="605"/>
      <c r="D12" s="606"/>
      <c r="E12" s="113">
        <v>36.896147076080581</v>
      </c>
      <c r="F12" s="115">
        <v>3773</v>
      </c>
      <c r="G12" s="114">
        <v>3893</v>
      </c>
      <c r="H12" s="114">
        <v>3924</v>
      </c>
      <c r="I12" s="114">
        <v>4008</v>
      </c>
      <c r="J12" s="140">
        <v>3833</v>
      </c>
      <c r="K12" s="114">
        <v>-60</v>
      </c>
      <c r="L12" s="116">
        <v>-1.5653535090007826</v>
      </c>
    </row>
    <row r="13" spans="1:17" s="110" customFormat="1" ht="15" customHeight="1" x14ac:dyDescent="0.2">
      <c r="A13" s="120"/>
      <c r="B13" s="612" t="s">
        <v>107</v>
      </c>
      <c r="C13" s="612"/>
      <c r="E13" s="113">
        <v>63.103852923919419</v>
      </c>
      <c r="F13" s="115">
        <v>6453</v>
      </c>
      <c r="G13" s="114">
        <v>6743</v>
      </c>
      <c r="H13" s="114">
        <v>6752</v>
      </c>
      <c r="I13" s="114">
        <v>6941</v>
      </c>
      <c r="J13" s="140">
        <v>6726</v>
      </c>
      <c r="K13" s="114">
        <v>-273</v>
      </c>
      <c r="L13" s="116">
        <v>-4.0588760035682423</v>
      </c>
    </row>
    <row r="14" spans="1:17" s="110" customFormat="1" ht="22.5" customHeight="1" x14ac:dyDescent="0.2">
      <c r="A14" s="604" t="s">
        <v>186</v>
      </c>
      <c r="B14" s="605"/>
      <c r="C14" s="605"/>
      <c r="D14" s="606"/>
      <c r="E14" s="113">
        <v>11.734793663211422</v>
      </c>
      <c r="F14" s="115">
        <v>1200</v>
      </c>
      <c r="G14" s="114">
        <v>1379</v>
      </c>
      <c r="H14" s="114">
        <v>1292</v>
      </c>
      <c r="I14" s="114">
        <v>1472</v>
      </c>
      <c r="J14" s="140">
        <v>1276</v>
      </c>
      <c r="K14" s="114">
        <v>-76</v>
      </c>
      <c r="L14" s="116">
        <v>-5.9561128526645772</v>
      </c>
    </row>
    <row r="15" spans="1:17" s="110" customFormat="1" ht="15" customHeight="1" x14ac:dyDescent="0.2">
      <c r="A15" s="120"/>
      <c r="B15" s="119"/>
      <c r="C15" s="258" t="s">
        <v>106</v>
      </c>
      <c r="E15" s="113">
        <v>40.75</v>
      </c>
      <c r="F15" s="115">
        <v>489</v>
      </c>
      <c r="G15" s="114">
        <v>563</v>
      </c>
      <c r="H15" s="114">
        <v>531</v>
      </c>
      <c r="I15" s="114">
        <v>569</v>
      </c>
      <c r="J15" s="140">
        <v>489</v>
      </c>
      <c r="K15" s="114">
        <v>0</v>
      </c>
      <c r="L15" s="116">
        <v>0</v>
      </c>
    </row>
    <row r="16" spans="1:17" s="110" customFormat="1" ht="15" customHeight="1" x14ac:dyDescent="0.2">
      <c r="A16" s="120"/>
      <c r="B16" s="119"/>
      <c r="C16" s="258" t="s">
        <v>107</v>
      </c>
      <c r="E16" s="113">
        <v>59.25</v>
      </c>
      <c r="F16" s="115">
        <v>711</v>
      </c>
      <c r="G16" s="114">
        <v>816</v>
      </c>
      <c r="H16" s="114">
        <v>761</v>
      </c>
      <c r="I16" s="114">
        <v>903</v>
      </c>
      <c r="J16" s="140">
        <v>787</v>
      </c>
      <c r="K16" s="114">
        <v>-76</v>
      </c>
      <c r="L16" s="116">
        <v>-9.6569250317662014</v>
      </c>
    </row>
    <row r="17" spans="1:12" s="110" customFormat="1" ht="15" customHeight="1" x14ac:dyDescent="0.2">
      <c r="A17" s="120"/>
      <c r="B17" s="121" t="s">
        <v>109</v>
      </c>
      <c r="C17" s="258"/>
      <c r="E17" s="113">
        <v>52.278505769606888</v>
      </c>
      <c r="F17" s="115">
        <v>5346</v>
      </c>
      <c r="G17" s="114">
        <v>5532</v>
      </c>
      <c r="H17" s="114">
        <v>5573</v>
      </c>
      <c r="I17" s="114">
        <v>5665</v>
      </c>
      <c r="J17" s="140">
        <v>5565</v>
      </c>
      <c r="K17" s="114">
        <v>-219</v>
      </c>
      <c r="L17" s="116">
        <v>-3.9353099730458223</v>
      </c>
    </row>
    <row r="18" spans="1:12" s="110" customFormat="1" ht="15" customHeight="1" x14ac:dyDescent="0.2">
      <c r="A18" s="120"/>
      <c r="B18" s="119"/>
      <c r="C18" s="258" t="s">
        <v>106</v>
      </c>
      <c r="E18" s="113">
        <v>33.726150392817061</v>
      </c>
      <c r="F18" s="115">
        <v>1803</v>
      </c>
      <c r="G18" s="114">
        <v>1832</v>
      </c>
      <c r="H18" s="114">
        <v>1838</v>
      </c>
      <c r="I18" s="114">
        <v>1885</v>
      </c>
      <c r="J18" s="140">
        <v>1834</v>
      </c>
      <c r="K18" s="114">
        <v>-31</v>
      </c>
      <c r="L18" s="116">
        <v>-1.6902944383860414</v>
      </c>
    </row>
    <row r="19" spans="1:12" s="110" customFormat="1" ht="15" customHeight="1" x14ac:dyDescent="0.2">
      <c r="A19" s="120"/>
      <c r="B19" s="119"/>
      <c r="C19" s="258" t="s">
        <v>107</v>
      </c>
      <c r="E19" s="113">
        <v>66.273849607182939</v>
      </c>
      <c r="F19" s="115">
        <v>3543</v>
      </c>
      <c r="G19" s="114">
        <v>3700</v>
      </c>
      <c r="H19" s="114">
        <v>3735</v>
      </c>
      <c r="I19" s="114">
        <v>3780</v>
      </c>
      <c r="J19" s="140">
        <v>3731</v>
      </c>
      <c r="K19" s="114">
        <v>-188</v>
      </c>
      <c r="L19" s="116">
        <v>-5.038863575448941</v>
      </c>
    </row>
    <row r="20" spans="1:12" s="110" customFormat="1" ht="15" customHeight="1" x14ac:dyDescent="0.2">
      <c r="A20" s="120"/>
      <c r="B20" s="121" t="s">
        <v>110</v>
      </c>
      <c r="C20" s="258"/>
      <c r="E20" s="113">
        <v>19.890475259143361</v>
      </c>
      <c r="F20" s="115">
        <v>2034</v>
      </c>
      <c r="G20" s="114">
        <v>2065</v>
      </c>
      <c r="H20" s="114">
        <v>2132</v>
      </c>
      <c r="I20" s="114">
        <v>2160</v>
      </c>
      <c r="J20" s="140">
        <v>2088</v>
      </c>
      <c r="K20" s="114">
        <v>-54</v>
      </c>
      <c r="L20" s="116">
        <v>-2.5862068965517242</v>
      </c>
    </row>
    <row r="21" spans="1:12" s="110" customFormat="1" ht="15" customHeight="1" x14ac:dyDescent="0.2">
      <c r="A21" s="120"/>
      <c r="B21" s="119"/>
      <c r="C21" s="258" t="s">
        <v>106</v>
      </c>
      <c r="E21" s="113">
        <v>27.187807276302852</v>
      </c>
      <c r="F21" s="115">
        <v>553</v>
      </c>
      <c r="G21" s="114">
        <v>573</v>
      </c>
      <c r="H21" s="114">
        <v>613</v>
      </c>
      <c r="I21" s="114">
        <v>634</v>
      </c>
      <c r="J21" s="140">
        <v>599</v>
      </c>
      <c r="K21" s="114">
        <v>-46</v>
      </c>
      <c r="L21" s="116">
        <v>-7.6794657762938234</v>
      </c>
    </row>
    <row r="22" spans="1:12" s="110" customFormat="1" ht="15" customHeight="1" x14ac:dyDescent="0.2">
      <c r="A22" s="120"/>
      <c r="B22" s="119"/>
      <c r="C22" s="258" t="s">
        <v>107</v>
      </c>
      <c r="E22" s="113">
        <v>72.812192723697152</v>
      </c>
      <c r="F22" s="115">
        <v>1481</v>
      </c>
      <c r="G22" s="114">
        <v>1492</v>
      </c>
      <c r="H22" s="114">
        <v>1519</v>
      </c>
      <c r="I22" s="114">
        <v>1526</v>
      </c>
      <c r="J22" s="140">
        <v>1489</v>
      </c>
      <c r="K22" s="114">
        <v>-8</v>
      </c>
      <c r="L22" s="116">
        <v>-0.53727333781061115</v>
      </c>
    </row>
    <row r="23" spans="1:12" s="110" customFormat="1" ht="15" customHeight="1" x14ac:dyDescent="0.2">
      <c r="A23" s="120"/>
      <c r="B23" s="121" t="s">
        <v>111</v>
      </c>
      <c r="C23" s="258"/>
      <c r="E23" s="113">
        <v>16.096225308038335</v>
      </c>
      <c r="F23" s="115">
        <v>1646</v>
      </c>
      <c r="G23" s="114">
        <v>1660</v>
      </c>
      <c r="H23" s="114">
        <v>1679</v>
      </c>
      <c r="I23" s="114">
        <v>1652</v>
      </c>
      <c r="J23" s="140">
        <v>1630</v>
      </c>
      <c r="K23" s="114">
        <v>16</v>
      </c>
      <c r="L23" s="116">
        <v>0.98159509202453987</v>
      </c>
    </row>
    <row r="24" spans="1:12" s="110" customFormat="1" ht="15" customHeight="1" x14ac:dyDescent="0.2">
      <c r="A24" s="120"/>
      <c r="B24" s="119"/>
      <c r="C24" s="258" t="s">
        <v>106</v>
      </c>
      <c r="E24" s="113">
        <v>56.379100850546777</v>
      </c>
      <c r="F24" s="115">
        <v>928</v>
      </c>
      <c r="G24" s="114">
        <v>925</v>
      </c>
      <c r="H24" s="114">
        <v>942</v>
      </c>
      <c r="I24" s="114">
        <v>920</v>
      </c>
      <c r="J24" s="140">
        <v>911</v>
      </c>
      <c r="K24" s="114">
        <v>17</v>
      </c>
      <c r="L24" s="116">
        <v>1.8660812294182216</v>
      </c>
    </row>
    <row r="25" spans="1:12" s="110" customFormat="1" ht="15" customHeight="1" x14ac:dyDescent="0.2">
      <c r="A25" s="120"/>
      <c r="B25" s="119"/>
      <c r="C25" s="258" t="s">
        <v>107</v>
      </c>
      <c r="E25" s="113">
        <v>43.620899149453223</v>
      </c>
      <c r="F25" s="115">
        <v>718</v>
      </c>
      <c r="G25" s="114">
        <v>735</v>
      </c>
      <c r="H25" s="114">
        <v>737</v>
      </c>
      <c r="I25" s="114">
        <v>732</v>
      </c>
      <c r="J25" s="140">
        <v>719</v>
      </c>
      <c r="K25" s="114">
        <v>-1</v>
      </c>
      <c r="L25" s="116">
        <v>-0.13908205841446453</v>
      </c>
    </row>
    <row r="26" spans="1:12" s="110" customFormat="1" ht="15" customHeight="1" x14ac:dyDescent="0.2">
      <c r="A26" s="120"/>
      <c r="C26" s="121" t="s">
        <v>187</v>
      </c>
      <c r="D26" s="110" t="s">
        <v>188</v>
      </c>
      <c r="E26" s="113">
        <v>1.5939761392528848</v>
      </c>
      <c r="F26" s="115">
        <v>163</v>
      </c>
      <c r="G26" s="114">
        <v>143</v>
      </c>
      <c r="H26" s="114">
        <v>165</v>
      </c>
      <c r="I26" s="114">
        <v>135</v>
      </c>
      <c r="J26" s="140">
        <v>135</v>
      </c>
      <c r="K26" s="114">
        <v>28</v>
      </c>
      <c r="L26" s="116">
        <v>20.74074074074074</v>
      </c>
    </row>
    <row r="27" spans="1:12" s="110" customFormat="1" ht="15" customHeight="1" x14ac:dyDescent="0.2">
      <c r="A27" s="120"/>
      <c r="B27" s="119"/>
      <c r="D27" s="259" t="s">
        <v>106</v>
      </c>
      <c r="E27" s="113">
        <v>47.239263803680984</v>
      </c>
      <c r="F27" s="115">
        <v>77</v>
      </c>
      <c r="G27" s="114">
        <v>63</v>
      </c>
      <c r="H27" s="114">
        <v>78</v>
      </c>
      <c r="I27" s="114">
        <v>65</v>
      </c>
      <c r="J27" s="140">
        <v>69</v>
      </c>
      <c r="K27" s="114">
        <v>8</v>
      </c>
      <c r="L27" s="116">
        <v>11.594202898550725</v>
      </c>
    </row>
    <row r="28" spans="1:12" s="110" customFormat="1" ht="15" customHeight="1" x14ac:dyDescent="0.2">
      <c r="A28" s="120"/>
      <c r="B28" s="119"/>
      <c r="D28" s="259" t="s">
        <v>107</v>
      </c>
      <c r="E28" s="113">
        <v>52.760736196319016</v>
      </c>
      <c r="F28" s="115">
        <v>86</v>
      </c>
      <c r="G28" s="114">
        <v>80</v>
      </c>
      <c r="H28" s="114">
        <v>87</v>
      </c>
      <c r="I28" s="114">
        <v>70</v>
      </c>
      <c r="J28" s="140">
        <v>66</v>
      </c>
      <c r="K28" s="114">
        <v>20</v>
      </c>
      <c r="L28" s="116">
        <v>30.303030303030305</v>
      </c>
    </row>
    <row r="29" spans="1:12" s="110" customFormat="1" ht="24" customHeight="1" x14ac:dyDescent="0.2">
      <c r="A29" s="604" t="s">
        <v>189</v>
      </c>
      <c r="B29" s="605"/>
      <c r="C29" s="605"/>
      <c r="D29" s="606"/>
      <c r="E29" s="113">
        <v>89.771171523567375</v>
      </c>
      <c r="F29" s="115">
        <v>9180</v>
      </c>
      <c r="G29" s="114">
        <v>9547</v>
      </c>
      <c r="H29" s="114">
        <v>9554</v>
      </c>
      <c r="I29" s="114">
        <v>9834</v>
      </c>
      <c r="J29" s="140">
        <v>9525</v>
      </c>
      <c r="K29" s="114">
        <v>-345</v>
      </c>
      <c r="L29" s="116">
        <v>-3.622047244094488</v>
      </c>
    </row>
    <row r="30" spans="1:12" s="110" customFormat="1" ht="15" customHeight="1" x14ac:dyDescent="0.2">
      <c r="A30" s="120"/>
      <c r="B30" s="119"/>
      <c r="C30" s="258" t="s">
        <v>106</v>
      </c>
      <c r="E30" s="113">
        <v>36.612200435729847</v>
      </c>
      <c r="F30" s="115">
        <v>3361</v>
      </c>
      <c r="G30" s="114">
        <v>3456</v>
      </c>
      <c r="H30" s="114">
        <v>3472</v>
      </c>
      <c r="I30" s="114">
        <v>3555</v>
      </c>
      <c r="J30" s="140">
        <v>3425</v>
      </c>
      <c r="K30" s="114">
        <v>-64</v>
      </c>
      <c r="L30" s="116">
        <v>-1.8686131386861313</v>
      </c>
    </row>
    <row r="31" spans="1:12" s="110" customFormat="1" ht="15" customHeight="1" x14ac:dyDescent="0.2">
      <c r="A31" s="120"/>
      <c r="B31" s="119"/>
      <c r="C31" s="258" t="s">
        <v>107</v>
      </c>
      <c r="E31" s="113">
        <v>63.387799564270153</v>
      </c>
      <c r="F31" s="115">
        <v>5819</v>
      </c>
      <c r="G31" s="114">
        <v>6091</v>
      </c>
      <c r="H31" s="114">
        <v>6082</v>
      </c>
      <c r="I31" s="114">
        <v>6279</v>
      </c>
      <c r="J31" s="140">
        <v>6100</v>
      </c>
      <c r="K31" s="114">
        <v>-281</v>
      </c>
      <c r="L31" s="116">
        <v>-4.6065573770491799</v>
      </c>
    </row>
    <row r="32" spans="1:12" s="110" customFormat="1" ht="15" customHeight="1" x14ac:dyDescent="0.2">
      <c r="A32" s="120"/>
      <c r="B32" s="119" t="s">
        <v>117</v>
      </c>
      <c r="C32" s="258"/>
      <c r="E32" s="113">
        <v>10.111480539800509</v>
      </c>
      <c r="F32" s="114">
        <v>1034</v>
      </c>
      <c r="G32" s="114">
        <v>1077</v>
      </c>
      <c r="H32" s="114">
        <v>1109</v>
      </c>
      <c r="I32" s="114">
        <v>1101</v>
      </c>
      <c r="J32" s="140">
        <v>1023</v>
      </c>
      <c r="K32" s="114">
        <v>11</v>
      </c>
      <c r="L32" s="116">
        <v>1.075268817204301</v>
      </c>
    </row>
    <row r="33" spans="1:12" s="110" customFormat="1" ht="15" customHeight="1" x14ac:dyDescent="0.2">
      <c r="A33" s="120"/>
      <c r="B33" s="119"/>
      <c r="C33" s="258" t="s">
        <v>106</v>
      </c>
      <c r="E33" s="113">
        <v>39.555125725338492</v>
      </c>
      <c r="F33" s="114">
        <v>409</v>
      </c>
      <c r="G33" s="114">
        <v>434</v>
      </c>
      <c r="H33" s="114">
        <v>449</v>
      </c>
      <c r="I33" s="114">
        <v>449</v>
      </c>
      <c r="J33" s="140">
        <v>405</v>
      </c>
      <c r="K33" s="114">
        <v>4</v>
      </c>
      <c r="L33" s="116">
        <v>0.98765432098765427</v>
      </c>
    </row>
    <row r="34" spans="1:12" s="110" customFormat="1" ht="15" customHeight="1" x14ac:dyDescent="0.2">
      <c r="A34" s="120"/>
      <c r="B34" s="119"/>
      <c r="C34" s="258" t="s">
        <v>107</v>
      </c>
      <c r="E34" s="113">
        <v>60.444874274661508</v>
      </c>
      <c r="F34" s="114">
        <v>625</v>
      </c>
      <c r="G34" s="114">
        <v>643</v>
      </c>
      <c r="H34" s="114">
        <v>660</v>
      </c>
      <c r="I34" s="114">
        <v>652</v>
      </c>
      <c r="J34" s="140">
        <v>618</v>
      </c>
      <c r="K34" s="114">
        <v>7</v>
      </c>
      <c r="L34" s="116">
        <v>1.1326860841423949</v>
      </c>
    </row>
    <row r="35" spans="1:12" s="110" customFormat="1" ht="24" customHeight="1" x14ac:dyDescent="0.2">
      <c r="A35" s="604" t="s">
        <v>192</v>
      </c>
      <c r="B35" s="605"/>
      <c r="C35" s="605"/>
      <c r="D35" s="606"/>
      <c r="E35" s="113">
        <v>15.000977899471934</v>
      </c>
      <c r="F35" s="114">
        <v>1534</v>
      </c>
      <c r="G35" s="114">
        <v>1669</v>
      </c>
      <c r="H35" s="114">
        <v>1641</v>
      </c>
      <c r="I35" s="114">
        <v>1783</v>
      </c>
      <c r="J35" s="114">
        <v>1595</v>
      </c>
      <c r="K35" s="318">
        <v>-61</v>
      </c>
      <c r="L35" s="319">
        <v>-3.8244514106583072</v>
      </c>
    </row>
    <row r="36" spans="1:12" s="110" customFormat="1" ht="15" customHeight="1" x14ac:dyDescent="0.2">
      <c r="A36" s="120"/>
      <c r="B36" s="119"/>
      <c r="C36" s="258" t="s">
        <v>106</v>
      </c>
      <c r="E36" s="113">
        <v>34.028683181225553</v>
      </c>
      <c r="F36" s="114">
        <v>522</v>
      </c>
      <c r="G36" s="114">
        <v>573</v>
      </c>
      <c r="H36" s="114">
        <v>554</v>
      </c>
      <c r="I36" s="114">
        <v>610</v>
      </c>
      <c r="J36" s="114">
        <v>519</v>
      </c>
      <c r="K36" s="318">
        <v>3</v>
      </c>
      <c r="L36" s="116">
        <v>0.5780346820809249</v>
      </c>
    </row>
    <row r="37" spans="1:12" s="110" customFormat="1" ht="15" customHeight="1" x14ac:dyDescent="0.2">
      <c r="A37" s="120"/>
      <c r="B37" s="119"/>
      <c r="C37" s="258" t="s">
        <v>107</v>
      </c>
      <c r="E37" s="113">
        <v>65.97131681877444</v>
      </c>
      <c r="F37" s="114">
        <v>1012</v>
      </c>
      <c r="G37" s="114">
        <v>1096</v>
      </c>
      <c r="H37" s="114">
        <v>1087</v>
      </c>
      <c r="I37" s="114">
        <v>1173</v>
      </c>
      <c r="J37" s="140">
        <v>1076</v>
      </c>
      <c r="K37" s="114">
        <v>-64</v>
      </c>
      <c r="L37" s="116">
        <v>-5.9479553903345721</v>
      </c>
    </row>
    <row r="38" spans="1:12" s="110" customFormat="1" ht="15" customHeight="1" x14ac:dyDescent="0.2">
      <c r="A38" s="120"/>
      <c r="B38" s="119" t="s">
        <v>328</v>
      </c>
      <c r="C38" s="258"/>
      <c r="E38" s="113">
        <v>64.071973401134358</v>
      </c>
      <c r="F38" s="114">
        <v>6552</v>
      </c>
      <c r="G38" s="114">
        <v>6703</v>
      </c>
      <c r="H38" s="114">
        <v>6778</v>
      </c>
      <c r="I38" s="114">
        <v>6839</v>
      </c>
      <c r="J38" s="140">
        <v>6716</v>
      </c>
      <c r="K38" s="114">
        <v>-164</v>
      </c>
      <c r="L38" s="116">
        <v>-2.4419297200714709</v>
      </c>
    </row>
    <row r="39" spans="1:12" s="110" customFormat="1" ht="15" customHeight="1" x14ac:dyDescent="0.2">
      <c r="A39" s="120"/>
      <c r="B39" s="119"/>
      <c r="C39" s="258" t="s">
        <v>106</v>
      </c>
      <c r="E39" s="113">
        <v>38.476800976800973</v>
      </c>
      <c r="F39" s="115">
        <v>2521</v>
      </c>
      <c r="G39" s="114">
        <v>2550</v>
      </c>
      <c r="H39" s="114">
        <v>2600</v>
      </c>
      <c r="I39" s="114">
        <v>2635</v>
      </c>
      <c r="J39" s="140">
        <v>2576</v>
      </c>
      <c r="K39" s="114">
        <v>-55</v>
      </c>
      <c r="L39" s="116">
        <v>-2.1350931677018634</v>
      </c>
    </row>
    <row r="40" spans="1:12" s="110" customFormat="1" ht="15" customHeight="1" x14ac:dyDescent="0.2">
      <c r="A40" s="120"/>
      <c r="B40" s="119"/>
      <c r="C40" s="258" t="s">
        <v>107</v>
      </c>
      <c r="E40" s="113">
        <v>61.523199023199027</v>
      </c>
      <c r="F40" s="115">
        <v>4031</v>
      </c>
      <c r="G40" s="114">
        <v>4153</v>
      </c>
      <c r="H40" s="114">
        <v>4178</v>
      </c>
      <c r="I40" s="114">
        <v>4204</v>
      </c>
      <c r="J40" s="140">
        <v>4140</v>
      </c>
      <c r="K40" s="114">
        <v>-109</v>
      </c>
      <c r="L40" s="116">
        <v>-2.6328502415458939</v>
      </c>
    </row>
    <row r="41" spans="1:12" s="110" customFormat="1" ht="15" customHeight="1" x14ac:dyDescent="0.2">
      <c r="A41" s="120"/>
      <c r="B41" s="320" t="s">
        <v>517</v>
      </c>
      <c r="C41" s="258"/>
      <c r="E41" s="113">
        <v>7.060434187365539</v>
      </c>
      <c r="F41" s="115">
        <v>722</v>
      </c>
      <c r="G41" s="114">
        <v>759</v>
      </c>
      <c r="H41" s="114">
        <v>738</v>
      </c>
      <c r="I41" s="114">
        <v>749</v>
      </c>
      <c r="J41" s="140">
        <v>697</v>
      </c>
      <c r="K41" s="114">
        <v>25</v>
      </c>
      <c r="L41" s="116">
        <v>3.5868005738880919</v>
      </c>
    </row>
    <row r="42" spans="1:12" s="110" customFormat="1" ht="15" customHeight="1" x14ac:dyDescent="0.2">
      <c r="A42" s="120"/>
      <c r="B42" s="119"/>
      <c r="C42" s="268" t="s">
        <v>106</v>
      </c>
      <c r="D42" s="182"/>
      <c r="E42" s="113">
        <v>41.412742382271468</v>
      </c>
      <c r="F42" s="115">
        <v>299</v>
      </c>
      <c r="G42" s="114">
        <v>319</v>
      </c>
      <c r="H42" s="114">
        <v>320</v>
      </c>
      <c r="I42" s="114">
        <v>310</v>
      </c>
      <c r="J42" s="140">
        <v>301</v>
      </c>
      <c r="K42" s="114">
        <v>-2</v>
      </c>
      <c r="L42" s="116">
        <v>-0.66445182724252494</v>
      </c>
    </row>
    <row r="43" spans="1:12" s="110" customFormat="1" ht="15" customHeight="1" x14ac:dyDescent="0.2">
      <c r="A43" s="120"/>
      <c r="B43" s="119"/>
      <c r="C43" s="268" t="s">
        <v>107</v>
      </c>
      <c r="D43" s="182"/>
      <c r="E43" s="113">
        <v>58.587257617728532</v>
      </c>
      <c r="F43" s="115">
        <v>423</v>
      </c>
      <c r="G43" s="114">
        <v>440</v>
      </c>
      <c r="H43" s="114">
        <v>418</v>
      </c>
      <c r="I43" s="114">
        <v>439</v>
      </c>
      <c r="J43" s="140">
        <v>396</v>
      </c>
      <c r="K43" s="114">
        <v>27</v>
      </c>
      <c r="L43" s="116">
        <v>6.8181818181818183</v>
      </c>
    </row>
    <row r="44" spans="1:12" s="110" customFormat="1" ht="15" customHeight="1" x14ac:dyDescent="0.2">
      <c r="A44" s="120"/>
      <c r="B44" s="119" t="s">
        <v>205</v>
      </c>
      <c r="C44" s="268"/>
      <c r="D44" s="182"/>
      <c r="E44" s="113">
        <v>13.866614512028164</v>
      </c>
      <c r="F44" s="115">
        <v>1418</v>
      </c>
      <c r="G44" s="114">
        <v>1505</v>
      </c>
      <c r="H44" s="114">
        <v>1519</v>
      </c>
      <c r="I44" s="114">
        <v>1578</v>
      </c>
      <c r="J44" s="140">
        <v>1551</v>
      </c>
      <c r="K44" s="114">
        <v>-133</v>
      </c>
      <c r="L44" s="116">
        <v>-8.5751128304319799</v>
      </c>
    </row>
    <row r="45" spans="1:12" s="110" customFormat="1" ht="15" customHeight="1" x14ac:dyDescent="0.2">
      <c r="A45" s="120"/>
      <c r="B45" s="119"/>
      <c r="C45" s="268" t="s">
        <v>106</v>
      </c>
      <c r="D45" s="182"/>
      <c r="E45" s="113">
        <v>30.394922425952046</v>
      </c>
      <c r="F45" s="115">
        <v>431</v>
      </c>
      <c r="G45" s="114">
        <v>451</v>
      </c>
      <c r="H45" s="114">
        <v>450</v>
      </c>
      <c r="I45" s="114">
        <v>453</v>
      </c>
      <c r="J45" s="140">
        <v>437</v>
      </c>
      <c r="K45" s="114">
        <v>-6</v>
      </c>
      <c r="L45" s="116">
        <v>-1.3729977116704806</v>
      </c>
    </row>
    <row r="46" spans="1:12" s="110" customFormat="1" ht="15" customHeight="1" x14ac:dyDescent="0.2">
      <c r="A46" s="123"/>
      <c r="B46" s="124"/>
      <c r="C46" s="260" t="s">
        <v>107</v>
      </c>
      <c r="D46" s="261"/>
      <c r="E46" s="125">
        <v>69.605077574047954</v>
      </c>
      <c r="F46" s="143">
        <v>987</v>
      </c>
      <c r="G46" s="144">
        <v>1054</v>
      </c>
      <c r="H46" s="144">
        <v>1069</v>
      </c>
      <c r="I46" s="144">
        <v>1125</v>
      </c>
      <c r="J46" s="145">
        <v>1114</v>
      </c>
      <c r="K46" s="144">
        <v>-127</v>
      </c>
      <c r="L46" s="146">
        <v>-11.400359066427288</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10226</v>
      </c>
      <c r="E11" s="114">
        <v>10636</v>
      </c>
      <c r="F11" s="114">
        <v>10676</v>
      </c>
      <c r="G11" s="114">
        <v>10949</v>
      </c>
      <c r="H11" s="140">
        <v>10559</v>
      </c>
      <c r="I11" s="115">
        <v>-333</v>
      </c>
      <c r="J11" s="116">
        <v>-3.1537077374751399</v>
      </c>
    </row>
    <row r="12" spans="1:15" s="110" customFormat="1" ht="24.95" customHeight="1" x14ac:dyDescent="0.2">
      <c r="A12" s="193" t="s">
        <v>132</v>
      </c>
      <c r="B12" s="194" t="s">
        <v>133</v>
      </c>
      <c r="C12" s="113">
        <v>2.2785057696068844</v>
      </c>
      <c r="D12" s="115">
        <v>233</v>
      </c>
      <c r="E12" s="114" t="s">
        <v>513</v>
      </c>
      <c r="F12" s="114" t="s">
        <v>513</v>
      </c>
      <c r="G12" s="114">
        <v>238</v>
      </c>
      <c r="H12" s="140">
        <v>216</v>
      </c>
      <c r="I12" s="115">
        <v>17</v>
      </c>
      <c r="J12" s="116">
        <v>7.8703703703703702</v>
      </c>
    </row>
    <row r="13" spans="1:15" s="110" customFormat="1" ht="24.95" customHeight="1" x14ac:dyDescent="0.2">
      <c r="A13" s="193" t="s">
        <v>134</v>
      </c>
      <c r="B13" s="199" t="s">
        <v>214</v>
      </c>
      <c r="C13" s="113">
        <v>1.6037551339722276</v>
      </c>
      <c r="D13" s="115">
        <v>164</v>
      </c>
      <c r="E13" s="114" t="s">
        <v>513</v>
      </c>
      <c r="F13" s="114" t="s">
        <v>513</v>
      </c>
      <c r="G13" s="114">
        <v>184</v>
      </c>
      <c r="H13" s="140">
        <v>185</v>
      </c>
      <c r="I13" s="115">
        <v>-21</v>
      </c>
      <c r="J13" s="116">
        <v>-11.351351351351351</v>
      </c>
    </row>
    <row r="14" spans="1:15" s="287" customFormat="1" ht="24.95" customHeight="1" x14ac:dyDescent="0.2">
      <c r="A14" s="193" t="s">
        <v>215</v>
      </c>
      <c r="B14" s="199" t="s">
        <v>137</v>
      </c>
      <c r="C14" s="113">
        <v>10.483082339135537</v>
      </c>
      <c r="D14" s="115">
        <v>1072</v>
      </c>
      <c r="E14" s="114">
        <v>1112</v>
      </c>
      <c r="F14" s="114">
        <v>1108</v>
      </c>
      <c r="G14" s="114">
        <v>1152</v>
      </c>
      <c r="H14" s="140">
        <v>1111</v>
      </c>
      <c r="I14" s="115">
        <v>-39</v>
      </c>
      <c r="J14" s="116">
        <v>-3.5103510351035103</v>
      </c>
      <c r="K14" s="110"/>
      <c r="L14" s="110"/>
      <c r="M14" s="110"/>
      <c r="N14" s="110"/>
      <c r="O14" s="110"/>
    </row>
    <row r="15" spans="1:15" s="110" customFormat="1" ht="24.95" customHeight="1" x14ac:dyDescent="0.2">
      <c r="A15" s="193" t="s">
        <v>216</v>
      </c>
      <c r="B15" s="199" t="s">
        <v>217</v>
      </c>
      <c r="C15" s="113">
        <v>4.1365147662820263</v>
      </c>
      <c r="D15" s="115">
        <v>423</v>
      </c>
      <c r="E15" s="114">
        <v>461</v>
      </c>
      <c r="F15" s="114">
        <v>452</v>
      </c>
      <c r="G15" s="114">
        <v>462</v>
      </c>
      <c r="H15" s="140">
        <v>444</v>
      </c>
      <c r="I15" s="115">
        <v>-21</v>
      </c>
      <c r="J15" s="116">
        <v>-4.7297297297297298</v>
      </c>
    </row>
    <row r="16" spans="1:15" s="287" customFormat="1" ht="24.95" customHeight="1" x14ac:dyDescent="0.2">
      <c r="A16" s="193" t="s">
        <v>218</v>
      </c>
      <c r="B16" s="199" t="s">
        <v>141</v>
      </c>
      <c r="C16" s="113">
        <v>4.605906512810483</v>
      </c>
      <c r="D16" s="115">
        <v>471</v>
      </c>
      <c r="E16" s="114">
        <v>471</v>
      </c>
      <c r="F16" s="114">
        <v>471</v>
      </c>
      <c r="G16" s="114">
        <v>500</v>
      </c>
      <c r="H16" s="140">
        <v>492</v>
      </c>
      <c r="I16" s="115">
        <v>-21</v>
      </c>
      <c r="J16" s="116">
        <v>-4.2682926829268295</v>
      </c>
      <c r="K16" s="110"/>
      <c r="L16" s="110"/>
      <c r="M16" s="110"/>
      <c r="N16" s="110"/>
      <c r="O16" s="110"/>
    </row>
    <row r="17" spans="1:15" s="110" customFormat="1" ht="24.95" customHeight="1" x14ac:dyDescent="0.2">
      <c r="A17" s="193" t="s">
        <v>142</v>
      </c>
      <c r="B17" s="199" t="s">
        <v>220</v>
      </c>
      <c r="C17" s="113">
        <v>1.7406610600430277</v>
      </c>
      <c r="D17" s="115">
        <v>178</v>
      </c>
      <c r="E17" s="114">
        <v>180</v>
      </c>
      <c r="F17" s="114">
        <v>185</v>
      </c>
      <c r="G17" s="114">
        <v>190</v>
      </c>
      <c r="H17" s="140">
        <v>175</v>
      </c>
      <c r="I17" s="115">
        <v>3</v>
      </c>
      <c r="J17" s="116">
        <v>1.7142857142857142</v>
      </c>
    </row>
    <row r="18" spans="1:15" s="287" customFormat="1" ht="24.95" customHeight="1" x14ac:dyDescent="0.2">
      <c r="A18" s="201" t="s">
        <v>144</v>
      </c>
      <c r="B18" s="202" t="s">
        <v>145</v>
      </c>
      <c r="C18" s="113">
        <v>7.5102679444553102</v>
      </c>
      <c r="D18" s="115">
        <v>768</v>
      </c>
      <c r="E18" s="114">
        <v>773</v>
      </c>
      <c r="F18" s="114">
        <v>768</v>
      </c>
      <c r="G18" s="114">
        <v>775</v>
      </c>
      <c r="H18" s="140">
        <v>746</v>
      </c>
      <c r="I18" s="115">
        <v>22</v>
      </c>
      <c r="J18" s="116">
        <v>2.9490616621983916</v>
      </c>
      <c r="K18" s="110"/>
      <c r="L18" s="110"/>
      <c r="M18" s="110"/>
      <c r="N18" s="110"/>
      <c r="O18" s="110"/>
    </row>
    <row r="19" spans="1:15" s="110" customFormat="1" ht="24.95" customHeight="1" x14ac:dyDescent="0.2">
      <c r="A19" s="193" t="s">
        <v>146</v>
      </c>
      <c r="B19" s="199" t="s">
        <v>147</v>
      </c>
      <c r="C19" s="113">
        <v>16.027772345002933</v>
      </c>
      <c r="D19" s="115">
        <v>1639</v>
      </c>
      <c r="E19" s="114">
        <v>1663</v>
      </c>
      <c r="F19" s="114">
        <v>1666</v>
      </c>
      <c r="G19" s="114">
        <v>1676</v>
      </c>
      <c r="H19" s="140">
        <v>1677</v>
      </c>
      <c r="I19" s="115">
        <v>-38</v>
      </c>
      <c r="J19" s="116">
        <v>-2.2659511031604054</v>
      </c>
    </row>
    <row r="20" spans="1:15" s="287" customFormat="1" ht="24.95" customHeight="1" x14ac:dyDescent="0.2">
      <c r="A20" s="193" t="s">
        <v>148</v>
      </c>
      <c r="B20" s="199" t="s">
        <v>149</v>
      </c>
      <c r="C20" s="113">
        <v>4.6156855075298262</v>
      </c>
      <c r="D20" s="115">
        <v>472</v>
      </c>
      <c r="E20" s="114">
        <v>466</v>
      </c>
      <c r="F20" s="114">
        <v>478</v>
      </c>
      <c r="G20" s="114">
        <v>480</v>
      </c>
      <c r="H20" s="140">
        <v>492</v>
      </c>
      <c r="I20" s="115">
        <v>-20</v>
      </c>
      <c r="J20" s="116">
        <v>-4.0650406504065044</v>
      </c>
      <c r="K20" s="110"/>
      <c r="L20" s="110"/>
      <c r="M20" s="110"/>
      <c r="N20" s="110"/>
      <c r="O20" s="110"/>
    </row>
    <row r="21" spans="1:15" s="110" customFormat="1" ht="24.95" customHeight="1" x14ac:dyDescent="0.2">
      <c r="A21" s="201" t="s">
        <v>150</v>
      </c>
      <c r="B21" s="202" t="s">
        <v>151</v>
      </c>
      <c r="C21" s="113">
        <v>13.142968902796792</v>
      </c>
      <c r="D21" s="115">
        <v>1344</v>
      </c>
      <c r="E21" s="114">
        <v>1462</v>
      </c>
      <c r="F21" s="114">
        <v>1466</v>
      </c>
      <c r="G21" s="114">
        <v>1530</v>
      </c>
      <c r="H21" s="140">
        <v>1424</v>
      </c>
      <c r="I21" s="115">
        <v>-80</v>
      </c>
      <c r="J21" s="116">
        <v>-5.617977528089888</v>
      </c>
    </row>
    <row r="22" spans="1:15" s="110" customFormat="1" ht="24.95" customHeight="1" x14ac:dyDescent="0.2">
      <c r="A22" s="201" t="s">
        <v>152</v>
      </c>
      <c r="B22" s="199" t="s">
        <v>153</v>
      </c>
      <c r="C22" s="113">
        <v>1.0365734402503424</v>
      </c>
      <c r="D22" s="115">
        <v>106</v>
      </c>
      <c r="E22" s="114" t="s">
        <v>513</v>
      </c>
      <c r="F22" s="114" t="s">
        <v>513</v>
      </c>
      <c r="G22" s="114">
        <v>113</v>
      </c>
      <c r="H22" s="140">
        <v>112</v>
      </c>
      <c r="I22" s="115">
        <v>-6</v>
      </c>
      <c r="J22" s="116">
        <v>-5.3571428571428568</v>
      </c>
    </row>
    <row r="23" spans="1:15" s="110" customFormat="1" ht="24.95" customHeight="1" x14ac:dyDescent="0.2">
      <c r="A23" s="193" t="s">
        <v>154</v>
      </c>
      <c r="B23" s="199" t="s">
        <v>155</v>
      </c>
      <c r="C23" s="113">
        <v>1.7993350283590848</v>
      </c>
      <c r="D23" s="115">
        <v>184</v>
      </c>
      <c r="E23" s="114">
        <v>177</v>
      </c>
      <c r="F23" s="114">
        <v>184</v>
      </c>
      <c r="G23" s="114">
        <v>158</v>
      </c>
      <c r="H23" s="140">
        <v>162</v>
      </c>
      <c r="I23" s="115">
        <v>22</v>
      </c>
      <c r="J23" s="116">
        <v>13.580246913580247</v>
      </c>
    </row>
    <row r="24" spans="1:15" s="110" customFormat="1" ht="24.95" customHeight="1" x14ac:dyDescent="0.2">
      <c r="A24" s="193" t="s">
        <v>156</v>
      </c>
      <c r="B24" s="199" t="s">
        <v>221</v>
      </c>
      <c r="C24" s="113">
        <v>6.933307256014082</v>
      </c>
      <c r="D24" s="115">
        <v>709</v>
      </c>
      <c r="E24" s="114">
        <v>719</v>
      </c>
      <c r="F24" s="114">
        <v>735</v>
      </c>
      <c r="G24" s="114">
        <v>744</v>
      </c>
      <c r="H24" s="140">
        <v>743</v>
      </c>
      <c r="I24" s="115">
        <v>-34</v>
      </c>
      <c r="J24" s="116">
        <v>-4.5760430686406464</v>
      </c>
    </row>
    <row r="25" spans="1:15" s="110" customFormat="1" ht="24.95" customHeight="1" x14ac:dyDescent="0.2">
      <c r="A25" s="193" t="s">
        <v>222</v>
      </c>
      <c r="B25" s="204" t="s">
        <v>159</v>
      </c>
      <c r="C25" s="113">
        <v>5.0459612751809111</v>
      </c>
      <c r="D25" s="115">
        <v>516</v>
      </c>
      <c r="E25" s="114">
        <v>576</v>
      </c>
      <c r="F25" s="114">
        <v>678</v>
      </c>
      <c r="G25" s="114">
        <v>686</v>
      </c>
      <c r="H25" s="140">
        <v>696</v>
      </c>
      <c r="I25" s="115">
        <v>-180</v>
      </c>
      <c r="J25" s="116">
        <v>-25.862068965517242</v>
      </c>
    </row>
    <row r="26" spans="1:15" s="110" customFormat="1" ht="24.95" customHeight="1" x14ac:dyDescent="0.2">
      <c r="A26" s="201">
        <v>782.78300000000002</v>
      </c>
      <c r="B26" s="203" t="s">
        <v>160</v>
      </c>
      <c r="C26" s="113">
        <v>7.8231957754742815E-2</v>
      </c>
      <c r="D26" s="115">
        <v>8</v>
      </c>
      <c r="E26" s="114" t="s">
        <v>513</v>
      </c>
      <c r="F26" s="114" t="s">
        <v>513</v>
      </c>
      <c r="G26" s="114">
        <v>9</v>
      </c>
      <c r="H26" s="140">
        <v>9</v>
      </c>
      <c r="I26" s="115">
        <v>-1</v>
      </c>
      <c r="J26" s="116">
        <v>-11.111111111111111</v>
      </c>
    </row>
    <row r="27" spans="1:15" s="110" customFormat="1" ht="24.95" customHeight="1" x14ac:dyDescent="0.2">
      <c r="A27" s="193" t="s">
        <v>161</v>
      </c>
      <c r="B27" s="199" t="s">
        <v>162</v>
      </c>
      <c r="C27" s="113">
        <v>5.9162918052024249</v>
      </c>
      <c r="D27" s="115">
        <v>605</v>
      </c>
      <c r="E27" s="114">
        <v>585</v>
      </c>
      <c r="F27" s="114">
        <v>605</v>
      </c>
      <c r="G27" s="114">
        <v>601</v>
      </c>
      <c r="H27" s="140">
        <v>576</v>
      </c>
      <c r="I27" s="115">
        <v>29</v>
      </c>
      <c r="J27" s="116">
        <v>5.0347222222222223</v>
      </c>
    </row>
    <row r="28" spans="1:15" s="110" customFormat="1" ht="24.95" customHeight="1" x14ac:dyDescent="0.2">
      <c r="A28" s="193" t="s">
        <v>163</v>
      </c>
      <c r="B28" s="199" t="s">
        <v>164</v>
      </c>
      <c r="C28" s="113">
        <v>4.5472325444944257</v>
      </c>
      <c r="D28" s="115">
        <v>465</v>
      </c>
      <c r="E28" s="114">
        <v>582</v>
      </c>
      <c r="F28" s="114">
        <v>438</v>
      </c>
      <c r="G28" s="114">
        <v>601</v>
      </c>
      <c r="H28" s="140">
        <v>471</v>
      </c>
      <c r="I28" s="115">
        <v>-6</v>
      </c>
      <c r="J28" s="116">
        <v>-1.2738853503184713</v>
      </c>
    </row>
    <row r="29" spans="1:15" s="110" customFormat="1" ht="24.95" customHeight="1" x14ac:dyDescent="0.2">
      <c r="A29" s="193">
        <v>86</v>
      </c>
      <c r="B29" s="199" t="s">
        <v>165</v>
      </c>
      <c r="C29" s="113">
        <v>5.4469000586739682</v>
      </c>
      <c r="D29" s="115">
        <v>557</v>
      </c>
      <c r="E29" s="114">
        <v>561</v>
      </c>
      <c r="F29" s="114">
        <v>566</v>
      </c>
      <c r="G29" s="114">
        <v>572</v>
      </c>
      <c r="H29" s="140">
        <v>576</v>
      </c>
      <c r="I29" s="115">
        <v>-19</v>
      </c>
      <c r="J29" s="116">
        <v>-3.2986111111111112</v>
      </c>
    </row>
    <row r="30" spans="1:15" s="110" customFormat="1" ht="24.95" customHeight="1" x14ac:dyDescent="0.2">
      <c r="A30" s="193">
        <v>87.88</v>
      </c>
      <c r="B30" s="204" t="s">
        <v>166</v>
      </c>
      <c r="C30" s="113">
        <v>2.9630353999608841</v>
      </c>
      <c r="D30" s="115">
        <v>303</v>
      </c>
      <c r="E30" s="114">
        <v>297</v>
      </c>
      <c r="F30" s="114">
        <v>293</v>
      </c>
      <c r="G30" s="114">
        <v>294</v>
      </c>
      <c r="H30" s="140">
        <v>282</v>
      </c>
      <c r="I30" s="115">
        <v>21</v>
      </c>
      <c r="J30" s="116">
        <v>7.4468085106382977</v>
      </c>
    </row>
    <row r="31" spans="1:15" s="110" customFormat="1" ht="24.95" customHeight="1" x14ac:dyDescent="0.2">
      <c r="A31" s="193" t="s">
        <v>167</v>
      </c>
      <c r="B31" s="199" t="s">
        <v>168</v>
      </c>
      <c r="C31" s="113">
        <v>10.571093291609623</v>
      </c>
      <c r="D31" s="115">
        <v>1081</v>
      </c>
      <c r="E31" s="114">
        <v>1146</v>
      </c>
      <c r="F31" s="114">
        <v>1153</v>
      </c>
      <c r="G31" s="114">
        <v>1136</v>
      </c>
      <c r="H31" s="140">
        <v>1081</v>
      </c>
      <c r="I31" s="115">
        <v>0</v>
      </c>
      <c r="J31" s="116">
        <v>0</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2.2785057696068844</v>
      </c>
      <c r="D34" s="115">
        <v>233</v>
      </c>
      <c r="E34" s="114" t="s">
        <v>513</v>
      </c>
      <c r="F34" s="114" t="s">
        <v>513</v>
      </c>
      <c r="G34" s="114">
        <v>238</v>
      </c>
      <c r="H34" s="140">
        <v>216</v>
      </c>
      <c r="I34" s="115">
        <v>17</v>
      </c>
      <c r="J34" s="116">
        <v>7.8703703703703702</v>
      </c>
    </row>
    <row r="35" spans="1:10" s="110" customFormat="1" ht="24.95" customHeight="1" x14ac:dyDescent="0.2">
      <c r="A35" s="292" t="s">
        <v>171</v>
      </c>
      <c r="B35" s="293" t="s">
        <v>172</v>
      </c>
      <c r="C35" s="113">
        <v>19.597105417563075</v>
      </c>
      <c r="D35" s="115">
        <v>2004</v>
      </c>
      <c r="E35" s="114" t="s">
        <v>513</v>
      </c>
      <c r="F35" s="114" t="s">
        <v>513</v>
      </c>
      <c r="G35" s="114">
        <v>2111</v>
      </c>
      <c r="H35" s="140">
        <v>2042</v>
      </c>
      <c r="I35" s="115">
        <v>-38</v>
      </c>
      <c r="J35" s="116">
        <v>-1.8609206660137121</v>
      </c>
    </row>
    <row r="36" spans="1:10" s="110" customFormat="1" ht="24.95" customHeight="1" x14ac:dyDescent="0.2">
      <c r="A36" s="294" t="s">
        <v>173</v>
      </c>
      <c r="B36" s="295" t="s">
        <v>174</v>
      </c>
      <c r="C36" s="125">
        <v>78.124388812830034</v>
      </c>
      <c r="D36" s="143">
        <v>7989</v>
      </c>
      <c r="E36" s="144">
        <v>8352</v>
      </c>
      <c r="F36" s="144">
        <v>8383</v>
      </c>
      <c r="G36" s="144">
        <v>8600</v>
      </c>
      <c r="H36" s="145">
        <v>8301</v>
      </c>
      <c r="I36" s="143">
        <v>-312</v>
      </c>
      <c r="J36" s="146">
        <v>-3.7585833032164802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10226</v>
      </c>
      <c r="F11" s="264">
        <v>10636</v>
      </c>
      <c r="G11" s="264">
        <v>10676</v>
      </c>
      <c r="H11" s="264">
        <v>10949</v>
      </c>
      <c r="I11" s="265">
        <v>10559</v>
      </c>
      <c r="J11" s="263">
        <v>-333</v>
      </c>
      <c r="K11" s="266">
        <v>-3.1537077374751399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42.000782319577546</v>
      </c>
      <c r="E13" s="115">
        <v>4295</v>
      </c>
      <c r="F13" s="114">
        <v>4540</v>
      </c>
      <c r="G13" s="114">
        <v>4538</v>
      </c>
      <c r="H13" s="114">
        <v>4752</v>
      </c>
      <c r="I13" s="140">
        <v>4494</v>
      </c>
      <c r="J13" s="115">
        <v>-199</v>
      </c>
      <c r="K13" s="116">
        <v>-4.4281263907432136</v>
      </c>
    </row>
    <row r="14" spans="1:15" ht="15.95" customHeight="1" x14ac:dyDescent="0.2">
      <c r="A14" s="306" t="s">
        <v>230</v>
      </c>
      <c r="B14" s="307"/>
      <c r="C14" s="308"/>
      <c r="D14" s="113">
        <v>45.726579307647171</v>
      </c>
      <c r="E14" s="115">
        <v>4676</v>
      </c>
      <c r="F14" s="114">
        <v>4812</v>
      </c>
      <c r="G14" s="114">
        <v>4876</v>
      </c>
      <c r="H14" s="114">
        <v>4930</v>
      </c>
      <c r="I14" s="140">
        <v>4827</v>
      </c>
      <c r="J14" s="115">
        <v>-151</v>
      </c>
      <c r="K14" s="116">
        <v>-3.128237000207168</v>
      </c>
    </row>
    <row r="15" spans="1:15" ht="15.95" customHeight="1" x14ac:dyDescent="0.2">
      <c r="A15" s="306" t="s">
        <v>231</v>
      </c>
      <c r="B15" s="307"/>
      <c r="C15" s="308"/>
      <c r="D15" s="113">
        <v>5.1144142382163116</v>
      </c>
      <c r="E15" s="115">
        <v>523</v>
      </c>
      <c r="F15" s="114">
        <v>521</v>
      </c>
      <c r="G15" s="114">
        <v>526</v>
      </c>
      <c r="H15" s="114">
        <v>531</v>
      </c>
      <c r="I15" s="140">
        <v>527</v>
      </c>
      <c r="J15" s="115">
        <v>-4</v>
      </c>
      <c r="K15" s="116">
        <v>-0.75901328273244784</v>
      </c>
    </row>
    <row r="16" spans="1:15" ht="15.95" customHeight="1" x14ac:dyDescent="0.2">
      <c r="A16" s="306" t="s">
        <v>232</v>
      </c>
      <c r="B16" s="307"/>
      <c r="C16" s="308"/>
      <c r="D16" s="113">
        <v>2.5132016428711128</v>
      </c>
      <c r="E16" s="115">
        <v>257</v>
      </c>
      <c r="F16" s="114">
        <v>271</v>
      </c>
      <c r="G16" s="114">
        <v>257</v>
      </c>
      <c r="H16" s="114">
        <v>239</v>
      </c>
      <c r="I16" s="140">
        <v>243</v>
      </c>
      <c r="J16" s="115">
        <v>14</v>
      </c>
      <c r="K16" s="116">
        <v>5.761316872427984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1.8677879913944846</v>
      </c>
      <c r="E18" s="115">
        <v>191</v>
      </c>
      <c r="F18" s="114">
        <v>188</v>
      </c>
      <c r="G18" s="114">
        <v>190</v>
      </c>
      <c r="H18" s="114">
        <v>191</v>
      </c>
      <c r="I18" s="140">
        <v>176</v>
      </c>
      <c r="J18" s="115">
        <v>15</v>
      </c>
      <c r="K18" s="116">
        <v>8.5227272727272734</v>
      </c>
    </row>
    <row r="19" spans="1:11" ht="14.1" customHeight="1" x14ac:dyDescent="0.2">
      <c r="A19" s="306" t="s">
        <v>235</v>
      </c>
      <c r="B19" s="307" t="s">
        <v>236</v>
      </c>
      <c r="C19" s="308"/>
      <c r="D19" s="113">
        <v>1.3006062976725992</v>
      </c>
      <c r="E19" s="115">
        <v>133</v>
      </c>
      <c r="F19" s="114">
        <v>129</v>
      </c>
      <c r="G19" s="114">
        <v>136</v>
      </c>
      <c r="H19" s="114">
        <v>134</v>
      </c>
      <c r="I19" s="140">
        <v>124</v>
      </c>
      <c r="J19" s="115">
        <v>9</v>
      </c>
      <c r="K19" s="116">
        <v>7.258064516129032</v>
      </c>
    </row>
    <row r="20" spans="1:11" ht="14.1" customHeight="1" x14ac:dyDescent="0.2">
      <c r="A20" s="306">
        <v>12</v>
      </c>
      <c r="B20" s="307" t="s">
        <v>237</v>
      </c>
      <c r="C20" s="308"/>
      <c r="D20" s="113">
        <v>1.3201642871112849</v>
      </c>
      <c r="E20" s="115">
        <v>135</v>
      </c>
      <c r="F20" s="114">
        <v>142</v>
      </c>
      <c r="G20" s="114">
        <v>144</v>
      </c>
      <c r="H20" s="114">
        <v>144</v>
      </c>
      <c r="I20" s="140">
        <v>140</v>
      </c>
      <c r="J20" s="115">
        <v>-5</v>
      </c>
      <c r="K20" s="116">
        <v>-3.5714285714285716</v>
      </c>
    </row>
    <row r="21" spans="1:11" ht="14.1" customHeight="1" x14ac:dyDescent="0.2">
      <c r="A21" s="306">
        <v>21</v>
      </c>
      <c r="B21" s="307" t="s">
        <v>238</v>
      </c>
      <c r="C21" s="308"/>
      <c r="D21" s="113">
        <v>0.37160179933502835</v>
      </c>
      <c r="E21" s="115">
        <v>38</v>
      </c>
      <c r="F21" s="114">
        <v>40</v>
      </c>
      <c r="G21" s="114">
        <v>44</v>
      </c>
      <c r="H21" s="114">
        <v>49</v>
      </c>
      <c r="I21" s="140">
        <v>39</v>
      </c>
      <c r="J21" s="115">
        <v>-1</v>
      </c>
      <c r="K21" s="116">
        <v>-2.5641025641025643</v>
      </c>
    </row>
    <row r="22" spans="1:11" ht="14.1" customHeight="1" x14ac:dyDescent="0.2">
      <c r="A22" s="306">
        <v>22</v>
      </c>
      <c r="B22" s="307" t="s">
        <v>239</v>
      </c>
      <c r="C22" s="308"/>
      <c r="D22" s="113">
        <v>0.92900449833757093</v>
      </c>
      <c r="E22" s="115">
        <v>95</v>
      </c>
      <c r="F22" s="114">
        <v>107</v>
      </c>
      <c r="G22" s="114">
        <v>105</v>
      </c>
      <c r="H22" s="114">
        <v>102</v>
      </c>
      <c r="I22" s="140">
        <v>107</v>
      </c>
      <c r="J22" s="115">
        <v>-12</v>
      </c>
      <c r="K22" s="116">
        <v>-11.214953271028037</v>
      </c>
    </row>
    <row r="23" spans="1:11" ht="14.1" customHeight="1" x14ac:dyDescent="0.2">
      <c r="A23" s="306">
        <v>23</v>
      </c>
      <c r="B23" s="307" t="s">
        <v>240</v>
      </c>
      <c r="C23" s="308"/>
      <c r="D23" s="113">
        <v>0.55740269900254258</v>
      </c>
      <c r="E23" s="115">
        <v>57</v>
      </c>
      <c r="F23" s="114">
        <v>63</v>
      </c>
      <c r="G23" s="114">
        <v>64</v>
      </c>
      <c r="H23" s="114">
        <v>66</v>
      </c>
      <c r="I23" s="140">
        <v>68</v>
      </c>
      <c r="J23" s="115">
        <v>-11</v>
      </c>
      <c r="K23" s="116">
        <v>-16.176470588235293</v>
      </c>
    </row>
    <row r="24" spans="1:11" ht="14.1" customHeight="1" x14ac:dyDescent="0.2">
      <c r="A24" s="306">
        <v>24</v>
      </c>
      <c r="B24" s="307" t="s">
        <v>241</v>
      </c>
      <c r="C24" s="308"/>
      <c r="D24" s="113">
        <v>1.3397222765499706</v>
      </c>
      <c r="E24" s="115">
        <v>137</v>
      </c>
      <c r="F24" s="114">
        <v>139</v>
      </c>
      <c r="G24" s="114">
        <v>162</v>
      </c>
      <c r="H24" s="114">
        <v>177</v>
      </c>
      <c r="I24" s="140">
        <v>192</v>
      </c>
      <c r="J24" s="115">
        <v>-55</v>
      </c>
      <c r="K24" s="116">
        <v>-28.645833333333332</v>
      </c>
    </row>
    <row r="25" spans="1:11" ht="14.1" customHeight="1" x14ac:dyDescent="0.2">
      <c r="A25" s="306">
        <v>25</v>
      </c>
      <c r="B25" s="307" t="s">
        <v>242</v>
      </c>
      <c r="C25" s="308"/>
      <c r="D25" s="113">
        <v>2.0046939174652847</v>
      </c>
      <c r="E25" s="115">
        <v>205</v>
      </c>
      <c r="F25" s="114">
        <v>210</v>
      </c>
      <c r="G25" s="114">
        <v>214</v>
      </c>
      <c r="H25" s="114">
        <v>216</v>
      </c>
      <c r="I25" s="140">
        <v>215</v>
      </c>
      <c r="J25" s="115">
        <v>-10</v>
      </c>
      <c r="K25" s="116">
        <v>-4.6511627906976747</v>
      </c>
    </row>
    <row r="26" spans="1:11" ht="14.1" customHeight="1" x14ac:dyDescent="0.2">
      <c r="A26" s="306">
        <v>26</v>
      </c>
      <c r="B26" s="307" t="s">
        <v>243</v>
      </c>
      <c r="C26" s="308"/>
      <c r="D26" s="113">
        <v>1.4277332290240563</v>
      </c>
      <c r="E26" s="115">
        <v>146</v>
      </c>
      <c r="F26" s="114">
        <v>138</v>
      </c>
      <c r="G26" s="114">
        <v>127</v>
      </c>
      <c r="H26" s="114">
        <v>139</v>
      </c>
      <c r="I26" s="140">
        <v>140</v>
      </c>
      <c r="J26" s="115">
        <v>6</v>
      </c>
      <c r="K26" s="116">
        <v>4.2857142857142856</v>
      </c>
    </row>
    <row r="27" spans="1:11" ht="14.1" customHeight="1" x14ac:dyDescent="0.2">
      <c r="A27" s="306">
        <v>27</v>
      </c>
      <c r="B27" s="307" t="s">
        <v>244</v>
      </c>
      <c r="C27" s="308"/>
      <c r="D27" s="113">
        <v>0.41071777821239974</v>
      </c>
      <c r="E27" s="115">
        <v>42</v>
      </c>
      <c r="F27" s="114">
        <v>44</v>
      </c>
      <c r="G27" s="114">
        <v>38</v>
      </c>
      <c r="H27" s="114">
        <v>39</v>
      </c>
      <c r="I27" s="140">
        <v>43</v>
      </c>
      <c r="J27" s="115">
        <v>-1</v>
      </c>
      <c r="K27" s="116">
        <v>-2.3255813953488373</v>
      </c>
    </row>
    <row r="28" spans="1:11" ht="14.1" customHeight="1" x14ac:dyDescent="0.2">
      <c r="A28" s="306">
        <v>28</v>
      </c>
      <c r="B28" s="307" t="s">
        <v>245</v>
      </c>
      <c r="C28" s="308"/>
      <c r="D28" s="113">
        <v>0.79209857226677094</v>
      </c>
      <c r="E28" s="115">
        <v>81</v>
      </c>
      <c r="F28" s="114">
        <v>83</v>
      </c>
      <c r="G28" s="114">
        <v>84</v>
      </c>
      <c r="H28" s="114">
        <v>92</v>
      </c>
      <c r="I28" s="140">
        <v>84</v>
      </c>
      <c r="J28" s="115">
        <v>-3</v>
      </c>
      <c r="K28" s="116">
        <v>-3.5714285714285716</v>
      </c>
    </row>
    <row r="29" spans="1:11" ht="14.1" customHeight="1" x14ac:dyDescent="0.2">
      <c r="A29" s="306">
        <v>29</v>
      </c>
      <c r="B29" s="307" t="s">
        <v>246</v>
      </c>
      <c r="C29" s="308"/>
      <c r="D29" s="113">
        <v>3.2759632309798552</v>
      </c>
      <c r="E29" s="115">
        <v>335</v>
      </c>
      <c r="F29" s="114">
        <v>369</v>
      </c>
      <c r="G29" s="114">
        <v>371</v>
      </c>
      <c r="H29" s="114">
        <v>365</v>
      </c>
      <c r="I29" s="140">
        <v>339</v>
      </c>
      <c r="J29" s="115">
        <v>-4</v>
      </c>
      <c r="K29" s="116">
        <v>-1.1799410029498525</v>
      </c>
    </row>
    <row r="30" spans="1:11" ht="14.1" customHeight="1" x14ac:dyDescent="0.2">
      <c r="A30" s="306" t="s">
        <v>247</v>
      </c>
      <c r="B30" s="307" t="s">
        <v>248</v>
      </c>
      <c r="C30" s="308"/>
      <c r="D30" s="113">
        <v>0.7432035986700567</v>
      </c>
      <c r="E30" s="115">
        <v>76</v>
      </c>
      <c r="F30" s="114">
        <v>88</v>
      </c>
      <c r="G30" s="114">
        <v>85</v>
      </c>
      <c r="H30" s="114">
        <v>85</v>
      </c>
      <c r="I30" s="140">
        <v>81</v>
      </c>
      <c r="J30" s="115">
        <v>-5</v>
      </c>
      <c r="K30" s="116">
        <v>-6.1728395061728394</v>
      </c>
    </row>
    <row r="31" spans="1:11" ht="14.1" customHeight="1" x14ac:dyDescent="0.2">
      <c r="A31" s="306" t="s">
        <v>249</v>
      </c>
      <c r="B31" s="307" t="s">
        <v>250</v>
      </c>
      <c r="C31" s="308"/>
      <c r="D31" s="113">
        <v>2.5327596323097987</v>
      </c>
      <c r="E31" s="115">
        <v>259</v>
      </c>
      <c r="F31" s="114">
        <v>281</v>
      </c>
      <c r="G31" s="114">
        <v>278</v>
      </c>
      <c r="H31" s="114">
        <v>280</v>
      </c>
      <c r="I31" s="140">
        <v>258</v>
      </c>
      <c r="J31" s="115">
        <v>1</v>
      </c>
      <c r="K31" s="116">
        <v>0.38759689922480622</v>
      </c>
    </row>
    <row r="32" spans="1:11" ht="14.1" customHeight="1" x14ac:dyDescent="0.2">
      <c r="A32" s="306">
        <v>31</v>
      </c>
      <c r="B32" s="307" t="s">
        <v>251</v>
      </c>
      <c r="C32" s="308"/>
      <c r="D32" s="113">
        <v>0.13690592607079993</v>
      </c>
      <c r="E32" s="115">
        <v>14</v>
      </c>
      <c r="F32" s="114">
        <v>13</v>
      </c>
      <c r="G32" s="114">
        <v>15</v>
      </c>
      <c r="H32" s="114">
        <v>13</v>
      </c>
      <c r="I32" s="140">
        <v>14</v>
      </c>
      <c r="J32" s="115">
        <v>0</v>
      </c>
      <c r="K32" s="116">
        <v>0</v>
      </c>
    </row>
    <row r="33" spans="1:11" ht="14.1" customHeight="1" x14ac:dyDescent="0.2">
      <c r="A33" s="306">
        <v>32</v>
      </c>
      <c r="B33" s="307" t="s">
        <v>252</v>
      </c>
      <c r="C33" s="308"/>
      <c r="D33" s="113">
        <v>1.3983962448660279</v>
      </c>
      <c r="E33" s="115">
        <v>143</v>
      </c>
      <c r="F33" s="114">
        <v>143</v>
      </c>
      <c r="G33" s="114">
        <v>157</v>
      </c>
      <c r="H33" s="114">
        <v>151</v>
      </c>
      <c r="I33" s="140">
        <v>136</v>
      </c>
      <c r="J33" s="115">
        <v>7</v>
      </c>
      <c r="K33" s="116">
        <v>5.1470588235294121</v>
      </c>
    </row>
    <row r="34" spans="1:11" ht="14.1" customHeight="1" x14ac:dyDescent="0.2">
      <c r="A34" s="306">
        <v>33</v>
      </c>
      <c r="B34" s="307" t="s">
        <v>253</v>
      </c>
      <c r="C34" s="308"/>
      <c r="D34" s="113">
        <v>0.76276158810874239</v>
      </c>
      <c r="E34" s="115">
        <v>78</v>
      </c>
      <c r="F34" s="114">
        <v>90</v>
      </c>
      <c r="G34" s="114">
        <v>92</v>
      </c>
      <c r="H34" s="114">
        <v>89</v>
      </c>
      <c r="I34" s="140">
        <v>95</v>
      </c>
      <c r="J34" s="115">
        <v>-17</v>
      </c>
      <c r="K34" s="116">
        <v>-17.894736842105264</v>
      </c>
    </row>
    <row r="35" spans="1:11" ht="14.1" customHeight="1" x14ac:dyDescent="0.2">
      <c r="A35" s="306">
        <v>34</v>
      </c>
      <c r="B35" s="307" t="s">
        <v>254</v>
      </c>
      <c r="C35" s="308"/>
      <c r="D35" s="113">
        <v>5.3197731273225113</v>
      </c>
      <c r="E35" s="115">
        <v>544</v>
      </c>
      <c r="F35" s="114">
        <v>536</v>
      </c>
      <c r="G35" s="114">
        <v>542</v>
      </c>
      <c r="H35" s="114">
        <v>534</v>
      </c>
      <c r="I35" s="140">
        <v>508</v>
      </c>
      <c r="J35" s="115">
        <v>36</v>
      </c>
      <c r="K35" s="116">
        <v>7.0866141732283463</v>
      </c>
    </row>
    <row r="36" spans="1:11" ht="14.1" customHeight="1" x14ac:dyDescent="0.2">
      <c r="A36" s="306">
        <v>41</v>
      </c>
      <c r="B36" s="307" t="s">
        <v>255</v>
      </c>
      <c r="C36" s="308"/>
      <c r="D36" s="113">
        <v>0.19557989438685702</v>
      </c>
      <c r="E36" s="115">
        <v>20</v>
      </c>
      <c r="F36" s="114">
        <v>24</v>
      </c>
      <c r="G36" s="114">
        <v>26</v>
      </c>
      <c r="H36" s="114">
        <v>28</v>
      </c>
      <c r="I36" s="140">
        <v>24</v>
      </c>
      <c r="J36" s="115">
        <v>-4</v>
      </c>
      <c r="K36" s="116">
        <v>-16.666666666666668</v>
      </c>
    </row>
    <row r="37" spans="1:11" ht="14.1" customHeight="1" x14ac:dyDescent="0.2">
      <c r="A37" s="306">
        <v>42</v>
      </c>
      <c r="B37" s="307" t="s">
        <v>256</v>
      </c>
      <c r="C37" s="308"/>
      <c r="D37" s="113">
        <v>3.9115978877371407E-2</v>
      </c>
      <c r="E37" s="115">
        <v>4</v>
      </c>
      <c r="F37" s="114">
        <v>6</v>
      </c>
      <c r="G37" s="114">
        <v>5</v>
      </c>
      <c r="H37" s="114">
        <v>6</v>
      </c>
      <c r="I37" s="140">
        <v>3</v>
      </c>
      <c r="J37" s="115">
        <v>1</v>
      </c>
      <c r="K37" s="116">
        <v>33.333333333333336</v>
      </c>
    </row>
    <row r="38" spans="1:11" ht="14.1" customHeight="1" x14ac:dyDescent="0.2">
      <c r="A38" s="306">
        <v>43</v>
      </c>
      <c r="B38" s="307" t="s">
        <v>257</v>
      </c>
      <c r="C38" s="308"/>
      <c r="D38" s="113">
        <v>0.43027576765108549</v>
      </c>
      <c r="E38" s="115">
        <v>44</v>
      </c>
      <c r="F38" s="114">
        <v>40</v>
      </c>
      <c r="G38" s="114">
        <v>41</v>
      </c>
      <c r="H38" s="114">
        <v>40</v>
      </c>
      <c r="I38" s="140">
        <v>38</v>
      </c>
      <c r="J38" s="115">
        <v>6</v>
      </c>
      <c r="K38" s="116">
        <v>15.789473684210526</v>
      </c>
    </row>
    <row r="39" spans="1:11" ht="14.1" customHeight="1" x14ac:dyDescent="0.2">
      <c r="A39" s="306">
        <v>51</v>
      </c>
      <c r="B39" s="307" t="s">
        <v>258</v>
      </c>
      <c r="C39" s="308"/>
      <c r="D39" s="113">
        <v>4.1854097398787404</v>
      </c>
      <c r="E39" s="115">
        <v>428</v>
      </c>
      <c r="F39" s="114">
        <v>454</v>
      </c>
      <c r="G39" s="114">
        <v>432</v>
      </c>
      <c r="H39" s="114">
        <v>453</v>
      </c>
      <c r="I39" s="140">
        <v>441</v>
      </c>
      <c r="J39" s="115">
        <v>-13</v>
      </c>
      <c r="K39" s="116">
        <v>-2.947845804988662</v>
      </c>
    </row>
    <row r="40" spans="1:11" ht="14.1" customHeight="1" x14ac:dyDescent="0.2">
      <c r="A40" s="306" t="s">
        <v>259</v>
      </c>
      <c r="B40" s="307" t="s">
        <v>260</v>
      </c>
      <c r="C40" s="308"/>
      <c r="D40" s="113">
        <v>3.7257969880696264</v>
      </c>
      <c r="E40" s="115">
        <v>381</v>
      </c>
      <c r="F40" s="114">
        <v>406</v>
      </c>
      <c r="G40" s="114">
        <v>382</v>
      </c>
      <c r="H40" s="114">
        <v>401</v>
      </c>
      <c r="I40" s="140">
        <v>394</v>
      </c>
      <c r="J40" s="115">
        <v>-13</v>
      </c>
      <c r="K40" s="116">
        <v>-3.2994923857868019</v>
      </c>
    </row>
    <row r="41" spans="1:11" ht="14.1" customHeight="1" x14ac:dyDescent="0.2">
      <c r="A41" s="306"/>
      <c r="B41" s="307" t="s">
        <v>261</v>
      </c>
      <c r="C41" s="308"/>
      <c r="D41" s="113">
        <v>2.9923723841189127</v>
      </c>
      <c r="E41" s="115">
        <v>306</v>
      </c>
      <c r="F41" s="114">
        <v>329</v>
      </c>
      <c r="G41" s="114">
        <v>309</v>
      </c>
      <c r="H41" s="114">
        <v>321</v>
      </c>
      <c r="I41" s="140">
        <v>315</v>
      </c>
      <c r="J41" s="115">
        <v>-9</v>
      </c>
      <c r="K41" s="116">
        <v>-2.8571428571428572</v>
      </c>
    </row>
    <row r="42" spans="1:11" ht="14.1" customHeight="1" x14ac:dyDescent="0.2">
      <c r="A42" s="306">
        <v>52</v>
      </c>
      <c r="B42" s="307" t="s">
        <v>262</v>
      </c>
      <c r="C42" s="308"/>
      <c r="D42" s="113">
        <v>5.8087228632896535</v>
      </c>
      <c r="E42" s="115">
        <v>594</v>
      </c>
      <c r="F42" s="114">
        <v>570</v>
      </c>
      <c r="G42" s="114">
        <v>589</v>
      </c>
      <c r="H42" s="114">
        <v>588</v>
      </c>
      <c r="I42" s="140">
        <v>580</v>
      </c>
      <c r="J42" s="115">
        <v>14</v>
      </c>
      <c r="K42" s="116">
        <v>2.4137931034482758</v>
      </c>
    </row>
    <row r="43" spans="1:11" ht="14.1" customHeight="1" x14ac:dyDescent="0.2">
      <c r="A43" s="306" t="s">
        <v>263</v>
      </c>
      <c r="B43" s="307" t="s">
        <v>264</v>
      </c>
      <c r="C43" s="308"/>
      <c r="D43" s="113">
        <v>5.3588891061998822</v>
      </c>
      <c r="E43" s="115">
        <v>548</v>
      </c>
      <c r="F43" s="114">
        <v>524</v>
      </c>
      <c r="G43" s="114">
        <v>539</v>
      </c>
      <c r="H43" s="114">
        <v>543</v>
      </c>
      <c r="I43" s="140">
        <v>536</v>
      </c>
      <c r="J43" s="115">
        <v>12</v>
      </c>
      <c r="K43" s="116">
        <v>2.2388059701492535</v>
      </c>
    </row>
    <row r="44" spans="1:11" ht="14.1" customHeight="1" x14ac:dyDescent="0.2">
      <c r="A44" s="306">
        <v>53</v>
      </c>
      <c r="B44" s="307" t="s">
        <v>265</v>
      </c>
      <c r="C44" s="308"/>
      <c r="D44" s="113">
        <v>1.2908273029532564</v>
      </c>
      <c r="E44" s="115">
        <v>132</v>
      </c>
      <c r="F44" s="114">
        <v>140</v>
      </c>
      <c r="G44" s="114">
        <v>143</v>
      </c>
      <c r="H44" s="114">
        <v>147</v>
      </c>
      <c r="I44" s="140">
        <v>140</v>
      </c>
      <c r="J44" s="115">
        <v>-8</v>
      </c>
      <c r="K44" s="116">
        <v>-5.7142857142857144</v>
      </c>
    </row>
    <row r="45" spans="1:11" ht="14.1" customHeight="1" x14ac:dyDescent="0.2">
      <c r="A45" s="306" t="s">
        <v>266</v>
      </c>
      <c r="B45" s="307" t="s">
        <v>267</v>
      </c>
      <c r="C45" s="308"/>
      <c r="D45" s="113">
        <v>1.251711324075885</v>
      </c>
      <c r="E45" s="115">
        <v>128</v>
      </c>
      <c r="F45" s="114">
        <v>136</v>
      </c>
      <c r="G45" s="114">
        <v>138</v>
      </c>
      <c r="H45" s="114">
        <v>142</v>
      </c>
      <c r="I45" s="140">
        <v>135</v>
      </c>
      <c r="J45" s="115">
        <v>-7</v>
      </c>
      <c r="K45" s="116">
        <v>-5.1851851851851851</v>
      </c>
    </row>
    <row r="46" spans="1:11" ht="14.1" customHeight="1" x14ac:dyDescent="0.2">
      <c r="A46" s="306">
        <v>54</v>
      </c>
      <c r="B46" s="307" t="s">
        <v>268</v>
      </c>
      <c r="C46" s="308"/>
      <c r="D46" s="113">
        <v>13.426559749657736</v>
      </c>
      <c r="E46" s="115">
        <v>1373</v>
      </c>
      <c r="F46" s="114">
        <v>1401</v>
      </c>
      <c r="G46" s="114">
        <v>1488</v>
      </c>
      <c r="H46" s="114">
        <v>1481</v>
      </c>
      <c r="I46" s="140">
        <v>1465</v>
      </c>
      <c r="J46" s="115">
        <v>-92</v>
      </c>
      <c r="K46" s="116">
        <v>-6.2798634812286691</v>
      </c>
    </row>
    <row r="47" spans="1:11" ht="14.1" customHeight="1" x14ac:dyDescent="0.2">
      <c r="A47" s="306">
        <v>61</v>
      </c>
      <c r="B47" s="307" t="s">
        <v>269</v>
      </c>
      <c r="C47" s="308"/>
      <c r="D47" s="113">
        <v>0.51828672012517119</v>
      </c>
      <c r="E47" s="115">
        <v>53</v>
      </c>
      <c r="F47" s="114">
        <v>54</v>
      </c>
      <c r="G47" s="114">
        <v>54</v>
      </c>
      <c r="H47" s="114">
        <v>56</v>
      </c>
      <c r="I47" s="140">
        <v>50</v>
      </c>
      <c r="J47" s="115">
        <v>3</v>
      </c>
      <c r="K47" s="116">
        <v>6</v>
      </c>
    </row>
    <row r="48" spans="1:11" ht="14.1" customHeight="1" x14ac:dyDescent="0.2">
      <c r="A48" s="306">
        <v>62</v>
      </c>
      <c r="B48" s="307" t="s">
        <v>270</v>
      </c>
      <c r="C48" s="308"/>
      <c r="D48" s="113">
        <v>9.2802659886563656</v>
      </c>
      <c r="E48" s="115">
        <v>949</v>
      </c>
      <c r="F48" s="114">
        <v>986</v>
      </c>
      <c r="G48" s="114">
        <v>1022</v>
      </c>
      <c r="H48" s="114">
        <v>1040</v>
      </c>
      <c r="I48" s="140">
        <v>995</v>
      </c>
      <c r="J48" s="115">
        <v>-46</v>
      </c>
      <c r="K48" s="116">
        <v>-4.6231155778894468</v>
      </c>
    </row>
    <row r="49" spans="1:11" ht="14.1" customHeight="1" x14ac:dyDescent="0.2">
      <c r="A49" s="306">
        <v>63</v>
      </c>
      <c r="B49" s="307" t="s">
        <v>271</v>
      </c>
      <c r="C49" s="308"/>
      <c r="D49" s="113">
        <v>10.052806571484451</v>
      </c>
      <c r="E49" s="115">
        <v>1028</v>
      </c>
      <c r="F49" s="114">
        <v>1168</v>
      </c>
      <c r="G49" s="114">
        <v>1178</v>
      </c>
      <c r="H49" s="114">
        <v>1221</v>
      </c>
      <c r="I49" s="140">
        <v>1159</v>
      </c>
      <c r="J49" s="115">
        <v>-131</v>
      </c>
      <c r="K49" s="116">
        <v>-11.302847282139776</v>
      </c>
    </row>
    <row r="50" spans="1:11" ht="14.1" customHeight="1" x14ac:dyDescent="0.2">
      <c r="A50" s="306" t="s">
        <v>272</v>
      </c>
      <c r="B50" s="307" t="s">
        <v>273</v>
      </c>
      <c r="C50" s="308"/>
      <c r="D50" s="113">
        <v>1.1930373557598279</v>
      </c>
      <c r="E50" s="115">
        <v>122</v>
      </c>
      <c r="F50" s="114">
        <v>135</v>
      </c>
      <c r="G50" s="114">
        <v>146</v>
      </c>
      <c r="H50" s="114">
        <v>152</v>
      </c>
      <c r="I50" s="140">
        <v>147</v>
      </c>
      <c r="J50" s="115">
        <v>-25</v>
      </c>
      <c r="K50" s="116">
        <v>-17.006802721088434</v>
      </c>
    </row>
    <row r="51" spans="1:11" ht="14.1" customHeight="1" x14ac:dyDescent="0.2">
      <c r="A51" s="306" t="s">
        <v>274</v>
      </c>
      <c r="B51" s="307" t="s">
        <v>275</v>
      </c>
      <c r="C51" s="308"/>
      <c r="D51" s="113">
        <v>8.595736358302366</v>
      </c>
      <c r="E51" s="115">
        <v>879</v>
      </c>
      <c r="F51" s="114">
        <v>999</v>
      </c>
      <c r="G51" s="114">
        <v>995</v>
      </c>
      <c r="H51" s="114">
        <v>1033</v>
      </c>
      <c r="I51" s="140">
        <v>976</v>
      </c>
      <c r="J51" s="115">
        <v>-97</v>
      </c>
      <c r="K51" s="116">
        <v>-9.9385245901639347</v>
      </c>
    </row>
    <row r="52" spans="1:11" ht="14.1" customHeight="1" x14ac:dyDescent="0.2">
      <c r="A52" s="306">
        <v>71</v>
      </c>
      <c r="B52" s="307" t="s">
        <v>276</v>
      </c>
      <c r="C52" s="308"/>
      <c r="D52" s="113">
        <v>14.287111284959906</v>
      </c>
      <c r="E52" s="115">
        <v>1461</v>
      </c>
      <c r="F52" s="114">
        <v>1561</v>
      </c>
      <c r="G52" s="114">
        <v>1444</v>
      </c>
      <c r="H52" s="114">
        <v>1596</v>
      </c>
      <c r="I52" s="140">
        <v>1462</v>
      </c>
      <c r="J52" s="115">
        <v>-1</v>
      </c>
      <c r="K52" s="116">
        <v>-6.8399452804377564E-2</v>
      </c>
    </row>
    <row r="53" spans="1:11" ht="14.1" customHeight="1" x14ac:dyDescent="0.2">
      <c r="A53" s="306" t="s">
        <v>277</v>
      </c>
      <c r="B53" s="307" t="s">
        <v>278</v>
      </c>
      <c r="C53" s="308"/>
      <c r="D53" s="113">
        <v>1.251711324075885</v>
      </c>
      <c r="E53" s="115">
        <v>128</v>
      </c>
      <c r="F53" s="114">
        <v>123</v>
      </c>
      <c r="G53" s="114">
        <v>132</v>
      </c>
      <c r="H53" s="114">
        <v>132</v>
      </c>
      <c r="I53" s="140">
        <v>133</v>
      </c>
      <c r="J53" s="115">
        <v>-5</v>
      </c>
      <c r="K53" s="116">
        <v>-3.7593984962406015</v>
      </c>
    </row>
    <row r="54" spans="1:11" ht="14.1" customHeight="1" x14ac:dyDescent="0.2">
      <c r="A54" s="306" t="s">
        <v>279</v>
      </c>
      <c r="B54" s="307" t="s">
        <v>280</v>
      </c>
      <c r="C54" s="308"/>
      <c r="D54" s="113">
        <v>12.301975356933307</v>
      </c>
      <c r="E54" s="115">
        <v>1258</v>
      </c>
      <c r="F54" s="114">
        <v>1362</v>
      </c>
      <c r="G54" s="114">
        <v>1237</v>
      </c>
      <c r="H54" s="114">
        <v>1392</v>
      </c>
      <c r="I54" s="140">
        <v>1260</v>
      </c>
      <c r="J54" s="115">
        <v>-2</v>
      </c>
      <c r="K54" s="116">
        <v>-0.15873015873015872</v>
      </c>
    </row>
    <row r="55" spans="1:11" ht="14.1" customHeight="1" x14ac:dyDescent="0.2">
      <c r="A55" s="306">
        <v>72</v>
      </c>
      <c r="B55" s="307" t="s">
        <v>281</v>
      </c>
      <c r="C55" s="308"/>
      <c r="D55" s="113">
        <v>1.5646391550948562</v>
      </c>
      <c r="E55" s="115">
        <v>160</v>
      </c>
      <c r="F55" s="114">
        <v>155</v>
      </c>
      <c r="G55" s="114">
        <v>158</v>
      </c>
      <c r="H55" s="114">
        <v>159</v>
      </c>
      <c r="I55" s="140">
        <v>152</v>
      </c>
      <c r="J55" s="115">
        <v>8</v>
      </c>
      <c r="K55" s="116">
        <v>5.2631578947368425</v>
      </c>
    </row>
    <row r="56" spans="1:11" ht="14.1" customHeight="1" x14ac:dyDescent="0.2">
      <c r="A56" s="306" t="s">
        <v>282</v>
      </c>
      <c r="B56" s="307" t="s">
        <v>283</v>
      </c>
      <c r="C56" s="308"/>
      <c r="D56" s="113">
        <v>0.19557989438685702</v>
      </c>
      <c r="E56" s="115">
        <v>20</v>
      </c>
      <c r="F56" s="114">
        <v>22</v>
      </c>
      <c r="G56" s="114">
        <v>23</v>
      </c>
      <c r="H56" s="114">
        <v>21</v>
      </c>
      <c r="I56" s="140">
        <v>19</v>
      </c>
      <c r="J56" s="115">
        <v>1</v>
      </c>
      <c r="K56" s="116">
        <v>5.2631578947368425</v>
      </c>
    </row>
    <row r="57" spans="1:11" ht="14.1" customHeight="1" x14ac:dyDescent="0.2">
      <c r="A57" s="306" t="s">
        <v>284</v>
      </c>
      <c r="B57" s="307" t="s">
        <v>285</v>
      </c>
      <c r="C57" s="308"/>
      <c r="D57" s="113">
        <v>0.85077254058282814</v>
      </c>
      <c r="E57" s="115">
        <v>87</v>
      </c>
      <c r="F57" s="114">
        <v>81</v>
      </c>
      <c r="G57" s="114">
        <v>80</v>
      </c>
      <c r="H57" s="114">
        <v>83</v>
      </c>
      <c r="I57" s="140">
        <v>78</v>
      </c>
      <c r="J57" s="115">
        <v>9</v>
      </c>
      <c r="K57" s="116">
        <v>11.538461538461538</v>
      </c>
    </row>
    <row r="58" spans="1:11" ht="14.1" customHeight="1" x14ac:dyDescent="0.2">
      <c r="A58" s="306">
        <v>73</v>
      </c>
      <c r="B58" s="307" t="s">
        <v>286</v>
      </c>
      <c r="C58" s="308"/>
      <c r="D58" s="113">
        <v>1.7699980442010561</v>
      </c>
      <c r="E58" s="115">
        <v>181</v>
      </c>
      <c r="F58" s="114">
        <v>185</v>
      </c>
      <c r="G58" s="114">
        <v>194</v>
      </c>
      <c r="H58" s="114">
        <v>193</v>
      </c>
      <c r="I58" s="140">
        <v>193</v>
      </c>
      <c r="J58" s="115">
        <v>-12</v>
      </c>
      <c r="K58" s="116">
        <v>-6.2176165803108807</v>
      </c>
    </row>
    <row r="59" spans="1:11" ht="14.1" customHeight="1" x14ac:dyDescent="0.2">
      <c r="A59" s="306" t="s">
        <v>287</v>
      </c>
      <c r="B59" s="307" t="s">
        <v>288</v>
      </c>
      <c r="C59" s="308"/>
      <c r="D59" s="113">
        <v>1.5353021709368277</v>
      </c>
      <c r="E59" s="115">
        <v>157</v>
      </c>
      <c r="F59" s="114">
        <v>161</v>
      </c>
      <c r="G59" s="114">
        <v>168</v>
      </c>
      <c r="H59" s="114">
        <v>167</v>
      </c>
      <c r="I59" s="140">
        <v>166</v>
      </c>
      <c r="J59" s="115">
        <v>-9</v>
      </c>
      <c r="K59" s="116">
        <v>-5.4216867469879517</v>
      </c>
    </row>
    <row r="60" spans="1:11" ht="14.1" customHeight="1" x14ac:dyDescent="0.2">
      <c r="A60" s="306">
        <v>81</v>
      </c>
      <c r="B60" s="307" t="s">
        <v>289</v>
      </c>
      <c r="C60" s="308"/>
      <c r="D60" s="113">
        <v>3.1390573049090555</v>
      </c>
      <c r="E60" s="115">
        <v>321</v>
      </c>
      <c r="F60" s="114">
        <v>322</v>
      </c>
      <c r="G60" s="114">
        <v>313</v>
      </c>
      <c r="H60" s="114">
        <v>321</v>
      </c>
      <c r="I60" s="140">
        <v>325</v>
      </c>
      <c r="J60" s="115">
        <v>-4</v>
      </c>
      <c r="K60" s="116">
        <v>-1.2307692307692308</v>
      </c>
    </row>
    <row r="61" spans="1:11" ht="14.1" customHeight="1" x14ac:dyDescent="0.2">
      <c r="A61" s="306" t="s">
        <v>290</v>
      </c>
      <c r="B61" s="307" t="s">
        <v>291</v>
      </c>
      <c r="C61" s="308"/>
      <c r="D61" s="113">
        <v>1.7015450811656563</v>
      </c>
      <c r="E61" s="115">
        <v>174</v>
      </c>
      <c r="F61" s="114">
        <v>176</v>
      </c>
      <c r="G61" s="114">
        <v>177</v>
      </c>
      <c r="H61" s="114">
        <v>185</v>
      </c>
      <c r="I61" s="140">
        <v>189</v>
      </c>
      <c r="J61" s="115">
        <v>-15</v>
      </c>
      <c r="K61" s="116">
        <v>-7.9365079365079367</v>
      </c>
    </row>
    <row r="62" spans="1:11" ht="14.1" customHeight="1" x14ac:dyDescent="0.2">
      <c r="A62" s="306" t="s">
        <v>292</v>
      </c>
      <c r="B62" s="307" t="s">
        <v>293</v>
      </c>
      <c r="C62" s="308"/>
      <c r="D62" s="113">
        <v>0.67475063563465676</v>
      </c>
      <c r="E62" s="115">
        <v>69</v>
      </c>
      <c r="F62" s="114">
        <v>68</v>
      </c>
      <c r="G62" s="114">
        <v>59</v>
      </c>
      <c r="H62" s="114">
        <v>58</v>
      </c>
      <c r="I62" s="140">
        <v>57</v>
      </c>
      <c r="J62" s="115">
        <v>12</v>
      </c>
      <c r="K62" s="116">
        <v>21.05263157894737</v>
      </c>
    </row>
    <row r="63" spans="1:11" ht="14.1" customHeight="1" x14ac:dyDescent="0.2">
      <c r="A63" s="306"/>
      <c r="B63" s="307" t="s">
        <v>294</v>
      </c>
      <c r="C63" s="308"/>
      <c r="D63" s="113">
        <v>0.65519264619597106</v>
      </c>
      <c r="E63" s="115">
        <v>67</v>
      </c>
      <c r="F63" s="114">
        <v>66</v>
      </c>
      <c r="G63" s="114">
        <v>57</v>
      </c>
      <c r="H63" s="114">
        <v>56</v>
      </c>
      <c r="I63" s="140">
        <v>55</v>
      </c>
      <c r="J63" s="115">
        <v>12</v>
      </c>
      <c r="K63" s="116">
        <v>21.818181818181817</v>
      </c>
    </row>
    <row r="64" spans="1:11" ht="14.1" customHeight="1" x14ac:dyDescent="0.2">
      <c r="A64" s="306" t="s">
        <v>295</v>
      </c>
      <c r="B64" s="307" t="s">
        <v>296</v>
      </c>
      <c r="C64" s="308"/>
      <c r="D64" s="113">
        <v>2.9336984158028555E-2</v>
      </c>
      <c r="E64" s="115">
        <v>3</v>
      </c>
      <c r="F64" s="114">
        <v>3</v>
      </c>
      <c r="G64" s="114">
        <v>3</v>
      </c>
      <c r="H64" s="114">
        <v>3</v>
      </c>
      <c r="I64" s="140">
        <v>3</v>
      </c>
      <c r="J64" s="115">
        <v>0</v>
      </c>
      <c r="K64" s="116">
        <v>0</v>
      </c>
    </row>
    <row r="65" spans="1:11" ht="14.1" customHeight="1" x14ac:dyDescent="0.2">
      <c r="A65" s="306" t="s">
        <v>297</v>
      </c>
      <c r="B65" s="307" t="s">
        <v>298</v>
      </c>
      <c r="C65" s="308"/>
      <c r="D65" s="113">
        <v>0.49872873068648543</v>
      </c>
      <c r="E65" s="115">
        <v>51</v>
      </c>
      <c r="F65" s="114">
        <v>50</v>
      </c>
      <c r="G65" s="114">
        <v>48</v>
      </c>
      <c r="H65" s="114">
        <v>49</v>
      </c>
      <c r="I65" s="140">
        <v>52</v>
      </c>
      <c r="J65" s="115">
        <v>-1</v>
      </c>
      <c r="K65" s="116">
        <v>-1.9230769230769231</v>
      </c>
    </row>
    <row r="66" spans="1:11" ht="14.1" customHeight="1" x14ac:dyDescent="0.2">
      <c r="A66" s="306">
        <v>82</v>
      </c>
      <c r="B66" s="307" t="s">
        <v>299</v>
      </c>
      <c r="C66" s="308"/>
      <c r="D66" s="113">
        <v>1.8188930177977705</v>
      </c>
      <c r="E66" s="115">
        <v>186</v>
      </c>
      <c r="F66" s="114">
        <v>178</v>
      </c>
      <c r="G66" s="114">
        <v>175</v>
      </c>
      <c r="H66" s="114">
        <v>169</v>
      </c>
      <c r="I66" s="140">
        <v>168</v>
      </c>
      <c r="J66" s="115">
        <v>18</v>
      </c>
      <c r="K66" s="116">
        <v>10.714285714285714</v>
      </c>
    </row>
    <row r="67" spans="1:11" ht="14.1" customHeight="1" x14ac:dyDescent="0.2">
      <c r="A67" s="306" t="s">
        <v>300</v>
      </c>
      <c r="B67" s="307" t="s">
        <v>301</v>
      </c>
      <c r="C67" s="308"/>
      <c r="D67" s="113">
        <v>0.64541365147662821</v>
      </c>
      <c r="E67" s="115">
        <v>66</v>
      </c>
      <c r="F67" s="114">
        <v>68</v>
      </c>
      <c r="G67" s="114">
        <v>67</v>
      </c>
      <c r="H67" s="114">
        <v>61</v>
      </c>
      <c r="I67" s="140">
        <v>55</v>
      </c>
      <c r="J67" s="115">
        <v>11</v>
      </c>
      <c r="K67" s="116">
        <v>20</v>
      </c>
    </row>
    <row r="68" spans="1:11" ht="14.1" customHeight="1" x14ac:dyDescent="0.2">
      <c r="A68" s="306" t="s">
        <v>302</v>
      </c>
      <c r="B68" s="307" t="s">
        <v>303</v>
      </c>
      <c r="C68" s="308"/>
      <c r="D68" s="113">
        <v>0.93878349305691378</v>
      </c>
      <c r="E68" s="115">
        <v>96</v>
      </c>
      <c r="F68" s="114">
        <v>88</v>
      </c>
      <c r="G68" s="114">
        <v>85</v>
      </c>
      <c r="H68" s="114">
        <v>84</v>
      </c>
      <c r="I68" s="140">
        <v>90</v>
      </c>
      <c r="J68" s="115">
        <v>6</v>
      </c>
      <c r="K68" s="116">
        <v>6.666666666666667</v>
      </c>
    </row>
    <row r="69" spans="1:11" ht="14.1" customHeight="1" x14ac:dyDescent="0.2">
      <c r="A69" s="306">
        <v>83</v>
      </c>
      <c r="B69" s="307" t="s">
        <v>304</v>
      </c>
      <c r="C69" s="308"/>
      <c r="D69" s="113">
        <v>3.4519851359280267</v>
      </c>
      <c r="E69" s="115">
        <v>353</v>
      </c>
      <c r="F69" s="114">
        <v>352</v>
      </c>
      <c r="G69" s="114">
        <v>352</v>
      </c>
      <c r="H69" s="114">
        <v>363</v>
      </c>
      <c r="I69" s="140">
        <v>361</v>
      </c>
      <c r="J69" s="115">
        <v>-8</v>
      </c>
      <c r="K69" s="116">
        <v>-2.21606648199446</v>
      </c>
    </row>
    <row r="70" spans="1:11" ht="14.1" customHeight="1" x14ac:dyDescent="0.2">
      <c r="A70" s="306" t="s">
        <v>305</v>
      </c>
      <c r="B70" s="307" t="s">
        <v>306</v>
      </c>
      <c r="C70" s="308"/>
      <c r="D70" s="113">
        <v>2.0242519069039702</v>
      </c>
      <c r="E70" s="115">
        <v>207</v>
      </c>
      <c r="F70" s="114">
        <v>205</v>
      </c>
      <c r="G70" s="114">
        <v>208</v>
      </c>
      <c r="H70" s="114">
        <v>212</v>
      </c>
      <c r="I70" s="140">
        <v>212</v>
      </c>
      <c r="J70" s="115">
        <v>-5</v>
      </c>
      <c r="K70" s="116">
        <v>-2.358490566037736</v>
      </c>
    </row>
    <row r="71" spans="1:11" ht="14.1" customHeight="1" x14ac:dyDescent="0.2">
      <c r="A71" s="306"/>
      <c r="B71" s="307" t="s">
        <v>307</v>
      </c>
      <c r="C71" s="308"/>
      <c r="D71" s="113">
        <v>1.4668492079014277</v>
      </c>
      <c r="E71" s="115">
        <v>150</v>
      </c>
      <c r="F71" s="114">
        <v>148</v>
      </c>
      <c r="G71" s="114">
        <v>153</v>
      </c>
      <c r="H71" s="114">
        <v>160</v>
      </c>
      <c r="I71" s="140">
        <v>160</v>
      </c>
      <c r="J71" s="115">
        <v>-10</v>
      </c>
      <c r="K71" s="116">
        <v>-6.25</v>
      </c>
    </row>
    <row r="72" spans="1:11" ht="14.1" customHeight="1" x14ac:dyDescent="0.2">
      <c r="A72" s="306">
        <v>84</v>
      </c>
      <c r="B72" s="307" t="s">
        <v>308</v>
      </c>
      <c r="C72" s="308"/>
      <c r="D72" s="113">
        <v>1.4375122237433993</v>
      </c>
      <c r="E72" s="115">
        <v>147</v>
      </c>
      <c r="F72" s="114">
        <v>165</v>
      </c>
      <c r="G72" s="114">
        <v>161</v>
      </c>
      <c r="H72" s="114">
        <v>157</v>
      </c>
      <c r="I72" s="140">
        <v>163</v>
      </c>
      <c r="J72" s="115">
        <v>-16</v>
      </c>
      <c r="K72" s="116">
        <v>-9.8159509202453989</v>
      </c>
    </row>
    <row r="73" spans="1:11" ht="14.1" customHeight="1" x14ac:dyDescent="0.2">
      <c r="A73" s="306" t="s">
        <v>309</v>
      </c>
      <c r="B73" s="307" t="s">
        <v>310</v>
      </c>
      <c r="C73" s="308"/>
      <c r="D73" s="113">
        <v>0.3422648151769998</v>
      </c>
      <c r="E73" s="115">
        <v>35</v>
      </c>
      <c r="F73" s="114">
        <v>37</v>
      </c>
      <c r="G73" s="114">
        <v>31</v>
      </c>
      <c r="H73" s="114">
        <v>34</v>
      </c>
      <c r="I73" s="140">
        <v>36</v>
      </c>
      <c r="J73" s="115">
        <v>-1</v>
      </c>
      <c r="K73" s="116">
        <v>-2.7777777777777777</v>
      </c>
    </row>
    <row r="74" spans="1:11" ht="14.1" customHeight="1" x14ac:dyDescent="0.2">
      <c r="A74" s="306" t="s">
        <v>311</v>
      </c>
      <c r="B74" s="307" t="s">
        <v>312</v>
      </c>
      <c r="C74" s="308"/>
      <c r="D74" s="113">
        <v>7.8231957754742815E-2</v>
      </c>
      <c r="E74" s="115">
        <v>8</v>
      </c>
      <c r="F74" s="114">
        <v>7</v>
      </c>
      <c r="G74" s="114">
        <v>5</v>
      </c>
      <c r="H74" s="114">
        <v>5</v>
      </c>
      <c r="I74" s="140">
        <v>5</v>
      </c>
      <c r="J74" s="115">
        <v>3</v>
      </c>
      <c r="K74" s="116">
        <v>60</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5.8673968316057111E-2</v>
      </c>
      <c r="E76" s="115">
        <v>6</v>
      </c>
      <c r="F76" s="114">
        <v>8</v>
      </c>
      <c r="G76" s="114">
        <v>10</v>
      </c>
      <c r="H76" s="114">
        <v>7</v>
      </c>
      <c r="I76" s="140">
        <v>8</v>
      </c>
      <c r="J76" s="115">
        <v>-2</v>
      </c>
      <c r="K76" s="116">
        <v>-25</v>
      </c>
    </row>
    <row r="77" spans="1:11" ht="14.1" customHeight="1" x14ac:dyDescent="0.2">
      <c r="A77" s="306">
        <v>92</v>
      </c>
      <c r="B77" s="307" t="s">
        <v>316</v>
      </c>
      <c r="C77" s="308"/>
      <c r="D77" s="113">
        <v>0.15646391550948563</v>
      </c>
      <c r="E77" s="115">
        <v>16</v>
      </c>
      <c r="F77" s="114">
        <v>20</v>
      </c>
      <c r="G77" s="114">
        <v>16</v>
      </c>
      <c r="H77" s="114">
        <v>17</v>
      </c>
      <c r="I77" s="140">
        <v>18</v>
      </c>
      <c r="J77" s="115">
        <v>-2</v>
      </c>
      <c r="K77" s="116">
        <v>-11.111111111111111</v>
      </c>
    </row>
    <row r="78" spans="1:11" ht="14.1" customHeight="1" x14ac:dyDescent="0.2">
      <c r="A78" s="306">
        <v>93</v>
      </c>
      <c r="B78" s="307" t="s">
        <v>317</v>
      </c>
      <c r="C78" s="308"/>
      <c r="D78" s="113">
        <v>7.8231957754742815E-2</v>
      </c>
      <c r="E78" s="115">
        <v>8</v>
      </c>
      <c r="F78" s="114">
        <v>8</v>
      </c>
      <c r="G78" s="114">
        <v>8</v>
      </c>
      <c r="H78" s="114">
        <v>10</v>
      </c>
      <c r="I78" s="140">
        <v>9</v>
      </c>
      <c r="J78" s="115">
        <v>-1</v>
      </c>
      <c r="K78" s="116">
        <v>-11.111111111111111</v>
      </c>
    </row>
    <row r="79" spans="1:11" ht="14.1" customHeight="1" x14ac:dyDescent="0.2">
      <c r="A79" s="306">
        <v>94</v>
      </c>
      <c r="B79" s="307" t="s">
        <v>318</v>
      </c>
      <c r="C79" s="308"/>
      <c r="D79" s="113">
        <v>0.44983375708977119</v>
      </c>
      <c r="E79" s="115">
        <v>46</v>
      </c>
      <c r="F79" s="114">
        <v>42</v>
      </c>
      <c r="G79" s="114">
        <v>39</v>
      </c>
      <c r="H79" s="114">
        <v>33</v>
      </c>
      <c r="I79" s="140">
        <v>41</v>
      </c>
      <c r="J79" s="115">
        <v>5</v>
      </c>
      <c r="K79" s="116">
        <v>12.195121951219512</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4.6450224916878549</v>
      </c>
      <c r="E81" s="143">
        <v>475</v>
      </c>
      <c r="F81" s="144">
        <v>492</v>
      </c>
      <c r="G81" s="144">
        <v>479</v>
      </c>
      <c r="H81" s="144">
        <v>497</v>
      </c>
      <c r="I81" s="145">
        <v>468</v>
      </c>
      <c r="J81" s="143">
        <v>7</v>
      </c>
      <c r="K81" s="146">
        <v>1.4957264957264957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2821</v>
      </c>
      <c r="G12" s="536">
        <v>2061</v>
      </c>
      <c r="H12" s="536">
        <v>3715</v>
      </c>
      <c r="I12" s="536">
        <v>2938</v>
      </c>
      <c r="J12" s="537">
        <v>3149</v>
      </c>
      <c r="K12" s="538">
        <v>-328</v>
      </c>
      <c r="L12" s="349">
        <v>-10.416005080978088</v>
      </c>
    </row>
    <row r="13" spans="1:17" s="110" customFormat="1" ht="15" customHeight="1" x14ac:dyDescent="0.2">
      <c r="A13" s="350" t="s">
        <v>344</v>
      </c>
      <c r="B13" s="351" t="s">
        <v>345</v>
      </c>
      <c r="C13" s="347"/>
      <c r="D13" s="347"/>
      <c r="E13" s="348"/>
      <c r="F13" s="536">
        <v>1700</v>
      </c>
      <c r="G13" s="536">
        <v>1086</v>
      </c>
      <c r="H13" s="536">
        <v>2056</v>
      </c>
      <c r="I13" s="536">
        <v>1850</v>
      </c>
      <c r="J13" s="537">
        <v>1906</v>
      </c>
      <c r="K13" s="538">
        <v>-206</v>
      </c>
      <c r="L13" s="349">
        <v>-10.807974816369359</v>
      </c>
    </row>
    <row r="14" spans="1:17" s="110" customFormat="1" ht="22.5" customHeight="1" x14ac:dyDescent="0.2">
      <c r="A14" s="350"/>
      <c r="B14" s="351" t="s">
        <v>346</v>
      </c>
      <c r="C14" s="347"/>
      <c r="D14" s="347"/>
      <c r="E14" s="348"/>
      <c r="F14" s="536">
        <v>1121</v>
      </c>
      <c r="G14" s="536">
        <v>975</v>
      </c>
      <c r="H14" s="536">
        <v>1659</v>
      </c>
      <c r="I14" s="536">
        <v>1088</v>
      </c>
      <c r="J14" s="537">
        <v>1243</v>
      </c>
      <c r="K14" s="538">
        <v>-122</v>
      </c>
      <c r="L14" s="349">
        <v>-9.8149637972646815</v>
      </c>
    </row>
    <row r="15" spans="1:17" s="110" customFormat="1" ht="15" customHeight="1" x14ac:dyDescent="0.2">
      <c r="A15" s="350" t="s">
        <v>347</v>
      </c>
      <c r="B15" s="351" t="s">
        <v>108</v>
      </c>
      <c r="C15" s="347"/>
      <c r="D15" s="347"/>
      <c r="E15" s="348"/>
      <c r="F15" s="536">
        <v>725</v>
      </c>
      <c r="G15" s="536">
        <v>484</v>
      </c>
      <c r="H15" s="536">
        <v>1573</v>
      </c>
      <c r="I15" s="536">
        <v>617</v>
      </c>
      <c r="J15" s="537">
        <v>809</v>
      </c>
      <c r="K15" s="538">
        <v>-84</v>
      </c>
      <c r="L15" s="349">
        <v>-10.383189122373301</v>
      </c>
    </row>
    <row r="16" spans="1:17" s="110" customFormat="1" ht="15" customHeight="1" x14ac:dyDescent="0.2">
      <c r="A16" s="350"/>
      <c r="B16" s="351" t="s">
        <v>109</v>
      </c>
      <c r="C16" s="347"/>
      <c r="D16" s="347"/>
      <c r="E16" s="348"/>
      <c r="F16" s="536">
        <v>1835</v>
      </c>
      <c r="G16" s="536">
        <v>1419</v>
      </c>
      <c r="H16" s="536">
        <v>1901</v>
      </c>
      <c r="I16" s="536">
        <v>2105</v>
      </c>
      <c r="J16" s="537">
        <v>2054</v>
      </c>
      <c r="K16" s="538">
        <v>-219</v>
      </c>
      <c r="L16" s="349">
        <v>-10.662122687439144</v>
      </c>
    </row>
    <row r="17" spans="1:12" s="110" customFormat="1" ht="15" customHeight="1" x14ac:dyDescent="0.2">
      <c r="A17" s="350"/>
      <c r="B17" s="351" t="s">
        <v>110</v>
      </c>
      <c r="C17" s="347"/>
      <c r="D17" s="347"/>
      <c r="E17" s="348"/>
      <c r="F17" s="536">
        <v>242</v>
      </c>
      <c r="G17" s="536">
        <v>140</v>
      </c>
      <c r="H17" s="536">
        <v>219</v>
      </c>
      <c r="I17" s="536">
        <v>194</v>
      </c>
      <c r="J17" s="537">
        <v>256</v>
      </c>
      <c r="K17" s="538">
        <v>-14</v>
      </c>
      <c r="L17" s="349">
        <v>-5.46875</v>
      </c>
    </row>
    <row r="18" spans="1:12" s="110" customFormat="1" ht="15" customHeight="1" x14ac:dyDescent="0.2">
      <c r="A18" s="350"/>
      <c r="B18" s="351" t="s">
        <v>111</v>
      </c>
      <c r="C18" s="347"/>
      <c r="D18" s="347"/>
      <c r="E18" s="348"/>
      <c r="F18" s="536">
        <v>19</v>
      </c>
      <c r="G18" s="536">
        <v>18</v>
      </c>
      <c r="H18" s="536">
        <v>22</v>
      </c>
      <c r="I18" s="536">
        <v>22</v>
      </c>
      <c r="J18" s="537">
        <v>30</v>
      </c>
      <c r="K18" s="538">
        <v>-11</v>
      </c>
      <c r="L18" s="349">
        <v>-36.666666666666664</v>
      </c>
    </row>
    <row r="19" spans="1:12" s="110" customFormat="1" ht="15" customHeight="1" x14ac:dyDescent="0.2">
      <c r="A19" s="118" t="s">
        <v>113</v>
      </c>
      <c r="B19" s="119" t="s">
        <v>181</v>
      </c>
      <c r="C19" s="347"/>
      <c r="D19" s="347"/>
      <c r="E19" s="348"/>
      <c r="F19" s="536">
        <v>1999</v>
      </c>
      <c r="G19" s="536">
        <v>1371</v>
      </c>
      <c r="H19" s="536">
        <v>2785</v>
      </c>
      <c r="I19" s="536">
        <v>2148</v>
      </c>
      <c r="J19" s="537">
        <v>2320</v>
      </c>
      <c r="K19" s="538">
        <v>-321</v>
      </c>
      <c r="L19" s="349">
        <v>-13.836206896551724</v>
      </c>
    </row>
    <row r="20" spans="1:12" s="110" customFormat="1" ht="15" customHeight="1" x14ac:dyDescent="0.2">
      <c r="A20" s="118"/>
      <c r="B20" s="119" t="s">
        <v>182</v>
      </c>
      <c r="C20" s="347"/>
      <c r="D20" s="347"/>
      <c r="E20" s="348"/>
      <c r="F20" s="536">
        <v>822</v>
      </c>
      <c r="G20" s="536">
        <v>690</v>
      </c>
      <c r="H20" s="536">
        <v>930</v>
      </c>
      <c r="I20" s="536">
        <v>790</v>
      </c>
      <c r="J20" s="537">
        <v>829</v>
      </c>
      <c r="K20" s="538">
        <v>-7</v>
      </c>
      <c r="L20" s="349">
        <v>-0.84439083232810619</v>
      </c>
    </row>
    <row r="21" spans="1:12" s="110" customFormat="1" ht="15" customHeight="1" x14ac:dyDescent="0.2">
      <c r="A21" s="118" t="s">
        <v>113</v>
      </c>
      <c r="B21" s="119" t="s">
        <v>116</v>
      </c>
      <c r="C21" s="347"/>
      <c r="D21" s="347"/>
      <c r="E21" s="348"/>
      <c r="F21" s="536">
        <v>1908</v>
      </c>
      <c r="G21" s="536">
        <v>1380</v>
      </c>
      <c r="H21" s="536">
        <v>2691</v>
      </c>
      <c r="I21" s="536">
        <v>1980</v>
      </c>
      <c r="J21" s="537">
        <v>2199</v>
      </c>
      <c r="K21" s="538">
        <v>-291</v>
      </c>
      <c r="L21" s="349">
        <v>-13.233287858117325</v>
      </c>
    </row>
    <row r="22" spans="1:12" s="110" customFormat="1" ht="15" customHeight="1" x14ac:dyDescent="0.2">
      <c r="A22" s="118"/>
      <c r="B22" s="119" t="s">
        <v>117</v>
      </c>
      <c r="C22" s="347"/>
      <c r="D22" s="347"/>
      <c r="E22" s="348"/>
      <c r="F22" s="536">
        <v>913</v>
      </c>
      <c r="G22" s="536">
        <v>678</v>
      </c>
      <c r="H22" s="536">
        <v>1024</v>
      </c>
      <c r="I22" s="536">
        <v>956</v>
      </c>
      <c r="J22" s="537">
        <v>950</v>
      </c>
      <c r="K22" s="538">
        <v>-37</v>
      </c>
      <c r="L22" s="349">
        <v>-3.8947368421052633</v>
      </c>
    </row>
    <row r="23" spans="1:12" s="110" customFormat="1" ht="15" customHeight="1" x14ac:dyDescent="0.2">
      <c r="A23" s="352" t="s">
        <v>347</v>
      </c>
      <c r="B23" s="353" t="s">
        <v>193</v>
      </c>
      <c r="C23" s="354"/>
      <c r="D23" s="354"/>
      <c r="E23" s="355"/>
      <c r="F23" s="539">
        <v>44</v>
      </c>
      <c r="G23" s="539">
        <v>70</v>
      </c>
      <c r="H23" s="539">
        <v>703</v>
      </c>
      <c r="I23" s="539">
        <v>32</v>
      </c>
      <c r="J23" s="540">
        <v>59</v>
      </c>
      <c r="K23" s="541">
        <v>-15</v>
      </c>
      <c r="L23" s="356">
        <v>-25.423728813559322</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v>
      </c>
      <c r="G25" s="542">
        <v>31.5</v>
      </c>
      <c r="H25" s="542">
        <v>32.200000000000003</v>
      </c>
      <c r="I25" s="542">
        <v>29.7</v>
      </c>
      <c r="J25" s="542">
        <v>26.9</v>
      </c>
      <c r="K25" s="543" t="s">
        <v>349</v>
      </c>
      <c r="L25" s="364">
        <v>2.1000000000000014</v>
      </c>
    </row>
    <row r="26" spans="1:12" s="110" customFormat="1" ht="15" customHeight="1" x14ac:dyDescent="0.2">
      <c r="A26" s="365" t="s">
        <v>105</v>
      </c>
      <c r="B26" s="366" t="s">
        <v>345</v>
      </c>
      <c r="C26" s="362"/>
      <c r="D26" s="362"/>
      <c r="E26" s="363"/>
      <c r="F26" s="542">
        <v>27</v>
      </c>
      <c r="G26" s="542">
        <v>31.3</v>
      </c>
      <c r="H26" s="542">
        <v>31.6</v>
      </c>
      <c r="I26" s="542">
        <v>26.4</v>
      </c>
      <c r="J26" s="544">
        <v>25</v>
      </c>
      <c r="K26" s="543" t="s">
        <v>349</v>
      </c>
      <c r="L26" s="364">
        <v>2</v>
      </c>
    </row>
    <row r="27" spans="1:12" s="110" customFormat="1" ht="15" customHeight="1" x14ac:dyDescent="0.2">
      <c r="A27" s="365"/>
      <c r="B27" s="366" t="s">
        <v>346</v>
      </c>
      <c r="C27" s="362"/>
      <c r="D27" s="362"/>
      <c r="E27" s="363"/>
      <c r="F27" s="542">
        <v>32.1</v>
      </c>
      <c r="G27" s="542">
        <v>31.7</v>
      </c>
      <c r="H27" s="542">
        <v>32.9</v>
      </c>
      <c r="I27" s="542">
        <v>35.4</v>
      </c>
      <c r="J27" s="542">
        <v>30</v>
      </c>
      <c r="K27" s="543" t="s">
        <v>349</v>
      </c>
      <c r="L27" s="364">
        <v>2.1000000000000014</v>
      </c>
    </row>
    <row r="28" spans="1:12" s="110" customFormat="1" ht="15" customHeight="1" x14ac:dyDescent="0.2">
      <c r="A28" s="365" t="s">
        <v>113</v>
      </c>
      <c r="B28" s="366" t="s">
        <v>108</v>
      </c>
      <c r="C28" s="362"/>
      <c r="D28" s="362"/>
      <c r="E28" s="363"/>
      <c r="F28" s="542">
        <v>40.700000000000003</v>
      </c>
      <c r="G28" s="542">
        <v>41.5</v>
      </c>
      <c r="H28" s="542">
        <v>40.4</v>
      </c>
      <c r="I28" s="542">
        <v>44.3</v>
      </c>
      <c r="J28" s="542">
        <v>37.6</v>
      </c>
      <c r="K28" s="543" t="s">
        <v>349</v>
      </c>
      <c r="L28" s="364">
        <v>3.1000000000000014</v>
      </c>
    </row>
    <row r="29" spans="1:12" s="110" customFormat="1" ht="11.25" x14ac:dyDescent="0.2">
      <c r="A29" s="365"/>
      <c r="B29" s="366" t="s">
        <v>109</v>
      </c>
      <c r="C29" s="362"/>
      <c r="D29" s="362"/>
      <c r="E29" s="363"/>
      <c r="F29" s="542">
        <v>26.4</v>
      </c>
      <c r="G29" s="542">
        <v>29.2</v>
      </c>
      <c r="H29" s="542">
        <v>29.3</v>
      </c>
      <c r="I29" s="542">
        <v>26.3</v>
      </c>
      <c r="J29" s="544">
        <v>24.5</v>
      </c>
      <c r="K29" s="543" t="s">
        <v>349</v>
      </c>
      <c r="L29" s="364">
        <v>1.8999999999999986</v>
      </c>
    </row>
    <row r="30" spans="1:12" s="110" customFormat="1" ht="15" customHeight="1" x14ac:dyDescent="0.2">
      <c r="A30" s="365"/>
      <c r="B30" s="366" t="s">
        <v>110</v>
      </c>
      <c r="C30" s="362"/>
      <c r="D30" s="362"/>
      <c r="E30" s="363"/>
      <c r="F30" s="542">
        <v>17.399999999999999</v>
      </c>
      <c r="G30" s="542">
        <v>24.3</v>
      </c>
      <c r="H30" s="542">
        <v>25.6</v>
      </c>
      <c r="I30" s="542">
        <v>24.2</v>
      </c>
      <c r="J30" s="542">
        <v>15.2</v>
      </c>
      <c r="K30" s="543" t="s">
        <v>349</v>
      </c>
      <c r="L30" s="364">
        <v>2.1999999999999993</v>
      </c>
    </row>
    <row r="31" spans="1:12" s="110" customFormat="1" ht="15" customHeight="1" x14ac:dyDescent="0.2">
      <c r="A31" s="365"/>
      <c r="B31" s="366" t="s">
        <v>111</v>
      </c>
      <c r="C31" s="362"/>
      <c r="D31" s="362"/>
      <c r="E31" s="363"/>
      <c r="F31" s="542">
        <v>10.5</v>
      </c>
      <c r="G31" s="542">
        <v>33.299999999999997</v>
      </c>
      <c r="H31" s="542">
        <v>36.4</v>
      </c>
      <c r="I31" s="542">
        <v>27.3</v>
      </c>
      <c r="J31" s="542">
        <v>26.7</v>
      </c>
      <c r="K31" s="543" t="s">
        <v>349</v>
      </c>
      <c r="L31" s="364">
        <v>-16.2</v>
      </c>
    </row>
    <row r="32" spans="1:12" s="110" customFormat="1" ht="15" customHeight="1" x14ac:dyDescent="0.2">
      <c r="A32" s="367" t="s">
        <v>113</v>
      </c>
      <c r="B32" s="368" t="s">
        <v>181</v>
      </c>
      <c r="C32" s="362"/>
      <c r="D32" s="362"/>
      <c r="E32" s="363"/>
      <c r="F32" s="542">
        <v>25.7</v>
      </c>
      <c r="G32" s="542">
        <v>29</v>
      </c>
      <c r="H32" s="542">
        <v>30.8</v>
      </c>
      <c r="I32" s="542">
        <v>24.3</v>
      </c>
      <c r="J32" s="544">
        <v>23.1</v>
      </c>
      <c r="K32" s="543" t="s">
        <v>349</v>
      </c>
      <c r="L32" s="364">
        <v>2.5999999999999979</v>
      </c>
    </row>
    <row r="33" spans="1:12" s="110" customFormat="1" ht="15" customHeight="1" x14ac:dyDescent="0.2">
      <c r="A33" s="367"/>
      <c r="B33" s="368" t="s">
        <v>182</v>
      </c>
      <c r="C33" s="362"/>
      <c r="D33" s="362"/>
      <c r="E33" s="363"/>
      <c r="F33" s="542">
        <v>37</v>
      </c>
      <c r="G33" s="542">
        <v>36</v>
      </c>
      <c r="H33" s="542">
        <v>35.200000000000003</v>
      </c>
      <c r="I33" s="542">
        <v>44</v>
      </c>
      <c r="J33" s="542">
        <v>37.4</v>
      </c>
      <c r="K33" s="543" t="s">
        <v>349</v>
      </c>
      <c r="L33" s="364">
        <v>-0.39999999999999858</v>
      </c>
    </row>
    <row r="34" spans="1:12" s="369" customFormat="1" ht="15" customHeight="1" x14ac:dyDescent="0.2">
      <c r="A34" s="367" t="s">
        <v>113</v>
      </c>
      <c r="B34" s="368" t="s">
        <v>116</v>
      </c>
      <c r="C34" s="362"/>
      <c r="D34" s="362"/>
      <c r="E34" s="363"/>
      <c r="F34" s="542">
        <v>27</v>
      </c>
      <c r="G34" s="542">
        <v>29.2</v>
      </c>
      <c r="H34" s="542">
        <v>30.1</v>
      </c>
      <c r="I34" s="542">
        <v>25.1</v>
      </c>
      <c r="J34" s="542">
        <v>24.6</v>
      </c>
      <c r="K34" s="543" t="s">
        <v>349</v>
      </c>
      <c r="L34" s="364">
        <v>2.3999999999999986</v>
      </c>
    </row>
    <row r="35" spans="1:12" s="369" customFormat="1" ht="11.25" x14ac:dyDescent="0.2">
      <c r="A35" s="370"/>
      <c r="B35" s="371" t="s">
        <v>117</v>
      </c>
      <c r="C35" s="372"/>
      <c r="D35" s="372"/>
      <c r="E35" s="373"/>
      <c r="F35" s="545">
        <v>33.200000000000003</v>
      </c>
      <c r="G35" s="545">
        <v>36.200000000000003</v>
      </c>
      <c r="H35" s="545">
        <v>36.6</v>
      </c>
      <c r="I35" s="545">
        <v>39</v>
      </c>
      <c r="J35" s="546">
        <v>32.299999999999997</v>
      </c>
      <c r="K35" s="547" t="s">
        <v>349</v>
      </c>
      <c r="L35" s="374">
        <v>0.90000000000000568</v>
      </c>
    </row>
    <row r="36" spans="1:12" s="369" customFormat="1" ht="15.95" customHeight="1" x14ac:dyDescent="0.2">
      <c r="A36" s="375" t="s">
        <v>350</v>
      </c>
      <c r="B36" s="376"/>
      <c r="C36" s="377"/>
      <c r="D36" s="376"/>
      <c r="E36" s="378"/>
      <c r="F36" s="548">
        <v>2766</v>
      </c>
      <c r="G36" s="548">
        <v>1971</v>
      </c>
      <c r="H36" s="548">
        <v>2894</v>
      </c>
      <c r="I36" s="548">
        <v>2883</v>
      </c>
      <c r="J36" s="548">
        <v>3067</v>
      </c>
      <c r="K36" s="549">
        <v>-301</v>
      </c>
      <c r="L36" s="380">
        <v>-9.8141506358004573</v>
      </c>
    </row>
    <row r="37" spans="1:12" s="369" customFormat="1" ht="15.95" customHeight="1" x14ac:dyDescent="0.2">
      <c r="A37" s="381"/>
      <c r="B37" s="382" t="s">
        <v>113</v>
      </c>
      <c r="C37" s="382" t="s">
        <v>351</v>
      </c>
      <c r="D37" s="382"/>
      <c r="E37" s="383"/>
      <c r="F37" s="548">
        <v>803</v>
      </c>
      <c r="G37" s="548">
        <v>620</v>
      </c>
      <c r="H37" s="548">
        <v>931</v>
      </c>
      <c r="I37" s="548">
        <v>856</v>
      </c>
      <c r="J37" s="548">
        <v>826</v>
      </c>
      <c r="K37" s="549">
        <v>-23</v>
      </c>
      <c r="L37" s="380">
        <v>-2.7845036319612593</v>
      </c>
    </row>
    <row r="38" spans="1:12" s="369" customFormat="1" ht="15.95" customHeight="1" x14ac:dyDescent="0.2">
      <c r="A38" s="381"/>
      <c r="B38" s="384" t="s">
        <v>105</v>
      </c>
      <c r="C38" s="384" t="s">
        <v>106</v>
      </c>
      <c r="D38" s="385"/>
      <c r="E38" s="383"/>
      <c r="F38" s="548">
        <v>1671</v>
      </c>
      <c r="G38" s="548">
        <v>1039</v>
      </c>
      <c r="H38" s="548">
        <v>1579</v>
      </c>
      <c r="I38" s="548">
        <v>1817</v>
      </c>
      <c r="J38" s="550">
        <v>1862</v>
      </c>
      <c r="K38" s="549">
        <v>-191</v>
      </c>
      <c r="L38" s="380">
        <v>-10.257787325456498</v>
      </c>
    </row>
    <row r="39" spans="1:12" s="369" customFormat="1" ht="15.95" customHeight="1" x14ac:dyDescent="0.2">
      <c r="A39" s="381"/>
      <c r="B39" s="385"/>
      <c r="C39" s="382" t="s">
        <v>352</v>
      </c>
      <c r="D39" s="385"/>
      <c r="E39" s="383"/>
      <c r="F39" s="548">
        <v>452</v>
      </c>
      <c r="G39" s="548">
        <v>325</v>
      </c>
      <c r="H39" s="548">
        <v>499</v>
      </c>
      <c r="I39" s="548">
        <v>479</v>
      </c>
      <c r="J39" s="548">
        <v>465</v>
      </c>
      <c r="K39" s="549">
        <v>-13</v>
      </c>
      <c r="L39" s="380">
        <v>-2.795698924731183</v>
      </c>
    </row>
    <row r="40" spans="1:12" s="369" customFormat="1" ht="15.95" customHeight="1" x14ac:dyDescent="0.2">
      <c r="A40" s="381"/>
      <c r="B40" s="384"/>
      <c r="C40" s="384" t="s">
        <v>107</v>
      </c>
      <c r="D40" s="385"/>
      <c r="E40" s="383"/>
      <c r="F40" s="548">
        <v>1095</v>
      </c>
      <c r="G40" s="548">
        <v>932</v>
      </c>
      <c r="H40" s="548">
        <v>1315</v>
      </c>
      <c r="I40" s="548">
        <v>1066</v>
      </c>
      <c r="J40" s="548">
        <v>1205</v>
      </c>
      <c r="K40" s="549">
        <v>-110</v>
      </c>
      <c r="L40" s="380">
        <v>-9.1286307053941904</v>
      </c>
    </row>
    <row r="41" spans="1:12" s="369" customFormat="1" ht="24" customHeight="1" x14ac:dyDescent="0.2">
      <c r="A41" s="381"/>
      <c r="B41" s="385"/>
      <c r="C41" s="382" t="s">
        <v>352</v>
      </c>
      <c r="D41" s="385"/>
      <c r="E41" s="383"/>
      <c r="F41" s="548">
        <v>351</v>
      </c>
      <c r="G41" s="548">
        <v>295</v>
      </c>
      <c r="H41" s="548">
        <v>432</v>
      </c>
      <c r="I41" s="548">
        <v>377</v>
      </c>
      <c r="J41" s="550">
        <v>361</v>
      </c>
      <c r="K41" s="549">
        <v>-10</v>
      </c>
      <c r="L41" s="380">
        <v>-2.770083102493075</v>
      </c>
    </row>
    <row r="42" spans="1:12" s="110" customFormat="1" ht="15" customHeight="1" x14ac:dyDescent="0.2">
      <c r="A42" s="381"/>
      <c r="B42" s="384" t="s">
        <v>113</v>
      </c>
      <c r="C42" s="384" t="s">
        <v>353</v>
      </c>
      <c r="D42" s="385"/>
      <c r="E42" s="383"/>
      <c r="F42" s="548">
        <v>680</v>
      </c>
      <c r="G42" s="548">
        <v>414</v>
      </c>
      <c r="H42" s="548">
        <v>811</v>
      </c>
      <c r="I42" s="548">
        <v>569</v>
      </c>
      <c r="J42" s="548">
        <v>740</v>
      </c>
      <c r="K42" s="549">
        <v>-60</v>
      </c>
      <c r="L42" s="380">
        <v>-8.1081081081081088</v>
      </c>
    </row>
    <row r="43" spans="1:12" s="110" customFormat="1" ht="15" customHeight="1" x14ac:dyDescent="0.2">
      <c r="A43" s="381"/>
      <c r="B43" s="385"/>
      <c r="C43" s="382" t="s">
        <v>352</v>
      </c>
      <c r="D43" s="385"/>
      <c r="E43" s="383"/>
      <c r="F43" s="548">
        <v>277</v>
      </c>
      <c r="G43" s="548">
        <v>172</v>
      </c>
      <c r="H43" s="548">
        <v>328</v>
      </c>
      <c r="I43" s="548">
        <v>252</v>
      </c>
      <c r="J43" s="548">
        <v>278</v>
      </c>
      <c r="K43" s="549">
        <v>-1</v>
      </c>
      <c r="L43" s="380">
        <v>-0.35971223021582732</v>
      </c>
    </row>
    <row r="44" spans="1:12" s="110" customFormat="1" ht="15" customHeight="1" x14ac:dyDescent="0.2">
      <c r="A44" s="381"/>
      <c r="B44" s="384"/>
      <c r="C44" s="366" t="s">
        <v>109</v>
      </c>
      <c r="D44" s="385"/>
      <c r="E44" s="383"/>
      <c r="F44" s="548">
        <v>1825</v>
      </c>
      <c r="G44" s="548">
        <v>1399</v>
      </c>
      <c r="H44" s="548">
        <v>1842</v>
      </c>
      <c r="I44" s="548">
        <v>2098</v>
      </c>
      <c r="J44" s="550">
        <v>2041</v>
      </c>
      <c r="K44" s="549">
        <v>-216</v>
      </c>
      <c r="L44" s="380">
        <v>-10.583047525722685</v>
      </c>
    </row>
    <row r="45" spans="1:12" s="110" customFormat="1" ht="15" customHeight="1" x14ac:dyDescent="0.2">
      <c r="A45" s="381"/>
      <c r="B45" s="385"/>
      <c r="C45" s="382" t="s">
        <v>352</v>
      </c>
      <c r="D45" s="385"/>
      <c r="E45" s="383"/>
      <c r="F45" s="548">
        <v>482</v>
      </c>
      <c r="G45" s="548">
        <v>408</v>
      </c>
      <c r="H45" s="548">
        <v>539</v>
      </c>
      <c r="I45" s="548">
        <v>551</v>
      </c>
      <c r="J45" s="548">
        <v>501</v>
      </c>
      <c r="K45" s="549">
        <v>-19</v>
      </c>
      <c r="L45" s="380">
        <v>-3.7924151696606785</v>
      </c>
    </row>
    <row r="46" spans="1:12" s="110" customFormat="1" ht="15" customHeight="1" x14ac:dyDescent="0.2">
      <c r="A46" s="381"/>
      <c r="B46" s="384"/>
      <c r="C46" s="366" t="s">
        <v>110</v>
      </c>
      <c r="D46" s="385"/>
      <c r="E46" s="383"/>
      <c r="F46" s="548">
        <v>242</v>
      </c>
      <c r="G46" s="548">
        <v>140</v>
      </c>
      <c r="H46" s="548">
        <v>219</v>
      </c>
      <c r="I46" s="548">
        <v>194</v>
      </c>
      <c r="J46" s="548">
        <v>256</v>
      </c>
      <c r="K46" s="549">
        <v>-14</v>
      </c>
      <c r="L46" s="380">
        <v>-5.46875</v>
      </c>
    </row>
    <row r="47" spans="1:12" s="110" customFormat="1" ht="15" customHeight="1" x14ac:dyDescent="0.2">
      <c r="A47" s="381"/>
      <c r="B47" s="385"/>
      <c r="C47" s="382" t="s">
        <v>352</v>
      </c>
      <c r="D47" s="385"/>
      <c r="E47" s="383"/>
      <c r="F47" s="548" t="s">
        <v>513</v>
      </c>
      <c r="G47" s="548">
        <v>34</v>
      </c>
      <c r="H47" s="548">
        <v>56</v>
      </c>
      <c r="I47" s="548">
        <v>47</v>
      </c>
      <c r="J47" s="550">
        <v>39</v>
      </c>
      <c r="K47" s="549" t="s">
        <v>513</v>
      </c>
      <c r="L47" s="380" t="s">
        <v>513</v>
      </c>
    </row>
    <row r="48" spans="1:12" s="110" customFormat="1" ht="15" customHeight="1" x14ac:dyDescent="0.2">
      <c r="A48" s="381"/>
      <c r="B48" s="385"/>
      <c r="C48" s="366" t="s">
        <v>111</v>
      </c>
      <c r="D48" s="386"/>
      <c r="E48" s="387"/>
      <c r="F48" s="548">
        <v>19</v>
      </c>
      <c r="G48" s="548">
        <v>18</v>
      </c>
      <c r="H48" s="548">
        <v>22</v>
      </c>
      <c r="I48" s="548">
        <v>22</v>
      </c>
      <c r="J48" s="548">
        <v>30</v>
      </c>
      <c r="K48" s="549">
        <v>-11</v>
      </c>
      <c r="L48" s="380">
        <v>-36.666666666666664</v>
      </c>
    </row>
    <row r="49" spans="1:12" s="110" customFormat="1" ht="15" customHeight="1" x14ac:dyDescent="0.2">
      <c r="A49" s="381"/>
      <c r="B49" s="385"/>
      <c r="C49" s="382" t="s">
        <v>352</v>
      </c>
      <c r="D49" s="385"/>
      <c r="E49" s="383"/>
      <c r="F49" s="548" t="s">
        <v>513</v>
      </c>
      <c r="G49" s="548">
        <v>6</v>
      </c>
      <c r="H49" s="548">
        <v>8</v>
      </c>
      <c r="I49" s="548">
        <v>6</v>
      </c>
      <c r="J49" s="548">
        <v>8</v>
      </c>
      <c r="K49" s="549" t="s">
        <v>513</v>
      </c>
      <c r="L49" s="380" t="s">
        <v>513</v>
      </c>
    </row>
    <row r="50" spans="1:12" s="110" customFormat="1" ht="15" customHeight="1" x14ac:dyDescent="0.2">
      <c r="A50" s="381"/>
      <c r="B50" s="384" t="s">
        <v>113</v>
      </c>
      <c r="C50" s="382" t="s">
        <v>181</v>
      </c>
      <c r="D50" s="385"/>
      <c r="E50" s="383"/>
      <c r="F50" s="548" t="s">
        <v>513</v>
      </c>
      <c r="G50" s="548">
        <v>1284</v>
      </c>
      <c r="H50" s="548">
        <v>1985</v>
      </c>
      <c r="I50" s="548">
        <v>2097</v>
      </c>
      <c r="J50" s="550">
        <v>2241</v>
      </c>
      <c r="K50" s="549" t="s">
        <v>513</v>
      </c>
      <c r="L50" s="380" t="s">
        <v>513</v>
      </c>
    </row>
    <row r="51" spans="1:12" s="110" customFormat="1" ht="15" customHeight="1" x14ac:dyDescent="0.2">
      <c r="A51" s="381"/>
      <c r="B51" s="385"/>
      <c r="C51" s="382" t="s">
        <v>352</v>
      </c>
      <c r="D51" s="385"/>
      <c r="E51" s="383"/>
      <c r="F51" s="548">
        <v>500</v>
      </c>
      <c r="G51" s="548">
        <v>373</v>
      </c>
      <c r="H51" s="548">
        <v>611</v>
      </c>
      <c r="I51" s="548">
        <v>510</v>
      </c>
      <c r="J51" s="548">
        <v>517</v>
      </c>
      <c r="K51" s="549">
        <v>-17</v>
      </c>
      <c r="L51" s="380">
        <v>-3.2882011605415862</v>
      </c>
    </row>
    <row r="52" spans="1:12" s="110" customFormat="1" ht="15" customHeight="1" x14ac:dyDescent="0.2">
      <c r="A52" s="381"/>
      <c r="B52" s="384"/>
      <c r="C52" s="382" t="s">
        <v>182</v>
      </c>
      <c r="D52" s="385"/>
      <c r="E52" s="383"/>
      <c r="F52" s="548">
        <v>820</v>
      </c>
      <c r="G52" s="548">
        <v>687</v>
      </c>
      <c r="H52" s="548">
        <v>909</v>
      </c>
      <c r="I52" s="548">
        <v>786</v>
      </c>
      <c r="J52" s="548">
        <v>826</v>
      </c>
      <c r="K52" s="549">
        <v>-6</v>
      </c>
      <c r="L52" s="380">
        <v>-0.72639225181598066</v>
      </c>
    </row>
    <row r="53" spans="1:12" s="269" customFormat="1" ht="11.25" customHeight="1" x14ac:dyDescent="0.2">
      <c r="A53" s="381"/>
      <c r="B53" s="385"/>
      <c r="C53" s="382" t="s">
        <v>352</v>
      </c>
      <c r="D53" s="385"/>
      <c r="E53" s="383"/>
      <c r="F53" s="548">
        <v>303</v>
      </c>
      <c r="G53" s="548">
        <v>247</v>
      </c>
      <c r="H53" s="548">
        <v>320</v>
      </c>
      <c r="I53" s="548">
        <v>346</v>
      </c>
      <c r="J53" s="550">
        <v>309</v>
      </c>
      <c r="K53" s="549">
        <v>-6</v>
      </c>
      <c r="L53" s="380">
        <v>-1.941747572815534</v>
      </c>
    </row>
    <row r="54" spans="1:12" s="151" customFormat="1" ht="12.75" customHeight="1" x14ac:dyDescent="0.2">
      <c r="A54" s="381"/>
      <c r="B54" s="384" t="s">
        <v>113</v>
      </c>
      <c r="C54" s="384" t="s">
        <v>116</v>
      </c>
      <c r="D54" s="385"/>
      <c r="E54" s="383"/>
      <c r="F54" s="548">
        <v>1863</v>
      </c>
      <c r="G54" s="548">
        <v>1310</v>
      </c>
      <c r="H54" s="548">
        <v>1969</v>
      </c>
      <c r="I54" s="548">
        <v>1937</v>
      </c>
      <c r="J54" s="548">
        <v>2136</v>
      </c>
      <c r="K54" s="549">
        <v>-273</v>
      </c>
      <c r="L54" s="380">
        <v>-12.780898876404494</v>
      </c>
    </row>
    <row r="55" spans="1:12" ht="11.25" x14ac:dyDescent="0.2">
      <c r="A55" s="381"/>
      <c r="B55" s="385"/>
      <c r="C55" s="382" t="s">
        <v>352</v>
      </c>
      <c r="D55" s="385"/>
      <c r="E55" s="383"/>
      <c r="F55" s="548">
        <v>503</v>
      </c>
      <c r="G55" s="548">
        <v>382</v>
      </c>
      <c r="H55" s="548">
        <v>592</v>
      </c>
      <c r="I55" s="548">
        <v>487</v>
      </c>
      <c r="J55" s="548">
        <v>525</v>
      </c>
      <c r="K55" s="549">
        <v>-22</v>
      </c>
      <c r="L55" s="380">
        <v>-4.1904761904761907</v>
      </c>
    </row>
    <row r="56" spans="1:12" ht="14.25" customHeight="1" x14ac:dyDescent="0.2">
      <c r="A56" s="381"/>
      <c r="B56" s="385"/>
      <c r="C56" s="384" t="s">
        <v>117</v>
      </c>
      <c r="D56" s="385"/>
      <c r="E56" s="383"/>
      <c r="F56" s="548">
        <v>903</v>
      </c>
      <c r="G56" s="548">
        <v>658</v>
      </c>
      <c r="H56" s="548">
        <v>925</v>
      </c>
      <c r="I56" s="548">
        <v>945</v>
      </c>
      <c r="J56" s="548">
        <v>931</v>
      </c>
      <c r="K56" s="549">
        <v>-28</v>
      </c>
      <c r="L56" s="380">
        <v>-3.007518796992481</v>
      </c>
    </row>
    <row r="57" spans="1:12" ht="18.75" customHeight="1" x14ac:dyDescent="0.2">
      <c r="A57" s="388"/>
      <c r="B57" s="389"/>
      <c r="C57" s="390" t="s">
        <v>352</v>
      </c>
      <c r="D57" s="389"/>
      <c r="E57" s="391"/>
      <c r="F57" s="551">
        <v>300</v>
      </c>
      <c r="G57" s="552">
        <v>238</v>
      </c>
      <c r="H57" s="552">
        <v>339</v>
      </c>
      <c r="I57" s="552">
        <v>369</v>
      </c>
      <c r="J57" s="552">
        <v>301</v>
      </c>
      <c r="K57" s="553">
        <f t="shared" ref="K57" si="0">IF(OR(F57=".",J57=".")=TRUE,".",IF(OR(F57="*",J57="*")=TRUE,"*",IF(AND(F57="-",J57="-")=TRUE,"-",IF(AND(ISNUMBER(J57),ISNUMBER(F57))=TRUE,IF(F57-J57=0,0,F57-J57),IF(ISNUMBER(F57)=TRUE,F57,-J57)))))</f>
        <v>-1</v>
      </c>
      <c r="L57" s="392">
        <f t="shared" ref="L57" si="1">IF(K57 =".",".",IF(K57 ="*","*",IF(K57="-","-",IF(K57=0,0,IF(OR(J57="-",J57=".",F57="-",F57=".")=TRUE,"X",IF(J57=0,"0,0",IF(ABS(K57*100/J57)&gt;250,".X",(K57*100/J57))))))))</f>
        <v>-0.33222591362126247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2821</v>
      </c>
      <c r="E11" s="114">
        <v>2061</v>
      </c>
      <c r="F11" s="114">
        <v>3715</v>
      </c>
      <c r="G11" s="114">
        <v>2938</v>
      </c>
      <c r="H11" s="140">
        <v>3149</v>
      </c>
      <c r="I11" s="115">
        <v>-328</v>
      </c>
      <c r="J11" s="116">
        <v>-10.416005080978088</v>
      </c>
    </row>
    <row r="12" spans="1:15" s="110" customFormat="1" ht="24.95" customHeight="1" x14ac:dyDescent="0.2">
      <c r="A12" s="193" t="s">
        <v>132</v>
      </c>
      <c r="B12" s="194" t="s">
        <v>133</v>
      </c>
      <c r="C12" s="113">
        <v>1.9142148174406239</v>
      </c>
      <c r="D12" s="115">
        <v>54</v>
      </c>
      <c r="E12" s="114" t="s">
        <v>513</v>
      </c>
      <c r="F12" s="114" t="s">
        <v>513</v>
      </c>
      <c r="G12" s="114">
        <v>58</v>
      </c>
      <c r="H12" s="140">
        <v>52</v>
      </c>
      <c r="I12" s="115">
        <v>2</v>
      </c>
      <c r="J12" s="116">
        <v>3.8461538461538463</v>
      </c>
    </row>
    <row r="13" spans="1:15" s="110" customFormat="1" ht="24.95" customHeight="1" x14ac:dyDescent="0.2">
      <c r="A13" s="193" t="s">
        <v>134</v>
      </c>
      <c r="B13" s="199" t="s">
        <v>214</v>
      </c>
      <c r="C13" s="113">
        <v>2.0914569301666077</v>
      </c>
      <c r="D13" s="115">
        <v>59</v>
      </c>
      <c r="E13" s="114" t="s">
        <v>513</v>
      </c>
      <c r="F13" s="114" t="s">
        <v>513</v>
      </c>
      <c r="G13" s="114">
        <v>74</v>
      </c>
      <c r="H13" s="140">
        <v>69</v>
      </c>
      <c r="I13" s="115">
        <v>-10</v>
      </c>
      <c r="J13" s="116">
        <v>-14.492753623188406</v>
      </c>
    </row>
    <row r="14" spans="1:15" s="287" customFormat="1" ht="24.95" customHeight="1" x14ac:dyDescent="0.2">
      <c r="A14" s="193" t="s">
        <v>215</v>
      </c>
      <c r="B14" s="199" t="s">
        <v>137</v>
      </c>
      <c r="C14" s="113">
        <v>20.134704005671747</v>
      </c>
      <c r="D14" s="115">
        <v>568</v>
      </c>
      <c r="E14" s="114">
        <v>375</v>
      </c>
      <c r="F14" s="114">
        <v>687</v>
      </c>
      <c r="G14" s="114">
        <v>504</v>
      </c>
      <c r="H14" s="140">
        <v>682</v>
      </c>
      <c r="I14" s="115">
        <v>-114</v>
      </c>
      <c r="J14" s="116">
        <v>-16.715542521994134</v>
      </c>
      <c r="K14" s="110"/>
      <c r="L14" s="110"/>
      <c r="M14" s="110"/>
      <c r="N14" s="110"/>
      <c r="O14" s="110"/>
    </row>
    <row r="15" spans="1:15" s="110" customFormat="1" ht="24.95" customHeight="1" x14ac:dyDescent="0.2">
      <c r="A15" s="193" t="s">
        <v>216</v>
      </c>
      <c r="B15" s="199" t="s">
        <v>217</v>
      </c>
      <c r="C15" s="113">
        <v>3.5093938319744771</v>
      </c>
      <c r="D15" s="115">
        <v>99</v>
      </c>
      <c r="E15" s="114">
        <v>90</v>
      </c>
      <c r="F15" s="114">
        <v>124</v>
      </c>
      <c r="G15" s="114">
        <v>117</v>
      </c>
      <c r="H15" s="140">
        <v>96</v>
      </c>
      <c r="I15" s="115">
        <v>3</v>
      </c>
      <c r="J15" s="116">
        <v>3.125</v>
      </c>
    </row>
    <row r="16" spans="1:15" s="287" customFormat="1" ht="24.95" customHeight="1" x14ac:dyDescent="0.2">
      <c r="A16" s="193" t="s">
        <v>218</v>
      </c>
      <c r="B16" s="199" t="s">
        <v>141</v>
      </c>
      <c r="C16" s="113">
        <v>8.6848635235732008</v>
      </c>
      <c r="D16" s="115">
        <v>245</v>
      </c>
      <c r="E16" s="114">
        <v>151</v>
      </c>
      <c r="F16" s="114">
        <v>354</v>
      </c>
      <c r="G16" s="114">
        <v>278</v>
      </c>
      <c r="H16" s="140">
        <v>364</v>
      </c>
      <c r="I16" s="115">
        <v>-119</v>
      </c>
      <c r="J16" s="116">
        <v>-32.692307692307693</v>
      </c>
      <c r="K16" s="110"/>
      <c r="L16" s="110"/>
      <c r="M16" s="110"/>
      <c r="N16" s="110"/>
      <c r="O16" s="110"/>
    </row>
    <row r="17" spans="1:15" s="110" customFormat="1" ht="24.95" customHeight="1" x14ac:dyDescent="0.2">
      <c r="A17" s="193" t="s">
        <v>142</v>
      </c>
      <c r="B17" s="199" t="s">
        <v>220</v>
      </c>
      <c r="C17" s="113">
        <v>7.9404466501240698</v>
      </c>
      <c r="D17" s="115">
        <v>224</v>
      </c>
      <c r="E17" s="114">
        <v>134</v>
      </c>
      <c r="F17" s="114">
        <v>209</v>
      </c>
      <c r="G17" s="114">
        <v>109</v>
      </c>
      <c r="H17" s="140">
        <v>222</v>
      </c>
      <c r="I17" s="115">
        <v>2</v>
      </c>
      <c r="J17" s="116">
        <v>0.90090090090090091</v>
      </c>
    </row>
    <row r="18" spans="1:15" s="287" customFormat="1" ht="24.95" customHeight="1" x14ac:dyDescent="0.2">
      <c r="A18" s="201" t="s">
        <v>144</v>
      </c>
      <c r="B18" s="202" t="s">
        <v>145</v>
      </c>
      <c r="C18" s="113">
        <v>12.336051045728466</v>
      </c>
      <c r="D18" s="115">
        <v>348</v>
      </c>
      <c r="E18" s="114">
        <v>187</v>
      </c>
      <c r="F18" s="114">
        <v>371</v>
      </c>
      <c r="G18" s="114">
        <v>291</v>
      </c>
      <c r="H18" s="140">
        <v>416</v>
      </c>
      <c r="I18" s="115">
        <v>-68</v>
      </c>
      <c r="J18" s="116">
        <v>-16.346153846153847</v>
      </c>
      <c r="K18" s="110"/>
      <c r="L18" s="110"/>
      <c r="M18" s="110"/>
      <c r="N18" s="110"/>
      <c r="O18" s="110"/>
    </row>
    <row r="19" spans="1:15" s="110" customFormat="1" ht="24.95" customHeight="1" x14ac:dyDescent="0.2">
      <c r="A19" s="193" t="s">
        <v>146</v>
      </c>
      <c r="B19" s="199" t="s">
        <v>147</v>
      </c>
      <c r="C19" s="113">
        <v>11.73342786246012</v>
      </c>
      <c r="D19" s="115">
        <v>331</v>
      </c>
      <c r="E19" s="114">
        <v>294</v>
      </c>
      <c r="F19" s="114">
        <v>469</v>
      </c>
      <c r="G19" s="114">
        <v>276</v>
      </c>
      <c r="H19" s="140">
        <v>358</v>
      </c>
      <c r="I19" s="115">
        <v>-27</v>
      </c>
      <c r="J19" s="116">
        <v>-7.5418994413407825</v>
      </c>
    </row>
    <row r="20" spans="1:15" s="287" customFormat="1" ht="24.95" customHeight="1" x14ac:dyDescent="0.2">
      <c r="A20" s="193" t="s">
        <v>148</v>
      </c>
      <c r="B20" s="199" t="s">
        <v>149</v>
      </c>
      <c r="C20" s="113">
        <v>5.8135412974122653</v>
      </c>
      <c r="D20" s="115">
        <v>164</v>
      </c>
      <c r="E20" s="114">
        <v>118</v>
      </c>
      <c r="F20" s="114">
        <v>185</v>
      </c>
      <c r="G20" s="114">
        <v>110</v>
      </c>
      <c r="H20" s="140">
        <v>146</v>
      </c>
      <c r="I20" s="115">
        <v>18</v>
      </c>
      <c r="J20" s="116">
        <v>12.328767123287671</v>
      </c>
      <c r="K20" s="110"/>
      <c r="L20" s="110"/>
      <c r="M20" s="110"/>
      <c r="N20" s="110"/>
      <c r="O20" s="110"/>
    </row>
    <row r="21" spans="1:15" s="110" customFormat="1" ht="24.95" customHeight="1" x14ac:dyDescent="0.2">
      <c r="A21" s="201" t="s">
        <v>150</v>
      </c>
      <c r="B21" s="202" t="s">
        <v>151</v>
      </c>
      <c r="C21" s="113">
        <v>5.423608649415101</v>
      </c>
      <c r="D21" s="115">
        <v>153</v>
      </c>
      <c r="E21" s="114">
        <v>196</v>
      </c>
      <c r="F21" s="114">
        <v>207</v>
      </c>
      <c r="G21" s="114">
        <v>266</v>
      </c>
      <c r="H21" s="140">
        <v>184</v>
      </c>
      <c r="I21" s="115">
        <v>-31</v>
      </c>
      <c r="J21" s="116">
        <v>-16.847826086956523</v>
      </c>
    </row>
    <row r="22" spans="1:15" s="110" customFormat="1" ht="24.95" customHeight="1" x14ac:dyDescent="0.2">
      <c r="A22" s="201" t="s">
        <v>152</v>
      </c>
      <c r="B22" s="199" t="s">
        <v>153</v>
      </c>
      <c r="C22" s="113">
        <v>2.1623537752570012</v>
      </c>
      <c r="D22" s="115">
        <v>61</v>
      </c>
      <c r="E22" s="114" t="s">
        <v>513</v>
      </c>
      <c r="F22" s="114" t="s">
        <v>513</v>
      </c>
      <c r="G22" s="114">
        <v>40</v>
      </c>
      <c r="H22" s="140">
        <v>49</v>
      </c>
      <c r="I22" s="115">
        <v>12</v>
      </c>
      <c r="J22" s="116">
        <v>24.489795918367346</v>
      </c>
    </row>
    <row r="23" spans="1:15" s="110" customFormat="1" ht="24.95" customHeight="1" x14ac:dyDescent="0.2">
      <c r="A23" s="193" t="s">
        <v>154</v>
      </c>
      <c r="B23" s="199" t="s">
        <v>155</v>
      </c>
      <c r="C23" s="113">
        <v>0.99255583126550873</v>
      </c>
      <c r="D23" s="115">
        <v>28</v>
      </c>
      <c r="E23" s="114">
        <v>10</v>
      </c>
      <c r="F23" s="114">
        <v>128</v>
      </c>
      <c r="G23" s="114">
        <v>11</v>
      </c>
      <c r="H23" s="140">
        <v>48</v>
      </c>
      <c r="I23" s="115">
        <v>-20</v>
      </c>
      <c r="J23" s="116">
        <v>-41.666666666666664</v>
      </c>
    </row>
    <row r="24" spans="1:15" s="110" customFormat="1" ht="24.95" customHeight="1" x14ac:dyDescent="0.2">
      <c r="A24" s="193" t="s">
        <v>156</v>
      </c>
      <c r="B24" s="199" t="s">
        <v>221</v>
      </c>
      <c r="C24" s="113">
        <v>13.222261609358384</v>
      </c>
      <c r="D24" s="115">
        <v>373</v>
      </c>
      <c r="E24" s="114">
        <v>305</v>
      </c>
      <c r="F24" s="114">
        <v>431</v>
      </c>
      <c r="G24" s="114">
        <v>766</v>
      </c>
      <c r="H24" s="140">
        <v>466</v>
      </c>
      <c r="I24" s="115">
        <v>-93</v>
      </c>
      <c r="J24" s="116">
        <v>-19.957081545064376</v>
      </c>
    </row>
    <row r="25" spans="1:15" s="110" customFormat="1" ht="24.95" customHeight="1" x14ac:dyDescent="0.2">
      <c r="A25" s="193" t="s">
        <v>222</v>
      </c>
      <c r="B25" s="204" t="s">
        <v>159</v>
      </c>
      <c r="C25" s="113">
        <v>4.1120170152428219</v>
      </c>
      <c r="D25" s="115">
        <v>116</v>
      </c>
      <c r="E25" s="114">
        <v>71</v>
      </c>
      <c r="F25" s="114">
        <v>198</v>
      </c>
      <c r="G25" s="114">
        <v>91</v>
      </c>
      <c r="H25" s="140">
        <v>129</v>
      </c>
      <c r="I25" s="115">
        <v>-13</v>
      </c>
      <c r="J25" s="116">
        <v>-10.077519379844961</v>
      </c>
    </row>
    <row r="26" spans="1:15" s="110" customFormat="1" ht="24.95" customHeight="1" x14ac:dyDescent="0.2">
      <c r="A26" s="201">
        <v>782.78300000000002</v>
      </c>
      <c r="B26" s="203" t="s">
        <v>160</v>
      </c>
      <c r="C26" s="113">
        <v>3.15490960652251</v>
      </c>
      <c r="D26" s="115">
        <v>89</v>
      </c>
      <c r="E26" s="114" t="s">
        <v>513</v>
      </c>
      <c r="F26" s="114" t="s">
        <v>513</v>
      </c>
      <c r="G26" s="114">
        <v>72</v>
      </c>
      <c r="H26" s="140">
        <v>66</v>
      </c>
      <c r="I26" s="115">
        <v>23</v>
      </c>
      <c r="J26" s="116">
        <v>34.848484848484851</v>
      </c>
    </row>
    <row r="27" spans="1:15" s="110" customFormat="1" ht="24.95" customHeight="1" x14ac:dyDescent="0.2">
      <c r="A27" s="193" t="s">
        <v>161</v>
      </c>
      <c r="B27" s="199" t="s">
        <v>162</v>
      </c>
      <c r="C27" s="113">
        <v>2.3395958879829846</v>
      </c>
      <c r="D27" s="115">
        <v>66</v>
      </c>
      <c r="E27" s="114">
        <v>58</v>
      </c>
      <c r="F27" s="114">
        <v>167</v>
      </c>
      <c r="G27" s="114">
        <v>60</v>
      </c>
      <c r="H27" s="140">
        <v>58</v>
      </c>
      <c r="I27" s="115">
        <v>8</v>
      </c>
      <c r="J27" s="116">
        <v>13.793103448275861</v>
      </c>
    </row>
    <row r="28" spans="1:15" s="110" customFormat="1" ht="24.95" customHeight="1" x14ac:dyDescent="0.2">
      <c r="A28" s="193" t="s">
        <v>163</v>
      </c>
      <c r="B28" s="199" t="s">
        <v>164</v>
      </c>
      <c r="C28" s="113">
        <v>4.537398085785183</v>
      </c>
      <c r="D28" s="115">
        <v>128</v>
      </c>
      <c r="E28" s="114">
        <v>96</v>
      </c>
      <c r="F28" s="114">
        <v>188</v>
      </c>
      <c r="G28" s="114">
        <v>94</v>
      </c>
      <c r="H28" s="140">
        <v>143</v>
      </c>
      <c r="I28" s="115">
        <v>-15</v>
      </c>
      <c r="J28" s="116">
        <v>-10.48951048951049</v>
      </c>
    </row>
    <row r="29" spans="1:15" s="110" customFormat="1" ht="24.95" customHeight="1" x14ac:dyDescent="0.2">
      <c r="A29" s="193">
        <v>86</v>
      </c>
      <c r="B29" s="199" t="s">
        <v>165</v>
      </c>
      <c r="C29" s="113">
        <v>3.8993264799716414</v>
      </c>
      <c r="D29" s="115">
        <v>110</v>
      </c>
      <c r="E29" s="114">
        <v>76</v>
      </c>
      <c r="F29" s="114">
        <v>164</v>
      </c>
      <c r="G29" s="114">
        <v>77</v>
      </c>
      <c r="H29" s="140">
        <v>107</v>
      </c>
      <c r="I29" s="115">
        <v>3</v>
      </c>
      <c r="J29" s="116">
        <v>2.8037383177570092</v>
      </c>
    </row>
    <row r="30" spans="1:15" s="110" customFormat="1" ht="24.95" customHeight="1" x14ac:dyDescent="0.2">
      <c r="A30" s="193">
        <v>87.88</v>
      </c>
      <c r="B30" s="204" t="s">
        <v>166</v>
      </c>
      <c r="C30" s="113">
        <v>3.5448422545196738</v>
      </c>
      <c r="D30" s="115">
        <v>100</v>
      </c>
      <c r="E30" s="114">
        <v>69</v>
      </c>
      <c r="F30" s="114">
        <v>119</v>
      </c>
      <c r="G30" s="114">
        <v>68</v>
      </c>
      <c r="H30" s="140">
        <v>93</v>
      </c>
      <c r="I30" s="115">
        <v>7</v>
      </c>
      <c r="J30" s="116">
        <v>7.5268817204301079</v>
      </c>
    </row>
    <row r="31" spans="1:15" s="110" customFormat="1" ht="24.95" customHeight="1" x14ac:dyDescent="0.2">
      <c r="A31" s="193" t="s">
        <v>167</v>
      </c>
      <c r="B31" s="199" t="s">
        <v>168</v>
      </c>
      <c r="C31" s="113">
        <v>2.5522864232541651</v>
      </c>
      <c r="D31" s="115">
        <v>72</v>
      </c>
      <c r="E31" s="114">
        <v>51</v>
      </c>
      <c r="F31" s="114">
        <v>101</v>
      </c>
      <c r="G31" s="114">
        <v>80</v>
      </c>
      <c r="H31" s="140">
        <v>83</v>
      </c>
      <c r="I31" s="115">
        <v>-11</v>
      </c>
      <c r="J31" s="116">
        <v>-13.253012048192771</v>
      </c>
    </row>
    <row r="32" spans="1:15" s="110" customFormat="1" ht="24.95" customHeight="1" x14ac:dyDescent="0.2">
      <c r="A32" s="193"/>
      <c r="B32" s="204" t="s">
        <v>169</v>
      </c>
      <c r="C32" s="113" t="s">
        <v>513</v>
      </c>
      <c r="D32" s="115" t="s">
        <v>513</v>
      </c>
      <c r="E32" s="114">
        <v>0</v>
      </c>
      <c r="F32" s="114">
        <v>0</v>
      </c>
      <c r="G32" s="114">
        <v>0</v>
      </c>
      <c r="H32" s="140">
        <v>0</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1.9142148174406239</v>
      </c>
      <c r="D34" s="115">
        <v>54</v>
      </c>
      <c r="E34" s="114" t="s">
        <v>513</v>
      </c>
      <c r="F34" s="114" t="s">
        <v>513</v>
      </c>
      <c r="G34" s="114">
        <v>58</v>
      </c>
      <c r="H34" s="140">
        <v>52</v>
      </c>
      <c r="I34" s="115">
        <v>2</v>
      </c>
      <c r="J34" s="116">
        <v>3.8461538461538463</v>
      </c>
    </row>
    <row r="35" spans="1:10" s="110" customFormat="1" ht="24.95" customHeight="1" x14ac:dyDescent="0.2">
      <c r="A35" s="292" t="s">
        <v>171</v>
      </c>
      <c r="B35" s="293" t="s">
        <v>172</v>
      </c>
      <c r="C35" s="113">
        <v>34.562211981566819</v>
      </c>
      <c r="D35" s="115">
        <v>975</v>
      </c>
      <c r="E35" s="114" t="s">
        <v>513</v>
      </c>
      <c r="F35" s="114" t="s">
        <v>513</v>
      </c>
      <c r="G35" s="114">
        <v>869</v>
      </c>
      <c r="H35" s="140">
        <v>1167</v>
      </c>
      <c r="I35" s="115">
        <v>-192</v>
      </c>
      <c r="J35" s="116">
        <v>-16.452442159383033</v>
      </c>
    </row>
    <row r="36" spans="1:10" s="110" customFormat="1" ht="24.95" customHeight="1" x14ac:dyDescent="0.2">
      <c r="A36" s="294" t="s">
        <v>173</v>
      </c>
      <c r="B36" s="295" t="s">
        <v>174</v>
      </c>
      <c r="C36" s="125">
        <v>63.488124778447357</v>
      </c>
      <c r="D36" s="143">
        <v>1791</v>
      </c>
      <c r="E36" s="144">
        <v>1449</v>
      </c>
      <c r="F36" s="144">
        <v>2547</v>
      </c>
      <c r="G36" s="144">
        <v>2011</v>
      </c>
      <c r="H36" s="145">
        <v>1930</v>
      </c>
      <c r="I36" s="143">
        <v>-139</v>
      </c>
      <c r="J36" s="146">
        <v>-7.2020725388601035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2821</v>
      </c>
      <c r="F11" s="264">
        <v>2061</v>
      </c>
      <c r="G11" s="264">
        <v>3715</v>
      </c>
      <c r="H11" s="264">
        <v>2938</v>
      </c>
      <c r="I11" s="265">
        <v>3149</v>
      </c>
      <c r="J11" s="263">
        <v>-328</v>
      </c>
      <c r="K11" s="266">
        <v>-10.416005080978088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24.9911378943637</v>
      </c>
      <c r="E13" s="115">
        <v>705</v>
      </c>
      <c r="F13" s="114">
        <v>520</v>
      </c>
      <c r="G13" s="114">
        <v>879</v>
      </c>
      <c r="H13" s="114">
        <v>723</v>
      </c>
      <c r="I13" s="140">
        <v>763</v>
      </c>
      <c r="J13" s="115">
        <v>-58</v>
      </c>
      <c r="K13" s="116">
        <v>-7.6015727391874179</v>
      </c>
    </row>
    <row r="14" spans="1:15" ht="15.95" customHeight="1" x14ac:dyDescent="0.2">
      <c r="A14" s="306" t="s">
        <v>230</v>
      </c>
      <c r="B14" s="307"/>
      <c r="C14" s="308"/>
      <c r="D14" s="113">
        <v>55.122297057780926</v>
      </c>
      <c r="E14" s="115">
        <v>1555</v>
      </c>
      <c r="F14" s="114">
        <v>1092</v>
      </c>
      <c r="G14" s="114">
        <v>2248</v>
      </c>
      <c r="H14" s="114">
        <v>1417</v>
      </c>
      <c r="I14" s="140">
        <v>1688</v>
      </c>
      <c r="J14" s="115">
        <v>-133</v>
      </c>
      <c r="K14" s="116">
        <v>-7.87914691943128</v>
      </c>
    </row>
    <row r="15" spans="1:15" ht="15.95" customHeight="1" x14ac:dyDescent="0.2">
      <c r="A15" s="306" t="s">
        <v>231</v>
      </c>
      <c r="B15" s="307"/>
      <c r="C15" s="308"/>
      <c r="D15" s="113">
        <v>9.5356256646579229</v>
      </c>
      <c r="E15" s="115">
        <v>269</v>
      </c>
      <c r="F15" s="114">
        <v>225</v>
      </c>
      <c r="G15" s="114">
        <v>291</v>
      </c>
      <c r="H15" s="114">
        <v>433</v>
      </c>
      <c r="I15" s="140">
        <v>376</v>
      </c>
      <c r="J15" s="115">
        <v>-107</v>
      </c>
      <c r="K15" s="116">
        <v>-28.457446808510639</v>
      </c>
    </row>
    <row r="16" spans="1:15" ht="15.95" customHeight="1" x14ac:dyDescent="0.2">
      <c r="A16" s="306" t="s">
        <v>232</v>
      </c>
      <c r="B16" s="307"/>
      <c r="C16" s="308"/>
      <c r="D16" s="113">
        <v>10.350939383197447</v>
      </c>
      <c r="E16" s="115">
        <v>292</v>
      </c>
      <c r="F16" s="114">
        <v>224</v>
      </c>
      <c r="G16" s="114">
        <v>297</v>
      </c>
      <c r="H16" s="114">
        <v>365</v>
      </c>
      <c r="I16" s="140">
        <v>322</v>
      </c>
      <c r="J16" s="115">
        <v>-30</v>
      </c>
      <c r="K16" s="116">
        <v>-9.316770186335404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1.4888337468982631</v>
      </c>
      <c r="E18" s="115">
        <v>42</v>
      </c>
      <c r="F18" s="114">
        <v>17</v>
      </c>
      <c r="G18" s="114">
        <v>66</v>
      </c>
      <c r="H18" s="114">
        <v>57</v>
      </c>
      <c r="I18" s="140">
        <v>39</v>
      </c>
      <c r="J18" s="115">
        <v>3</v>
      </c>
      <c r="K18" s="116">
        <v>7.6923076923076925</v>
      </c>
    </row>
    <row r="19" spans="1:11" ht="14.1" customHeight="1" x14ac:dyDescent="0.2">
      <c r="A19" s="306" t="s">
        <v>235</v>
      </c>
      <c r="B19" s="307" t="s">
        <v>236</v>
      </c>
      <c r="C19" s="308"/>
      <c r="D19" s="113">
        <v>1.2406947890818858</v>
      </c>
      <c r="E19" s="115">
        <v>35</v>
      </c>
      <c r="F19" s="114">
        <v>16</v>
      </c>
      <c r="G19" s="114">
        <v>54</v>
      </c>
      <c r="H19" s="114">
        <v>44</v>
      </c>
      <c r="I19" s="140">
        <v>24</v>
      </c>
      <c r="J19" s="115">
        <v>11</v>
      </c>
      <c r="K19" s="116">
        <v>45.833333333333336</v>
      </c>
    </row>
    <row r="20" spans="1:11" ht="14.1" customHeight="1" x14ac:dyDescent="0.2">
      <c r="A20" s="306">
        <v>12</v>
      </c>
      <c r="B20" s="307" t="s">
        <v>237</v>
      </c>
      <c r="C20" s="308"/>
      <c r="D20" s="113">
        <v>2.1623537752570012</v>
      </c>
      <c r="E20" s="115">
        <v>61</v>
      </c>
      <c r="F20" s="114">
        <v>9</v>
      </c>
      <c r="G20" s="114">
        <v>27</v>
      </c>
      <c r="H20" s="114">
        <v>30</v>
      </c>
      <c r="I20" s="140">
        <v>70</v>
      </c>
      <c r="J20" s="115">
        <v>-9</v>
      </c>
      <c r="K20" s="116">
        <v>-12.857142857142858</v>
      </c>
    </row>
    <row r="21" spans="1:11" ht="14.1" customHeight="1" x14ac:dyDescent="0.2">
      <c r="A21" s="306">
        <v>21</v>
      </c>
      <c r="B21" s="307" t="s">
        <v>238</v>
      </c>
      <c r="C21" s="308"/>
      <c r="D21" s="113">
        <v>3.1903580290677063</v>
      </c>
      <c r="E21" s="115">
        <v>90</v>
      </c>
      <c r="F21" s="114">
        <v>9</v>
      </c>
      <c r="G21" s="114">
        <v>37</v>
      </c>
      <c r="H21" s="114">
        <v>76</v>
      </c>
      <c r="I21" s="140">
        <v>80</v>
      </c>
      <c r="J21" s="115">
        <v>10</v>
      </c>
      <c r="K21" s="116">
        <v>12.5</v>
      </c>
    </row>
    <row r="22" spans="1:11" ht="14.1" customHeight="1" x14ac:dyDescent="0.2">
      <c r="A22" s="306">
        <v>22</v>
      </c>
      <c r="B22" s="307" t="s">
        <v>239</v>
      </c>
      <c r="C22" s="308"/>
      <c r="D22" s="113">
        <v>3.7220843672456576</v>
      </c>
      <c r="E22" s="115">
        <v>105</v>
      </c>
      <c r="F22" s="114">
        <v>92</v>
      </c>
      <c r="G22" s="114">
        <v>141</v>
      </c>
      <c r="H22" s="114">
        <v>39</v>
      </c>
      <c r="I22" s="140">
        <v>94</v>
      </c>
      <c r="J22" s="115">
        <v>11</v>
      </c>
      <c r="K22" s="116">
        <v>11.702127659574469</v>
      </c>
    </row>
    <row r="23" spans="1:11" ht="14.1" customHeight="1" x14ac:dyDescent="0.2">
      <c r="A23" s="306">
        <v>23</v>
      </c>
      <c r="B23" s="307" t="s">
        <v>240</v>
      </c>
      <c r="C23" s="308"/>
      <c r="D23" s="113">
        <v>0.31903580290677064</v>
      </c>
      <c r="E23" s="115">
        <v>9</v>
      </c>
      <c r="F23" s="114">
        <v>13</v>
      </c>
      <c r="G23" s="114">
        <v>14</v>
      </c>
      <c r="H23" s="114">
        <v>11</v>
      </c>
      <c r="I23" s="140">
        <v>14</v>
      </c>
      <c r="J23" s="115">
        <v>-5</v>
      </c>
      <c r="K23" s="116">
        <v>-35.714285714285715</v>
      </c>
    </row>
    <row r="24" spans="1:11" ht="14.1" customHeight="1" x14ac:dyDescent="0.2">
      <c r="A24" s="306">
        <v>24</v>
      </c>
      <c r="B24" s="307" t="s">
        <v>241</v>
      </c>
      <c r="C24" s="308"/>
      <c r="D24" s="113">
        <v>3.4030485643388868</v>
      </c>
      <c r="E24" s="115">
        <v>96</v>
      </c>
      <c r="F24" s="114">
        <v>71</v>
      </c>
      <c r="G24" s="114">
        <v>166</v>
      </c>
      <c r="H24" s="114">
        <v>135</v>
      </c>
      <c r="I24" s="140">
        <v>142</v>
      </c>
      <c r="J24" s="115">
        <v>-46</v>
      </c>
      <c r="K24" s="116">
        <v>-32.394366197183096</v>
      </c>
    </row>
    <row r="25" spans="1:11" ht="14.1" customHeight="1" x14ac:dyDescent="0.2">
      <c r="A25" s="306">
        <v>25</v>
      </c>
      <c r="B25" s="307" t="s">
        <v>242</v>
      </c>
      <c r="C25" s="308"/>
      <c r="D25" s="113">
        <v>4.7855370436015594</v>
      </c>
      <c r="E25" s="115">
        <v>135</v>
      </c>
      <c r="F25" s="114">
        <v>84</v>
      </c>
      <c r="G25" s="114">
        <v>175</v>
      </c>
      <c r="H25" s="114">
        <v>135</v>
      </c>
      <c r="I25" s="140">
        <v>182</v>
      </c>
      <c r="J25" s="115">
        <v>-47</v>
      </c>
      <c r="K25" s="116">
        <v>-25.824175824175825</v>
      </c>
    </row>
    <row r="26" spans="1:11" ht="14.1" customHeight="1" x14ac:dyDescent="0.2">
      <c r="A26" s="306">
        <v>26</v>
      </c>
      <c r="B26" s="307" t="s">
        <v>243</v>
      </c>
      <c r="C26" s="308"/>
      <c r="D26" s="113">
        <v>3.1194611839773132</v>
      </c>
      <c r="E26" s="115">
        <v>88</v>
      </c>
      <c r="F26" s="114">
        <v>58</v>
      </c>
      <c r="G26" s="114">
        <v>138</v>
      </c>
      <c r="H26" s="114">
        <v>172</v>
      </c>
      <c r="I26" s="140">
        <v>121</v>
      </c>
      <c r="J26" s="115">
        <v>-33</v>
      </c>
      <c r="K26" s="116">
        <v>-27.272727272727273</v>
      </c>
    </row>
    <row r="27" spans="1:11" ht="14.1" customHeight="1" x14ac:dyDescent="0.2">
      <c r="A27" s="306">
        <v>27</v>
      </c>
      <c r="B27" s="307" t="s">
        <v>244</v>
      </c>
      <c r="C27" s="308"/>
      <c r="D27" s="113">
        <v>5.565402339595888</v>
      </c>
      <c r="E27" s="115">
        <v>157</v>
      </c>
      <c r="F27" s="114">
        <v>135</v>
      </c>
      <c r="G27" s="114">
        <v>183</v>
      </c>
      <c r="H27" s="114">
        <v>199</v>
      </c>
      <c r="I27" s="140">
        <v>223</v>
      </c>
      <c r="J27" s="115">
        <v>-66</v>
      </c>
      <c r="K27" s="116">
        <v>-29.59641255605381</v>
      </c>
    </row>
    <row r="28" spans="1:11" ht="14.1" customHeight="1" x14ac:dyDescent="0.2">
      <c r="A28" s="306">
        <v>28</v>
      </c>
      <c r="B28" s="307" t="s">
        <v>245</v>
      </c>
      <c r="C28" s="308"/>
      <c r="D28" s="113">
        <v>0</v>
      </c>
      <c r="E28" s="115">
        <v>0</v>
      </c>
      <c r="F28" s="114">
        <v>4</v>
      </c>
      <c r="G28" s="114">
        <v>8</v>
      </c>
      <c r="H28" s="114">
        <v>4</v>
      </c>
      <c r="I28" s="140">
        <v>5</v>
      </c>
      <c r="J28" s="115">
        <v>-5</v>
      </c>
      <c r="K28" s="116">
        <v>-100</v>
      </c>
    </row>
    <row r="29" spans="1:11" ht="14.1" customHeight="1" x14ac:dyDescent="0.2">
      <c r="A29" s="306">
        <v>29</v>
      </c>
      <c r="B29" s="307" t="s">
        <v>246</v>
      </c>
      <c r="C29" s="308"/>
      <c r="D29" s="113">
        <v>3.15490960652251</v>
      </c>
      <c r="E29" s="115">
        <v>89</v>
      </c>
      <c r="F29" s="114">
        <v>85</v>
      </c>
      <c r="G29" s="114">
        <v>131</v>
      </c>
      <c r="H29" s="114">
        <v>148</v>
      </c>
      <c r="I29" s="140">
        <v>97</v>
      </c>
      <c r="J29" s="115">
        <v>-8</v>
      </c>
      <c r="K29" s="116">
        <v>-8.2474226804123703</v>
      </c>
    </row>
    <row r="30" spans="1:11" ht="14.1" customHeight="1" x14ac:dyDescent="0.2">
      <c r="A30" s="306" t="s">
        <v>247</v>
      </c>
      <c r="B30" s="307" t="s">
        <v>248</v>
      </c>
      <c r="C30" s="308"/>
      <c r="D30" s="113">
        <v>0.95710740872031197</v>
      </c>
      <c r="E30" s="115">
        <v>27</v>
      </c>
      <c r="F30" s="114" t="s">
        <v>513</v>
      </c>
      <c r="G30" s="114">
        <v>46</v>
      </c>
      <c r="H30" s="114">
        <v>34</v>
      </c>
      <c r="I30" s="140" t="s">
        <v>513</v>
      </c>
      <c r="J30" s="115" t="s">
        <v>513</v>
      </c>
      <c r="K30" s="116" t="s">
        <v>513</v>
      </c>
    </row>
    <row r="31" spans="1:11" ht="14.1" customHeight="1" x14ac:dyDescent="0.2">
      <c r="A31" s="306" t="s">
        <v>249</v>
      </c>
      <c r="B31" s="307" t="s">
        <v>250</v>
      </c>
      <c r="C31" s="308"/>
      <c r="D31" s="113">
        <v>2.0914569301666077</v>
      </c>
      <c r="E31" s="115">
        <v>59</v>
      </c>
      <c r="F31" s="114">
        <v>64</v>
      </c>
      <c r="G31" s="114">
        <v>82</v>
      </c>
      <c r="H31" s="114">
        <v>114</v>
      </c>
      <c r="I31" s="140">
        <v>68</v>
      </c>
      <c r="J31" s="115">
        <v>-9</v>
      </c>
      <c r="K31" s="116">
        <v>-13.235294117647058</v>
      </c>
    </row>
    <row r="32" spans="1:11" ht="14.1" customHeight="1" x14ac:dyDescent="0.2">
      <c r="A32" s="306">
        <v>31</v>
      </c>
      <c r="B32" s="307" t="s">
        <v>251</v>
      </c>
      <c r="C32" s="308"/>
      <c r="D32" s="113">
        <v>0.53172633817795112</v>
      </c>
      <c r="E32" s="115">
        <v>15</v>
      </c>
      <c r="F32" s="114">
        <v>7</v>
      </c>
      <c r="G32" s="114">
        <v>17</v>
      </c>
      <c r="H32" s="114">
        <v>13</v>
      </c>
      <c r="I32" s="140">
        <v>14</v>
      </c>
      <c r="J32" s="115">
        <v>1</v>
      </c>
      <c r="K32" s="116">
        <v>7.1428571428571432</v>
      </c>
    </row>
    <row r="33" spans="1:11" ht="14.1" customHeight="1" x14ac:dyDescent="0.2">
      <c r="A33" s="306">
        <v>32</v>
      </c>
      <c r="B33" s="307" t="s">
        <v>252</v>
      </c>
      <c r="C33" s="308"/>
      <c r="D33" s="113">
        <v>4.395604395604396</v>
      </c>
      <c r="E33" s="115">
        <v>124</v>
      </c>
      <c r="F33" s="114">
        <v>76</v>
      </c>
      <c r="G33" s="114">
        <v>147</v>
      </c>
      <c r="H33" s="114">
        <v>152</v>
      </c>
      <c r="I33" s="140">
        <v>153</v>
      </c>
      <c r="J33" s="115">
        <v>-29</v>
      </c>
      <c r="K33" s="116">
        <v>-18.954248366013072</v>
      </c>
    </row>
    <row r="34" spans="1:11" ht="14.1" customHeight="1" x14ac:dyDescent="0.2">
      <c r="A34" s="306">
        <v>33</v>
      </c>
      <c r="B34" s="307" t="s">
        <v>253</v>
      </c>
      <c r="C34" s="308"/>
      <c r="D34" s="113">
        <v>2.8358738036157392</v>
      </c>
      <c r="E34" s="115">
        <v>80</v>
      </c>
      <c r="F34" s="114">
        <v>33</v>
      </c>
      <c r="G34" s="114">
        <v>83</v>
      </c>
      <c r="H34" s="114">
        <v>59</v>
      </c>
      <c r="I34" s="140">
        <v>97</v>
      </c>
      <c r="J34" s="115">
        <v>-17</v>
      </c>
      <c r="K34" s="116">
        <v>-17.52577319587629</v>
      </c>
    </row>
    <row r="35" spans="1:11" ht="14.1" customHeight="1" x14ac:dyDescent="0.2">
      <c r="A35" s="306">
        <v>34</v>
      </c>
      <c r="B35" s="307" t="s">
        <v>254</v>
      </c>
      <c r="C35" s="308"/>
      <c r="D35" s="113">
        <v>3.1903580290677063</v>
      </c>
      <c r="E35" s="115">
        <v>90</v>
      </c>
      <c r="F35" s="114">
        <v>46</v>
      </c>
      <c r="G35" s="114">
        <v>97</v>
      </c>
      <c r="H35" s="114">
        <v>78</v>
      </c>
      <c r="I35" s="140">
        <v>105</v>
      </c>
      <c r="J35" s="115">
        <v>-15</v>
      </c>
      <c r="K35" s="116">
        <v>-14.285714285714286</v>
      </c>
    </row>
    <row r="36" spans="1:11" ht="14.1" customHeight="1" x14ac:dyDescent="0.2">
      <c r="A36" s="306">
        <v>41</v>
      </c>
      <c r="B36" s="307" t="s">
        <v>255</v>
      </c>
      <c r="C36" s="308"/>
      <c r="D36" s="113">
        <v>0.74441687344913154</v>
      </c>
      <c r="E36" s="115">
        <v>21</v>
      </c>
      <c r="F36" s="114">
        <v>5</v>
      </c>
      <c r="G36" s="114">
        <v>18</v>
      </c>
      <c r="H36" s="114">
        <v>16</v>
      </c>
      <c r="I36" s="140">
        <v>31</v>
      </c>
      <c r="J36" s="115">
        <v>-10</v>
      </c>
      <c r="K36" s="116">
        <v>-32.258064516129032</v>
      </c>
    </row>
    <row r="37" spans="1:11" ht="14.1" customHeight="1" x14ac:dyDescent="0.2">
      <c r="A37" s="306">
        <v>42</v>
      </c>
      <c r="B37" s="307" t="s">
        <v>256</v>
      </c>
      <c r="C37" s="308"/>
      <c r="D37" s="113">
        <v>0.14179369018078697</v>
      </c>
      <c r="E37" s="115">
        <v>4</v>
      </c>
      <c r="F37" s="114">
        <v>4</v>
      </c>
      <c r="G37" s="114">
        <v>3</v>
      </c>
      <c r="H37" s="114" t="s">
        <v>513</v>
      </c>
      <c r="I37" s="140" t="s">
        <v>513</v>
      </c>
      <c r="J37" s="115" t="s">
        <v>513</v>
      </c>
      <c r="K37" s="116" t="s">
        <v>513</v>
      </c>
    </row>
    <row r="38" spans="1:11" ht="14.1" customHeight="1" x14ac:dyDescent="0.2">
      <c r="A38" s="306">
        <v>43</v>
      </c>
      <c r="B38" s="307" t="s">
        <v>257</v>
      </c>
      <c r="C38" s="308"/>
      <c r="D38" s="113">
        <v>3.0485643388869197</v>
      </c>
      <c r="E38" s="115">
        <v>86</v>
      </c>
      <c r="F38" s="114">
        <v>63</v>
      </c>
      <c r="G38" s="114">
        <v>105</v>
      </c>
      <c r="H38" s="114">
        <v>205</v>
      </c>
      <c r="I38" s="140">
        <v>85</v>
      </c>
      <c r="J38" s="115">
        <v>1</v>
      </c>
      <c r="K38" s="116">
        <v>1.1764705882352942</v>
      </c>
    </row>
    <row r="39" spans="1:11" ht="14.1" customHeight="1" x14ac:dyDescent="0.2">
      <c r="A39" s="306">
        <v>51</v>
      </c>
      <c r="B39" s="307" t="s">
        <v>258</v>
      </c>
      <c r="C39" s="308"/>
      <c r="D39" s="113">
        <v>4.1829138603332154</v>
      </c>
      <c r="E39" s="115">
        <v>118</v>
      </c>
      <c r="F39" s="114">
        <v>131</v>
      </c>
      <c r="G39" s="114">
        <v>192</v>
      </c>
      <c r="H39" s="114">
        <v>108</v>
      </c>
      <c r="I39" s="140">
        <v>123</v>
      </c>
      <c r="J39" s="115">
        <v>-5</v>
      </c>
      <c r="K39" s="116">
        <v>-4.0650406504065044</v>
      </c>
    </row>
    <row r="40" spans="1:11" ht="14.1" customHeight="1" x14ac:dyDescent="0.2">
      <c r="A40" s="306" t="s">
        <v>259</v>
      </c>
      <c r="B40" s="307" t="s">
        <v>260</v>
      </c>
      <c r="C40" s="308"/>
      <c r="D40" s="113">
        <v>3.6511875221552641</v>
      </c>
      <c r="E40" s="115">
        <v>103</v>
      </c>
      <c r="F40" s="114">
        <v>116</v>
      </c>
      <c r="G40" s="114">
        <v>170</v>
      </c>
      <c r="H40" s="114">
        <v>103</v>
      </c>
      <c r="I40" s="140">
        <v>112</v>
      </c>
      <c r="J40" s="115">
        <v>-9</v>
      </c>
      <c r="K40" s="116">
        <v>-8.0357142857142865</v>
      </c>
    </row>
    <row r="41" spans="1:11" ht="14.1" customHeight="1" x14ac:dyDescent="0.2">
      <c r="A41" s="306"/>
      <c r="B41" s="307" t="s">
        <v>261</v>
      </c>
      <c r="C41" s="308"/>
      <c r="D41" s="113">
        <v>3.1903580290677063</v>
      </c>
      <c r="E41" s="115">
        <v>90</v>
      </c>
      <c r="F41" s="114">
        <v>83</v>
      </c>
      <c r="G41" s="114">
        <v>99</v>
      </c>
      <c r="H41" s="114">
        <v>85</v>
      </c>
      <c r="I41" s="140">
        <v>94</v>
      </c>
      <c r="J41" s="115">
        <v>-4</v>
      </c>
      <c r="K41" s="116">
        <v>-4.2553191489361701</v>
      </c>
    </row>
    <row r="42" spans="1:11" ht="14.1" customHeight="1" x14ac:dyDescent="0.2">
      <c r="A42" s="306">
        <v>52</v>
      </c>
      <c r="B42" s="307" t="s">
        <v>262</v>
      </c>
      <c r="C42" s="308"/>
      <c r="D42" s="113">
        <v>6.4870613257710028</v>
      </c>
      <c r="E42" s="115">
        <v>183</v>
      </c>
      <c r="F42" s="114">
        <v>95</v>
      </c>
      <c r="G42" s="114">
        <v>139</v>
      </c>
      <c r="H42" s="114">
        <v>111</v>
      </c>
      <c r="I42" s="140">
        <v>174</v>
      </c>
      <c r="J42" s="115">
        <v>9</v>
      </c>
      <c r="K42" s="116">
        <v>5.1724137931034484</v>
      </c>
    </row>
    <row r="43" spans="1:11" ht="14.1" customHeight="1" x14ac:dyDescent="0.2">
      <c r="A43" s="306" t="s">
        <v>263</v>
      </c>
      <c r="B43" s="307" t="s">
        <v>264</v>
      </c>
      <c r="C43" s="308"/>
      <c r="D43" s="113">
        <v>5.9553349875930524</v>
      </c>
      <c r="E43" s="115">
        <v>168</v>
      </c>
      <c r="F43" s="114">
        <v>86</v>
      </c>
      <c r="G43" s="114">
        <v>121</v>
      </c>
      <c r="H43" s="114">
        <v>93</v>
      </c>
      <c r="I43" s="140">
        <v>156</v>
      </c>
      <c r="J43" s="115">
        <v>12</v>
      </c>
      <c r="K43" s="116">
        <v>7.6923076923076925</v>
      </c>
    </row>
    <row r="44" spans="1:11" ht="14.1" customHeight="1" x14ac:dyDescent="0.2">
      <c r="A44" s="306">
        <v>53</v>
      </c>
      <c r="B44" s="307" t="s">
        <v>265</v>
      </c>
      <c r="C44" s="308"/>
      <c r="D44" s="113">
        <v>0.38993264799716415</v>
      </c>
      <c r="E44" s="115">
        <v>11</v>
      </c>
      <c r="F44" s="114">
        <v>11</v>
      </c>
      <c r="G44" s="114">
        <v>16</v>
      </c>
      <c r="H44" s="114">
        <v>24</v>
      </c>
      <c r="I44" s="140">
        <v>18</v>
      </c>
      <c r="J44" s="115">
        <v>-7</v>
      </c>
      <c r="K44" s="116">
        <v>-38.888888888888886</v>
      </c>
    </row>
    <row r="45" spans="1:11" ht="14.1" customHeight="1" x14ac:dyDescent="0.2">
      <c r="A45" s="306" t="s">
        <v>266</v>
      </c>
      <c r="B45" s="307" t="s">
        <v>267</v>
      </c>
      <c r="C45" s="308"/>
      <c r="D45" s="113">
        <v>0.28358738036157394</v>
      </c>
      <c r="E45" s="115">
        <v>8</v>
      </c>
      <c r="F45" s="114">
        <v>9</v>
      </c>
      <c r="G45" s="114">
        <v>15</v>
      </c>
      <c r="H45" s="114">
        <v>23</v>
      </c>
      <c r="I45" s="140">
        <v>12</v>
      </c>
      <c r="J45" s="115">
        <v>-4</v>
      </c>
      <c r="K45" s="116">
        <v>-33.333333333333336</v>
      </c>
    </row>
    <row r="46" spans="1:11" ht="14.1" customHeight="1" x14ac:dyDescent="0.2">
      <c r="A46" s="306">
        <v>54</v>
      </c>
      <c r="B46" s="307" t="s">
        <v>268</v>
      </c>
      <c r="C46" s="308"/>
      <c r="D46" s="113">
        <v>2.8713222261609359</v>
      </c>
      <c r="E46" s="115">
        <v>81</v>
      </c>
      <c r="F46" s="114">
        <v>69</v>
      </c>
      <c r="G46" s="114">
        <v>192</v>
      </c>
      <c r="H46" s="114">
        <v>72</v>
      </c>
      <c r="I46" s="140">
        <v>68</v>
      </c>
      <c r="J46" s="115">
        <v>13</v>
      </c>
      <c r="K46" s="116">
        <v>19.117647058823529</v>
      </c>
    </row>
    <row r="47" spans="1:11" ht="14.1" customHeight="1" x14ac:dyDescent="0.2">
      <c r="A47" s="306">
        <v>61</v>
      </c>
      <c r="B47" s="307" t="s">
        <v>269</v>
      </c>
      <c r="C47" s="308"/>
      <c r="D47" s="113">
        <v>1.8078695498050337</v>
      </c>
      <c r="E47" s="115">
        <v>51</v>
      </c>
      <c r="F47" s="114">
        <v>37</v>
      </c>
      <c r="G47" s="114">
        <v>98</v>
      </c>
      <c r="H47" s="114">
        <v>50</v>
      </c>
      <c r="I47" s="140">
        <v>69</v>
      </c>
      <c r="J47" s="115">
        <v>-18</v>
      </c>
      <c r="K47" s="116">
        <v>-26.086956521739129</v>
      </c>
    </row>
    <row r="48" spans="1:11" ht="14.1" customHeight="1" x14ac:dyDescent="0.2">
      <c r="A48" s="306">
        <v>62</v>
      </c>
      <c r="B48" s="307" t="s">
        <v>270</v>
      </c>
      <c r="C48" s="308"/>
      <c r="D48" s="113">
        <v>6.5225097483161996</v>
      </c>
      <c r="E48" s="115">
        <v>184</v>
      </c>
      <c r="F48" s="114">
        <v>217</v>
      </c>
      <c r="G48" s="114">
        <v>248</v>
      </c>
      <c r="H48" s="114">
        <v>180</v>
      </c>
      <c r="I48" s="140">
        <v>193</v>
      </c>
      <c r="J48" s="115">
        <v>-9</v>
      </c>
      <c r="K48" s="116">
        <v>-4.6632124352331603</v>
      </c>
    </row>
    <row r="49" spans="1:11" ht="14.1" customHeight="1" x14ac:dyDescent="0.2">
      <c r="A49" s="306">
        <v>63</v>
      </c>
      <c r="B49" s="307" t="s">
        <v>271</v>
      </c>
      <c r="C49" s="308"/>
      <c r="D49" s="113">
        <v>2.6940801134349521</v>
      </c>
      <c r="E49" s="115">
        <v>76</v>
      </c>
      <c r="F49" s="114">
        <v>119</v>
      </c>
      <c r="G49" s="114">
        <v>123</v>
      </c>
      <c r="H49" s="114">
        <v>148</v>
      </c>
      <c r="I49" s="140">
        <v>98</v>
      </c>
      <c r="J49" s="115">
        <v>-22</v>
      </c>
      <c r="K49" s="116">
        <v>-22.448979591836736</v>
      </c>
    </row>
    <row r="50" spans="1:11" ht="14.1" customHeight="1" x14ac:dyDescent="0.2">
      <c r="A50" s="306" t="s">
        <v>272</v>
      </c>
      <c r="B50" s="307" t="s">
        <v>273</v>
      </c>
      <c r="C50" s="308"/>
      <c r="D50" s="113">
        <v>0.8507621410847217</v>
      </c>
      <c r="E50" s="115">
        <v>24</v>
      </c>
      <c r="F50" s="114">
        <v>29</v>
      </c>
      <c r="G50" s="114">
        <v>40</v>
      </c>
      <c r="H50" s="114">
        <v>31</v>
      </c>
      <c r="I50" s="140">
        <v>25</v>
      </c>
      <c r="J50" s="115">
        <v>-1</v>
      </c>
      <c r="K50" s="116">
        <v>-4</v>
      </c>
    </row>
    <row r="51" spans="1:11" ht="14.1" customHeight="1" x14ac:dyDescent="0.2">
      <c r="A51" s="306" t="s">
        <v>274</v>
      </c>
      <c r="B51" s="307" t="s">
        <v>275</v>
      </c>
      <c r="C51" s="308"/>
      <c r="D51" s="113">
        <v>1.8078695498050337</v>
      </c>
      <c r="E51" s="115">
        <v>51</v>
      </c>
      <c r="F51" s="114">
        <v>85</v>
      </c>
      <c r="G51" s="114">
        <v>71</v>
      </c>
      <c r="H51" s="114">
        <v>110</v>
      </c>
      <c r="I51" s="140">
        <v>65</v>
      </c>
      <c r="J51" s="115">
        <v>-14</v>
      </c>
      <c r="K51" s="116">
        <v>-21.53846153846154</v>
      </c>
    </row>
    <row r="52" spans="1:11" ht="14.1" customHeight="1" x14ac:dyDescent="0.2">
      <c r="A52" s="306">
        <v>71</v>
      </c>
      <c r="B52" s="307" t="s">
        <v>276</v>
      </c>
      <c r="C52" s="308"/>
      <c r="D52" s="113">
        <v>11.839773130095711</v>
      </c>
      <c r="E52" s="115">
        <v>334</v>
      </c>
      <c r="F52" s="114">
        <v>193</v>
      </c>
      <c r="G52" s="114">
        <v>293</v>
      </c>
      <c r="H52" s="114">
        <v>368</v>
      </c>
      <c r="I52" s="140">
        <v>308</v>
      </c>
      <c r="J52" s="115">
        <v>26</v>
      </c>
      <c r="K52" s="116">
        <v>8.4415584415584419</v>
      </c>
    </row>
    <row r="53" spans="1:11" ht="14.1" customHeight="1" x14ac:dyDescent="0.2">
      <c r="A53" s="306" t="s">
        <v>277</v>
      </c>
      <c r="B53" s="307" t="s">
        <v>278</v>
      </c>
      <c r="C53" s="308"/>
      <c r="D53" s="113">
        <v>3.8638780574264446</v>
      </c>
      <c r="E53" s="115">
        <v>109</v>
      </c>
      <c r="F53" s="114">
        <v>66</v>
      </c>
      <c r="G53" s="114">
        <v>108</v>
      </c>
      <c r="H53" s="114">
        <v>179</v>
      </c>
      <c r="I53" s="140">
        <v>104</v>
      </c>
      <c r="J53" s="115">
        <v>5</v>
      </c>
      <c r="K53" s="116">
        <v>4.8076923076923075</v>
      </c>
    </row>
    <row r="54" spans="1:11" ht="14.1" customHeight="1" x14ac:dyDescent="0.2">
      <c r="A54" s="306" t="s">
        <v>279</v>
      </c>
      <c r="B54" s="307" t="s">
        <v>280</v>
      </c>
      <c r="C54" s="308"/>
      <c r="D54" s="113">
        <v>7.1605813541297412</v>
      </c>
      <c r="E54" s="115">
        <v>202</v>
      </c>
      <c r="F54" s="114">
        <v>119</v>
      </c>
      <c r="G54" s="114">
        <v>169</v>
      </c>
      <c r="H54" s="114">
        <v>169</v>
      </c>
      <c r="I54" s="140">
        <v>185</v>
      </c>
      <c r="J54" s="115">
        <v>17</v>
      </c>
      <c r="K54" s="116">
        <v>9.1891891891891895</v>
      </c>
    </row>
    <row r="55" spans="1:11" ht="14.1" customHeight="1" x14ac:dyDescent="0.2">
      <c r="A55" s="306">
        <v>72</v>
      </c>
      <c r="B55" s="307" t="s">
        <v>281</v>
      </c>
      <c r="C55" s="308"/>
      <c r="D55" s="113">
        <v>1.7724211272598369</v>
      </c>
      <c r="E55" s="115">
        <v>50</v>
      </c>
      <c r="F55" s="114">
        <v>31</v>
      </c>
      <c r="G55" s="114">
        <v>125</v>
      </c>
      <c r="H55" s="114">
        <v>22</v>
      </c>
      <c r="I55" s="140">
        <v>76</v>
      </c>
      <c r="J55" s="115">
        <v>-26</v>
      </c>
      <c r="K55" s="116">
        <v>-34.210526315789473</v>
      </c>
    </row>
    <row r="56" spans="1:11" ht="14.1" customHeight="1" x14ac:dyDescent="0.2">
      <c r="A56" s="306" t="s">
        <v>282</v>
      </c>
      <c r="B56" s="307" t="s">
        <v>283</v>
      </c>
      <c r="C56" s="308"/>
      <c r="D56" s="113">
        <v>0.7798652959943283</v>
      </c>
      <c r="E56" s="115">
        <v>22</v>
      </c>
      <c r="F56" s="114">
        <v>8</v>
      </c>
      <c r="G56" s="114">
        <v>81</v>
      </c>
      <c r="H56" s="114" t="s">
        <v>513</v>
      </c>
      <c r="I56" s="140">
        <v>46</v>
      </c>
      <c r="J56" s="115">
        <v>-24</v>
      </c>
      <c r="K56" s="116">
        <v>-52.173913043478258</v>
      </c>
    </row>
    <row r="57" spans="1:11" ht="14.1" customHeight="1" x14ac:dyDescent="0.2">
      <c r="A57" s="306" t="s">
        <v>284</v>
      </c>
      <c r="B57" s="307" t="s">
        <v>285</v>
      </c>
      <c r="C57" s="308"/>
      <c r="D57" s="113">
        <v>0.60262318326834452</v>
      </c>
      <c r="E57" s="115">
        <v>17</v>
      </c>
      <c r="F57" s="114">
        <v>17</v>
      </c>
      <c r="G57" s="114">
        <v>24</v>
      </c>
      <c r="H57" s="114">
        <v>14</v>
      </c>
      <c r="I57" s="140">
        <v>18</v>
      </c>
      <c r="J57" s="115">
        <v>-1</v>
      </c>
      <c r="K57" s="116">
        <v>-5.5555555555555554</v>
      </c>
    </row>
    <row r="58" spans="1:11" ht="14.1" customHeight="1" x14ac:dyDescent="0.2">
      <c r="A58" s="306">
        <v>73</v>
      </c>
      <c r="B58" s="307" t="s">
        <v>286</v>
      </c>
      <c r="C58" s="308"/>
      <c r="D58" s="113">
        <v>1.4888337468982631</v>
      </c>
      <c r="E58" s="115">
        <v>42</v>
      </c>
      <c r="F58" s="114">
        <v>30</v>
      </c>
      <c r="G58" s="114">
        <v>58</v>
      </c>
      <c r="H58" s="114">
        <v>25</v>
      </c>
      <c r="I58" s="140">
        <v>40</v>
      </c>
      <c r="J58" s="115">
        <v>2</v>
      </c>
      <c r="K58" s="116">
        <v>5</v>
      </c>
    </row>
    <row r="59" spans="1:11" ht="14.1" customHeight="1" x14ac:dyDescent="0.2">
      <c r="A59" s="306" t="s">
        <v>287</v>
      </c>
      <c r="B59" s="307" t="s">
        <v>288</v>
      </c>
      <c r="C59" s="308"/>
      <c r="D59" s="113">
        <v>1.3470400567174761</v>
      </c>
      <c r="E59" s="115">
        <v>38</v>
      </c>
      <c r="F59" s="114">
        <v>28</v>
      </c>
      <c r="G59" s="114">
        <v>51</v>
      </c>
      <c r="H59" s="114">
        <v>22</v>
      </c>
      <c r="I59" s="140">
        <v>38</v>
      </c>
      <c r="J59" s="115">
        <v>0</v>
      </c>
      <c r="K59" s="116">
        <v>0</v>
      </c>
    </row>
    <row r="60" spans="1:11" ht="14.1" customHeight="1" x14ac:dyDescent="0.2">
      <c r="A60" s="306">
        <v>81</v>
      </c>
      <c r="B60" s="307" t="s">
        <v>289</v>
      </c>
      <c r="C60" s="308"/>
      <c r="D60" s="113">
        <v>4.3601559730591992</v>
      </c>
      <c r="E60" s="115">
        <v>123</v>
      </c>
      <c r="F60" s="114">
        <v>120</v>
      </c>
      <c r="G60" s="114">
        <v>211</v>
      </c>
      <c r="H60" s="114">
        <v>97</v>
      </c>
      <c r="I60" s="140">
        <v>151</v>
      </c>
      <c r="J60" s="115">
        <v>-28</v>
      </c>
      <c r="K60" s="116">
        <v>-18.543046357615893</v>
      </c>
    </row>
    <row r="61" spans="1:11" ht="14.1" customHeight="1" x14ac:dyDescent="0.2">
      <c r="A61" s="306" t="s">
        <v>290</v>
      </c>
      <c r="B61" s="307" t="s">
        <v>291</v>
      </c>
      <c r="C61" s="308"/>
      <c r="D61" s="113">
        <v>1.9496632399858207</v>
      </c>
      <c r="E61" s="115">
        <v>55</v>
      </c>
      <c r="F61" s="114">
        <v>29</v>
      </c>
      <c r="G61" s="114">
        <v>105</v>
      </c>
      <c r="H61" s="114">
        <v>36</v>
      </c>
      <c r="I61" s="140">
        <v>39</v>
      </c>
      <c r="J61" s="115">
        <v>16</v>
      </c>
      <c r="K61" s="116">
        <v>41.025641025641029</v>
      </c>
    </row>
    <row r="62" spans="1:11" ht="14.1" customHeight="1" x14ac:dyDescent="0.2">
      <c r="A62" s="306" t="s">
        <v>292</v>
      </c>
      <c r="B62" s="307" t="s">
        <v>293</v>
      </c>
      <c r="C62" s="308"/>
      <c r="D62" s="113">
        <v>1.0280042538107055</v>
      </c>
      <c r="E62" s="115">
        <v>29</v>
      </c>
      <c r="F62" s="114">
        <v>50</v>
      </c>
      <c r="G62" s="114">
        <v>54</v>
      </c>
      <c r="H62" s="114">
        <v>27</v>
      </c>
      <c r="I62" s="140">
        <v>48</v>
      </c>
      <c r="J62" s="115">
        <v>-19</v>
      </c>
      <c r="K62" s="116">
        <v>-39.583333333333336</v>
      </c>
    </row>
    <row r="63" spans="1:11" ht="14.1" customHeight="1" x14ac:dyDescent="0.2">
      <c r="A63" s="306"/>
      <c r="B63" s="307" t="s">
        <v>294</v>
      </c>
      <c r="C63" s="308"/>
      <c r="D63" s="113">
        <v>0.8507621410847217</v>
      </c>
      <c r="E63" s="115">
        <v>24</v>
      </c>
      <c r="F63" s="114">
        <v>39</v>
      </c>
      <c r="G63" s="114">
        <v>44</v>
      </c>
      <c r="H63" s="114">
        <v>24</v>
      </c>
      <c r="I63" s="140">
        <v>40</v>
      </c>
      <c r="J63" s="115">
        <v>-16</v>
      </c>
      <c r="K63" s="116">
        <v>-40</v>
      </c>
    </row>
    <row r="64" spans="1:11" ht="14.1" customHeight="1" x14ac:dyDescent="0.2">
      <c r="A64" s="306" t="s">
        <v>295</v>
      </c>
      <c r="B64" s="307" t="s">
        <v>296</v>
      </c>
      <c r="C64" s="308"/>
      <c r="D64" s="113">
        <v>0.46082949308755761</v>
      </c>
      <c r="E64" s="115">
        <v>13</v>
      </c>
      <c r="F64" s="114">
        <v>11</v>
      </c>
      <c r="G64" s="114">
        <v>17</v>
      </c>
      <c r="H64" s="114">
        <v>14</v>
      </c>
      <c r="I64" s="140">
        <v>22</v>
      </c>
      <c r="J64" s="115">
        <v>-9</v>
      </c>
      <c r="K64" s="116">
        <v>-40.909090909090907</v>
      </c>
    </row>
    <row r="65" spans="1:11" ht="14.1" customHeight="1" x14ac:dyDescent="0.2">
      <c r="A65" s="306" t="s">
        <v>297</v>
      </c>
      <c r="B65" s="307" t="s">
        <v>298</v>
      </c>
      <c r="C65" s="308"/>
      <c r="D65" s="113">
        <v>0.63807160581354128</v>
      </c>
      <c r="E65" s="115">
        <v>18</v>
      </c>
      <c r="F65" s="114">
        <v>19</v>
      </c>
      <c r="G65" s="114">
        <v>17</v>
      </c>
      <c r="H65" s="114">
        <v>12</v>
      </c>
      <c r="I65" s="140">
        <v>22</v>
      </c>
      <c r="J65" s="115">
        <v>-4</v>
      </c>
      <c r="K65" s="116">
        <v>-18.181818181818183</v>
      </c>
    </row>
    <row r="66" spans="1:11" ht="14.1" customHeight="1" x14ac:dyDescent="0.2">
      <c r="A66" s="306">
        <v>82</v>
      </c>
      <c r="B66" s="307" t="s">
        <v>299</v>
      </c>
      <c r="C66" s="308"/>
      <c r="D66" s="113">
        <v>2.6586316908897554</v>
      </c>
      <c r="E66" s="115">
        <v>75</v>
      </c>
      <c r="F66" s="114">
        <v>42</v>
      </c>
      <c r="G66" s="114">
        <v>84</v>
      </c>
      <c r="H66" s="114">
        <v>58</v>
      </c>
      <c r="I66" s="140">
        <v>73</v>
      </c>
      <c r="J66" s="115">
        <v>2</v>
      </c>
      <c r="K66" s="116">
        <v>2.7397260273972601</v>
      </c>
    </row>
    <row r="67" spans="1:11" ht="14.1" customHeight="1" x14ac:dyDescent="0.2">
      <c r="A67" s="306" t="s">
        <v>300</v>
      </c>
      <c r="B67" s="307" t="s">
        <v>301</v>
      </c>
      <c r="C67" s="308"/>
      <c r="D67" s="113">
        <v>1.7369727047146402</v>
      </c>
      <c r="E67" s="115">
        <v>49</v>
      </c>
      <c r="F67" s="114">
        <v>26</v>
      </c>
      <c r="G67" s="114">
        <v>56</v>
      </c>
      <c r="H67" s="114">
        <v>36</v>
      </c>
      <c r="I67" s="140">
        <v>40</v>
      </c>
      <c r="J67" s="115">
        <v>9</v>
      </c>
      <c r="K67" s="116">
        <v>22.5</v>
      </c>
    </row>
    <row r="68" spans="1:11" ht="14.1" customHeight="1" x14ac:dyDescent="0.2">
      <c r="A68" s="306" t="s">
        <v>302</v>
      </c>
      <c r="B68" s="307" t="s">
        <v>303</v>
      </c>
      <c r="C68" s="308"/>
      <c r="D68" s="113">
        <v>0.81531371853952495</v>
      </c>
      <c r="E68" s="115">
        <v>23</v>
      </c>
      <c r="F68" s="114">
        <v>11</v>
      </c>
      <c r="G68" s="114">
        <v>17</v>
      </c>
      <c r="H68" s="114">
        <v>15</v>
      </c>
      <c r="I68" s="140">
        <v>20</v>
      </c>
      <c r="J68" s="115">
        <v>3</v>
      </c>
      <c r="K68" s="116">
        <v>15</v>
      </c>
    </row>
    <row r="69" spans="1:11" ht="14.1" customHeight="1" x14ac:dyDescent="0.2">
      <c r="A69" s="306">
        <v>83</v>
      </c>
      <c r="B69" s="307" t="s">
        <v>304</v>
      </c>
      <c r="C69" s="308"/>
      <c r="D69" s="113">
        <v>4.5728465083303789</v>
      </c>
      <c r="E69" s="115">
        <v>129</v>
      </c>
      <c r="F69" s="114">
        <v>95</v>
      </c>
      <c r="G69" s="114">
        <v>276</v>
      </c>
      <c r="H69" s="114">
        <v>82</v>
      </c>
      <c r="I69" s="140">
        <v>139</v>
      </c>
      <c r="J69" s="115">
        <v>-10</v>
      </c>
      <c r="K69" s="116">
        <v>-7.1942446043165464</v>
      </c>
    </row>
    <row r="70" spans="1:11" ht="14.1" customHeight="1" x14ac:dyDescent="0.2">
      <c r="A70" s="306" t="s">
        <v>305</v>
      </c>
      <c r="B70" s="307" t="s">
        <v>306</v>
      </c>
      <c r="C70" s="308"/>
      <c r="D70" s="113">
        <v>3.8993264799716414</v>
      </c>
      <c r="E70" s="115">
        <v>110</v>
      </c>
      <c r="F70" s="114">
        <v>75</v>
      </c>
      <c r="G70" s="114">
        <v>236</v>
      </c>
      <c r="H70" s="114">
        <v>69</v>
      </c>
      <c r="I70" s="140">
        <v>116</v>
      </c>
      <c r="J70" s="115">
        <v>-6</v>
      </c>
      <c r="K70" s="116">
        <v>-5.1724137931034484</v>
      </c>
    </row>
    <row r="71" spans="1:11" ht="14.1" customHeight="1" x14ac:dyDescent="0.2">
      <c r="A71" s="306"/>
      <c r="B71" s="307" t="s">
        <v>307</v>
      </c>
      <c r="C71" s="308"/>
      <c r="D71" s="113">
        <v>2.6586316908897554</v>
      </c>
      <c r="E71" s="115">
        <v>75</v>
      </c>
      <c r="F71" s="114">
        <v>50</v>
      </c>
      <c r="G71" s="114">
        <v>200</v>
      </c>
      <c r="H71" s="114">
        <v>46</v>
      </c>
      <c r="I71" s="140">
        <v>85</v>
      </c>
      <c r="J71" s="115">
        <v>-10</v>
      </c>
      <c r="K71" s="116">
        <v>-11.764705882352942</v>
      </c>
    </row>
    <row r="72" spans="1:11" ht="14.1" customHeight="1" x14ac:dyDescent="0.2">
      <c r="A72" s="306">
        <v>84</v>
      </c>
      <c r="B72" s="307" t="s">
        <v>308</v>
      </c>
      <c r="C72" s="308"/>
      <c r="D72" s="113">
        <v>1.7724211272598369</v>
      </c>
      <c r="E72" s="115">
        <v>50</v>
      </c>
      <c r="F72" s="114">
        <v>43</v>
      </c>
      <c r="G72" s="114">
        <v>68</v>
      </c>
      <c r="H72" s="114">
        <v>42</v>
      </c>
      <c r="I72" s="140">
        <v>37</v>
      </c>
      <c r="J72" s="115">
        <v>13</v>
      </c>
      <c r="K72" s="116">
        <v>35.135135135135137</v>
      </c>
    </row>
    <row r="73" spans="1:11" ht="14.1" customHeight="1" x14ac:dyDescent="0.2">
      <c r="A73" s="306" t="s">
        <v>309</v>
      </c>
      <c r="B73" s="307" t="s">
        <v>310</v>
      </c>
      <c r="C73" s="308"/>
      <c r="D73" s="113">
        <v>0.42538107054236085</v>
      </c>
      <c r="E73" s="115">
        <v>12</v>
      </c>
      <c r="F73" s="114">
        <v>12</v>
      </c>
      <c r="G73" s="114">
        <v>25</v>
      </c>
      <c r="H73" s="114">
        <v>10</v>
      </c>
      <c r="I73" s="140">
        <v>16</v>
      </c>
      <c r="J73" s="115">
        <v>-4</v>
      </c>
      <c r="K73" s="116">
        <v>-25</v>
      </c>
    </row>
    <row r="74" spans="1:11" ht="14.1" customHeight="1" x14ac:dyDescent="0.2">
      <c r="A74" s="306" t="s">
        <v>311</v>
      </c>
      <c r="B74" s="307" t="s">
        <v>312</v>
      </c>
      <c r="C74" s="308"/>
      <c r="D74" s="113" t="s">
        <v>513</v>
      </c>
      <c r="E74" s="115" t="s">
        <v>513</v>
      </c>
      <c r="F74" s="114" t="s">
        <v>513</v>
      </c>
      <c r="G74" s="114">
        <v>11</v>
      </c>
      <c r="H74" s="114">
        <v>4</v>
      </c>
      <c r="I74" s="140" t="s">
        <v>513</v>
      </c>
      <c r="J74" s="115" t="s">
        <v>513</v>
      </c>
      <c r="K74" s="116" t="s">
        <v>513</v>
      </c>
    </row>
    <row r="75" spans="1:11" ht="14.1" customHeight="1" x14ac:dyDescent="0.2">
      <c r="A75" s="306" t="s">
        <v>313</v>
      </c>
      <c r="B75" s="307" t="s">
        <v>314</v>
      </c>
      <c r="C75" s="308"/>
      <c r="D75" s="113">
        <v>0.7798652959943283</v>
      </c>
      <c r="E75" s="115">
        <v>22</v>
      </c>
      <c r="F75" s="114">
        <v>26</v>
      </c>
      <c r="G75" s="114">
        <v>19</v>
      </c>
      <c r="H75" s="114">
        <v>23</v>
      </c>
      <c r="I75" s="140">
        <v>16</v>
      </c>
      <c r="J75" s="115">
        <v>6</v>
      </c>
      <c r="K75" s="116">
        <v>37.5</v>
      </c>
    </row>
    <row r="76" spans="1:11" ht="14.1" customHeight="1" x14ac:dyDescent="0.2">
      <c r="A76" s="306">
        <v>91</v>
      </c>
      <c r="B76" s="307" t="s">
        <v>315</v>
      </c>
      <c r="C76" s="308"/>
      <c r="D76" s="113">
        <v>0.14179369018078697</v>
      </c>
      <c r="E76" s="115">
        <v>4</v>
      </c>
      <c r="F76" s="114">
        <v>0</v>
      </c>
      <c r="G76" s="114">
        <v>4</v>
      </c>
      <c r="H76" s="114">
        <v>7</v>
      </c>
      <c r="I76" s="140">
        <v>4</v>
      </c>
      <c r="J76" s="115">
        <v>0</v>
      </c>
      <c r="K76" s="116">
        <v>0</v>
      </c>
    </row>
    <row r="77" spans="1:11" ht="14.1" customHeight="1" x14ac:dyDescent="0.2">
      <c r="A77" s="306">
        <v>92</v>
      </c>
      <c r="B77" s="307" t="s">
        <v>316</v>
      </c>
      <c r="C77" s="308"/>
      <c r="D77" s="113">
        <v>0.24813895781637718</v>
      </c>
      <c r="E77" s="115">
        <v>7</v>
      </c>
      <c r="F77" s="114">
        <v>12</v>
      </c>
      <c r="G77" s="114">
        <v>10</v>
      </c>
      <c r="H77" s="114">
        <v>6</v>
      </c>
      <c r="I77" s="140">
        <v>13</v>
      </c>
      <c r="J77" s="115">
        <v>-6</v>
      </c>
      <c r="K77" s="116">
        <v>-46.153846153846153</v>
      </c>
    </row>
    <row r="78" spans="1:11" ht="14.1" customHeight="1" x14ac:dyDescent="0.2">
      <c r="A78" s="306">
        <v>93</v>
      </c>
      <c r="B78" s="307" t="s">
        <v>317</v>
      </c>
      <c r="C78" s="308"/>
      <c r="D78" s="113">
        <v>0.21269053527118043</v>
      </c>
      <c r="E78" s="115">
        <v>6</v>
      </c>
      <c r="F78" s="114" t="s">
        <v>513</v>
      </c>
      <c r="G78" s="114">
        <v>8</v>
      </c>
      <c r="H78" s="114" t="s">
        <v>513</v>
      </c>
      <c r="I78" s="140">
        <v>10</v>
      </c>
      <c r="J78" s="115">
        <v>-4</v>
      </c>
      <c r="K78" s="116">
        <v>-40</v>
      </c>
    </row>
    <row r="79" spans="1:11" ht="14.1" customHeight="1" x14ac:dyDescent="0.2">
      <c r="A79" s="306">
        <v>94</v>
      </c>
      <c r="B79" s="307" t="s">
        <v>318</v>
      </c>
      <c r="C79" s="308"/>
      <c r="D79" s="113" t="s">
        <v>513</v>
      </c>
      <c r="E79" s="115" t="s">
        <v>513</v>
      </c>
      <c r="F79" s="114" t="s">
        <v>513</v>
      </c>
      <c r="G79" s="114">
        <v>14</v>
      </c>
      <c r="H79" s="114">
        <v>6</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3120</v>
      </c>
      <c r="E11" s="114">
        <v>2584</v>
      </c>
      <c r="F11" s="114">
        <v>3050</v>
      </c>
      <c r="G11" s="114">
        <v>2903</v>
      </c>
      <c r="H11" s="140">
        <v>3047</v>
      </c>
      <c r="I11" s="115">
        <v>73</v>
      </c>
      <c r="J11" s="116">
        <v>2.3957991467016737</v>
      </c>
    </row>
    <row r="12" spans="1:15" s="110" customFormat="1" ht="24.95" customHeight="1" x14ac:dyDescent="0.2">
      <c r="A12" s="193" t="s">
        <v>132</v>
      </c>
      <c r="B12" s="194" t="s">
        <v>133</v>
      </c>
      <c r="C12" s="113">
        <v>0.80128205128205132</v>
      </c>
      <c r="D12" s="115">
        <v>25</v>
      </c>
      <c r="E12" s="114" t="s">
        <v>513</v>
      </c>
      <c r="F12" s="114" t="s">
        <v>513</v>
      </c>
      <c r="G12" s="114">
        <v>47</v>
      </c>
      <c r="H12" s="140">
        <v>26</v>
      </c>
      <c r="I12" s="115">
        <v>-1</v>
      </c>
      <c r="J12" s="116">
        <v>-3.8461538461538463</v>
      </c>
    </row>
    <row r="13" spans="1:15" s="110" customFormat="1" ht="24.95" customHeight="1" x14ac:dyDescent="0.2">
      <c r="A13" s="193" t="s">
        <v>134</v>
      </c>
      <c r="B13" s="199" t="s">
        <v>214</v>
      </c>
      <c r="C13" s="113">
        <v>3.1730769230769229</v>
      </c>
      <c r="D13" s="115">
        <v>99</v>
      </c>
      <c r="E13" s="114" t="s">
        <v>513</v>
      </c>
      <c r="F13" s="114" t="s">
        <v>513</v>
      </c>
      <c r="G13" s="114">
        <v>45</v>
      </c>
      <c r="H13" s="140">
        <v>72</v>
      </c>
      <c r="I13" s="115">
        <v>27</v>
      </c>
      <c r="J13" s="116">
        <v>37.5</v>
      </c>
    </row>
    <row r="14" spans="1:15" s="287" customFormat="1" ht="24.95" customHeight="1" x14ac:dyDescent="0.2">
      <c r="A14" s="193" t="s">
        <v>215</v>
      </c>
      <c r="B14" s="199" t="s">
        <v>137</v>
      </c>
      <c r="C14" s="113">
        <v>22.307692307692307</v>
      </c>
      <c r="D14" s="115">
        <v>696</v>
      </c>
      <c r="E14" s="114">
        <v>418</v>
      </c>
      <c r="F14" s="114">
        <v>579</v>
      </c>
      <c r="G14" s="114">
        <v>489</v>
      </c>
      <c r="H14" s="140">
        <v>720</v>
      </c>
      <c r="I14" s="115">
        <v>-24</v>
      </c>
      <c r="J14" s="116">
        <v>-3.3333333333333335</v>
      </c>
      <c r="K14" s="110"/>
      <c r="L14" s="110"/>
      <c r="M14" s="110"/>
      <c r="N14" s="110"/>
      <c r="O14" s="110"/>
    </row>
    <row r="15" spans="1:15" s="110" customFormat="1" ht="24.95" customHeight="1" x14ac:dyDescent="0.2">
      <c r="A15" s="193" t="s">
        <v>216</v>
      </c>
      <c r="B15" s="199" t="s">
        <v>217</v>
      </c>
      <c r="C15" s="113">
        <v>3.5576923076923075</v>
      </c>
      <c r="D15" s="115">
        <v>111</v>
      </c>
      <c r="E15" s="114">
        <v>91</v>
      </c>
      <c r="F15" s="114">
        <v>144</v>
      </c>
      <c r="G15" s="114">
        <v>126</v>
      </c>
      <c r="H15" s="140">
        <v>197</v>
      </c>
      <c r="I15" s="115">
        <v>-86</v>
      </c>
      <c r="J15" s="116">
        <v>-43.654822335025379</v>
      </c>
    </row>
    <row r="16" spans="1:15" s="287" customFormat="1" ht="24.95" customHeight="1" x14ac:dyDescent="0.2">
      <c r="A16" s="193" t="s">
        <v>218</v>
      </c>
      <c r="B16" s="199" t="s">
        <v>141</v>
      </c>
      <c r="C16" s="113">
        <v>11.762820512820513</v>
      </c>
      <c r="D16" s="115">
        <v>367</v>
      </c>
      <c r="E16" s="114">
        <v>212</v>
      </c>
      <c r="F16" s="114">
        <v>320</v>
      </c>
      <c r="G16" s="114">
        <v>256</v>
      </c>
      <c r="H16" s="140">
        <v>344</v>
      </c>
      <c r="I16" s="115">
        <v>23</v>
      </c>
      <c r="J16" s="116">
        <v>6.6860465116279073</v>
      </c>
      <c r="K16" s="110"/>
      <c r="L16" s="110"/>
      <c r="M16" s="110"/>
      <c r="N16" s="110"/>
      <c r="O16" s="110"/>
    </row>
    <row r="17" spans="1:15" s="110" customFormat="1" ht="24.95" customHeight="1" x14ac:dyDescent="0.2">
      <c r="A17" s="193" t="s">
        <v>142</v>
      </c>
      <c r="B17" s="199" t="s">
        <v>220</v>
      </c>
      <c r="C17" s="113">
        <v>6.9871794871794872</v>
      </c>
      <c r="D17" s="115">
        <v>218</v>
      </c>
      <c r="E17" s="114">
        <v>115</v>
      </c>
      <c r="F17" s="114">
        <v>115</v>
      </c>
      <c r="G17" s="114">
        <v>107</v>
      </c>
      <c r="H17" s="140">
        <v>179</v>
      </c>
      <c r="I17" s="115">
        <v>39</v>
      </c>
      <c r="J17" s="116">
        <v>21.787709497206706</v>
      </c>
    </row>
    <row r="18" spans="1:15" s="287" customFormat="1" ht="24.95" customHeight="1" x14ac:dyDescent="0.2">
      <c r="A18" s="201" t="s">
        <v>144</v>
      </c>
      <c r="B18" s="202" t="s">
        <v>145</v>
      </c>
      <c r="C18" s="113">
        <v>8.4294871794871788</v>
      </c>
      <c r="D18" s="115">
        <v>263</v>
      </c>
      <c r="E18" s="114">
        <v>276</v>
      </c>
      <c r="F18" s="114">
        <v>293</v>
      </c>
      <c r="G18" s="114">
        <v>238</v>
      </c>
      <c r="H18" s="140">
        <v>332</v>
      </c>
      <c r="I18" s="115">
        <v>-69</v>
      </c>
      <c r="J18" s="116">
        <v>-20.783132530120483</v>
      </c>
      <c r="K18" s="110"/>
      <c r="L18" s="110"/>
      <c r="M18" s="110"/>
      <c r="N18" s="110"/>
      <c r="O18" s="110"/>
    </row>
    <row r="19" spans="1:15" s="110" customFormat="1" ht="24.95" customHeight="1" x14ac:dyDescent="0.2">
      <c r="A19" s="193" t="s">
        <v>146</v>
      </c>
      <c r="B19" s="199" t="s">
        <v>147</v>
      </c>
      <c r="C19" s="113">
        <v>12.564102564102564</v>
      </c>
      <c r="D19" s="115">
        <v>392</v>
      </c>
      <c r="E19" s="114">
        <v>340</v>
      </c>
      <c r="F19" s="114">
        <v>339</v>
      </c>
      <c r="G19" s="114">
        <v>346</v>
      </c>
      <c r="H19" s="140">
        <v>334</v>
      </c>
      <c r="I19" s="115">
        <v>58</v>
      </c>
      <c r="J19" s="116">
        <v>17.365269461077844</v>
      </c>
    </row>
    <row r="20" spans="1:15" s="287" customFormat="1" ht="24.95" customHeight="1" x14ac:dyDescent="0.2">
      <c r="A20" s="193" t="s">
        <v>148</v>
      </c>
      <c r="B20" s="199" t="s">
        <v>149</v>
      </c>
      <c r="C20" s="113">
        <v>6.634615384615385</v>
      </c>
      <c r="D20" s="115">
        <v>207</v>
      </c>
      <c r="E20" s="114">
        <v>127</v>
      </c>
      <c r="F20" s="114">
        <v>174</v>
      </c>
      <c r="G20" s="114">
        <v>109</v>
      </c>
      <c r="H20" s="140">
        <v>123</v>
      </c>
      <c r="I20" s="115">
        <v>84</v>
      </c>
      <c r="J20" s="116">
        <v>68.292682926829272</v>
      </c>
      <c r="K20" s="110"/>
      <c r="L20" s="110"/>
      <c r="M20" s="110"/>
      <c r="N20" s="110"/>
      <c r="O20" s="110"/>
    </row>
    <row r="21" spans="1:15" s="110" customFormat="1" ht="24.95" customHeight="1" x14ac:dyDescent="0.2">
      <c r="A21" s="201" t="s">
        <v>150</v>
      </c>
      <c r="B21" s="202" t="s">
        <v>151</v>
      </c>
      <c r="C21" s="113">
        <v>6.5384615384615383</v>
      </c>
      <c r="D21" s="115">
        <v>204</v>
      </c>
      <c r="E21" s="114">
        <v>235</v>
      </c>
      <c r="F21" s="114">
        <v>211</v>
      </c>
      <c r="G21" s="114">
        <v>171</v>
      </c>
      <c r="H21" s="140">
        <v>198</v>
      </c>
      <c r="I21" s="115">
        <v>6</v>
      </c>
      <c r="J21" s="116">
        <v>3.0303030303030303</v>
      </c>
    </row>
    <row r="22" spans="1:15" s="110" customFormat="1" ht="24.95" customHeight="1" x14ac:dyDescent="0.2">
      <c r="A22" s="201" t="s">
        <v>152</v>
      </c>
      <c r="B22" s="199" t="s">
        <v>153</v>
      </c>
      <c r="C22" s="113">
        <v>2.4038461538461537</v>
      </c>
      <c r="D22" s="115">
        <v>75</v>
      </c>
      <c r="E22" s="114" t="s">
        <v>513</v>
      </c>
      <c r="F22" s="114" t="s">
        <v>513</v>
      </c>
      <c r="G22" s="114">
        <v>37</v>
      </c>
      <c r="H22" s="140">
        <v>38</v>
      </c>
      <c r="I22" s="115">
        <v>37</v>
      </c>
      <c r="J22" s="116">
        <v>97.368421052631575</v>
      </c>
    </row>
    <row r="23" spans="1:15" s="110" customFormat="1" ht="24.95" customHeight="1" x14ac:dyDescent="0.2">
      <c r="A23" s="193" t="s">
        <v>154</v>
      </c>
      <c r="B23" s="199" t="s">
        <v>155</v>
      </c>
      <c r="C23" s="113">
        <v>1.0576923076923077</v>
      </c>
      <c r="D23" s="115">
        <v>33</v>
      </c>
      <c r="E23" s="114">
        <v>14</v>
      </c>
      <c r="F23" s="114">
        <v>23</v>
      </c>
      <c r="G23" s="114">
        <v>21</v>
      </c>
      <c r="H23" s="140">
        <v>38</v>
      </c>
      <c r="I23" s="115">
        <v>-5</v>
      </c>
      <c r="J23" s="116">
        <v>-13.157894736842104</v>
      </c>
    </row>
    <row r="24" spans="1:15" s="110" customFormat="1" ht="24.95" customHeight="1" x14ac:dyDescent="0.2">
      <c r="A24" s="193" t="s">
        <v>156</v>
      </c>
      <c r="B24" s="199" t="s">
        <v>221</v>
      </c>
      <c r="C24" s="113">
        <v>15.673076923076923</v>
      </c>
      <c r="D24" s="115">
        <v>489</v>
      </c>
      <c r="E24" s="114">
        <v>398</v>
      </c>
      <c r="F24" s="114">
        <v>413</v>
      </c>
      <c r="G24" s="114">
        <v>876</v>
      </c>
      <c r="H24" s="140">
        <v>560</v>
      </c>
      <c r="I24" s="115">
        <v>-71</v>
      </c>
      <c r="J24" s="116">
        <v>-12.678571428571429</v>
      </c>
    </row>
    <row r="25" spans="1:15" s="110" customFormat="1" ht="24.95" customHeight="1" x14ac:dyDescent="0.2">
      <c r="A25" s="193" t="s">
        <v>222</v>
      </c>
      <c r="B25" s="204" t="s">
        <v>159</v>
      </c>
      <c r="C25" s="113">
        <v>2.9807692307692308</v>
      </c>
      <c r="D25" s="115">
        <v>93</v>
      </c>
      <c r="E25" s="114">
        <v>142</v>
      </c>
      <c r="F25" s="114">
        <v>95</v>
      </c>
      <c r="G25" s="114">
        <v>79</v>
      </c>
      <c r="H25" s="140">
        <v>80</v>
      </c>
      <c r="I25" s="115">
        <v>13</v>
      </c>
      <c r="J25" s="116">
        <v>16.25</v>
      </c>
    </row>
    <row r="26" spans="1:15" s="110" customFormat="1" ht="24.95" customHeight="1" x14ac:dyDescent="0.2">
      <c r="A26" s="201">
        <v>782.78300000000002</v>
      </c>
      <c r="B26" s="203" t="s">
        <v>160</v>
      </c>
      <c r="C26" s="113">
        <v>1.891025641025641</v>
      </c>
      <c r="D26" s="115">
        <v>59</v>
      </c>
      <c r="E26" s="114" t="s">
        <v>513</v>
      </c>
      <c r="F26" s="114" t="s">
        <v>513</v>
      </c>
      <c r="G26" s="114">
        <v>66</v>
      </c>
      <c r="H26" s="140">
        <v>75</v>
      </c>
      <c r="I26" s="115">
        <v>-16</v>
      </c>
      <c r="J26" s="116">
        <v>-21.333333333333332</v>
      </c>
    </row>
    <row r="27" spans="1:15" s="110" customFormat="1" ht="24.95" customHeight="1" x14ac:dyDescent="0.2">
      <c r="A27" s="193" t="s">
        <v>161</v>
      </c>
      <c r="B27" s="199" t="s">
        <v>162</v>
      </c>
      <c r="C27" s="113">
        <v>1.6346153846153846</v>
      </c>
      <c r="D27" s="115">
        <v>51</v>
      </c>
      <c r="E27" s="114">
        <v>34</v>
      </c>
      <c r="F27" s="114">
        <v>97</v>
      </c>
      <c r="G27" s="114">
        <v>49</v>
      </c>
      <c r="H27" s="140">
        <v>56</v>
      </c>
      <c r="I27" s="115">
        <v>-5</v>
      </c>
      <c r="J27" s="116">
        <v>-8.9285714285714288</v>
      </c>
    </row>
    <row r="28" spans="1:15" s="110" customFormat="1" ht="24.95" customHeight="1" x14ac:dyDescent="0.2">
      <c r="A28" s="193" t="s">
        <v>163</v>
      </c>
      <c r="B28" s="199" t="s">
        <v>164</v>
      </c>
      <c r="C28" s="113">
        <v>3.9743589743589745</v>
      </c>
      <c r="D28" s="115">
        <v>124</v>
      </c>
      <c r="E28" s="114">
        <v>83</v>
      </c>
      <c r="F28" s="114">
        <v>236</v>
      </c>
      <c r="G28" s="114">
        <v>99</v>
      </c>
      <c r="H28" s="140">
        <v>119</v>
      </c>
      <c r="I28" s="115">
        <v>5</v>
      </c>
      <c r="J28" s="116">
        <v>4.2016806722689077</v>
      </c>
    </row>
    <row r="29" spans="1:15" s="110" customFormat="1" ht="24.95" customHeight="1" x14ac:dyDescent="0.2">
      <c r="A29" s="193">
        <v>86</v>
      </c>
      <c r="B29" s="199" t="s">
        <v>165</v>
      </c>
      <c r="C29" s="113">
        <v>3.9743589743589745</v>
      </c>
      <c r="D29" s="115">
        <v>124</v>
      </c>
      <c r="E29" s="114">
        <v>82</v>
      </c>
      <c r="F29" s="114">
        <v>143</v>
      </c>
      <c r="G29" s="114">
        <v>86</v>
      </c>
      <c r="H29" s="140">
        <v>111</v>
      </c>
      <c r="I29" s="115">
        <v>13</v>
      </c>
      <c r="J29" s="116">
        <v>11.711711711711711</v>
      </c>
    </row>
    <row r="30" spans="1:15" s="110" customFormat="1" ht="24.95" customHeight="1" x14ac:dyDescent="0.2">
      <c r="A30" s="193">
        <v>87.88</v>
      </c>
      <c r="B30" s="204" t="s">
        <v>166</v>
      </c>
      <c r="C30" s="113">
        <v>3.3974358974358974</v>
      </c>
      <c r="D30" s="115">
        <v>106</v>
      </c>
      <c r="E30" s="114">
        <v>67</v>
      </c>
      <c r="F30" s="114">
        <v>110</v>
      </c>
      <c r="G30" s="114">
        <v>76</v>
      </c>
      <c r="H30" s="140">
        <v>90</v>
      </c>
      <c r="I30" s="115">
        <v>16</v>
      </c>
      <c r="J30" s="116">
        <v>17.777777777777779</v>
      </c>
    </row>
    <row r="31" spans="1:15" s="110" customFormat="1" ht="24.95" customHeight="1" x14ac:dyDescent="0.2">
      <c r="A31" s="193" t="s">
        <v>167</v>
      </c>
      <c r="B31" s="199" t="s">
        <v>168</v>
      </c>
      <c r="C31" s="113">
        <v>2.5641025641025643</v>
      </c>
      <c r="D31" s="115">
        <v>80</v>
      </c>
      <c r="E31" s="114">
        <v>62</v>
      </c>
      <c r="F31" s="114">
        <v>87</v>
      </c>
      <c r="G31" s="114">
        <v>69</v>
      </c>
      <c r="H31" s="140">
        <v>75</v>
      </c>
      <c r="I31" s="115">
        <v>5</v>
      </c>
      <c r="J31" s="116">
        <v>6.666666666666667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0.80128205128205132</v>
      </c>
      <c r="D34" s="115">
        <v>25</v>
      </c>
      <c r="E34" s="114" t="s">
        <v>513</v>
      </c>
      <c r="F34" s="114" t="s">
        <v>513</v>
      </c>
      <c r="G34" s="114">
        <v>47</v>
      </c>
      <c r="H34" s="140">
        <v>26</v>
      </c>
      <c r="I34" s="115">
        <v>-1</v>
      </c>
      <c r="J34" s="116">
        <v>-3.8461538461538463</v>
      </c>
    </row>
    <row r="35" spans="1:10" s="110" customFormat="1" ht="24.95" customHeight="1" x14ac:dyDescent="0.2">
      <c r="A35" s="292" t="s">
        <v>171</v>
      </c>
      <c r="B35" s="293" t="s">
        <v>172</v>
      </c>
      <c r="C35" s="113">
        <v>33.910256410256409</v>
      </c>
      <c r="D35" s="115">
        <v>1058</v>
      </c>
      <c r="E35" s="114" t="s">
        <v>513</v>
      </c>
      <c r="F35" s="114" t="s">
        <v>513</v>
      </c>
      <c r="G35" s="114">
        <v>772</v>
      </c>
      <c r="H35" s="140">
        <v>1124</v>
      </c>
      <c r="I35" s="115">
        <v>-66</v>
      </c>
      <c r="J35" s="116">
        <v>-5.8718861209964412</v>
      </c>
    </row>
    <row r="36" spans="1:10" s="110" customFormat="1" ht="24.95" customHeight="1" x14ac:dyDescent="0.2">
      <c r="A36" s="294" t="s">
        <v>173</v>
      </c>
      <c r="B36" s="295" t="s">
        <v>174</v>
      </c>
      <c r="C36" s="125">
        <v>65.288461538461533</v>
      </c>
      <c r="D36" s="143">
        <v>2037</v>
      </c>
      <c r="E36" s="144">
        <v>1738</v>
      </c>
      <c r="F36" s="144">
        <v>2057</v>
      </c>
      <c r="G36" s="144">
        <v>2084</v>
      </c>
      <c r="H36" s="145">
        <v>1897</v>
      </c>
      <c r="I36" s="143">
        <v>140</v>
      </c>
      <c r="J36" s="146">
        <v>7.3800738007380078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3120</v>
      </c>
      <c r="F11" s="264">
        <v>2584</v>
      </c>
      <c r="G11" s="264">
        <v>3050</v>
      </c>
      <c r="H11" s="264">
        <v>2903</v>
      </c>
      <c r="I11" s="265">
        <v>3047</v>
      </c>
      <c r="J11" s="263">
        <v>73</v>
      </c>
      <c r="K11" s="266">
        <v>2.3957991467016737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19.743589743589745</v>
      </c>
      <c r="E13" s="115">
        <v>616</v>
      </c>
      <c r="F13" s="114">
        <v>738</v>
      </c>
      <c r="G13" s="114">
        <v>727</v>
      </c>
      <c r="H13" s="114">
        <v>609</v>
      </c>
      <c r="I13" s="140">
        <v>621</v>
      </c>
      <c r="J13" s="115">
        <v>-5</v>
      </c>
      <c r="K13" s="116">
        <v>-0.80515297906602257</v>
      </c>
    </row>
    <row r="14" spans="1:17" ht="15.95" customHeight="1" x14ac:dyDescent="0.2">
      <c r="A14" s="306" t="s">
        <v>230</v>
      </c>
      <c r="B14" s="307"/>
      <c r="C14" s="308"/>
      <c r="D14" s="113">
        <v>60.160256410256409</v>
      </c>
      <c r="E14" s="115">
        <v>1877</v>
      </c>
      <c r="F14" s="114">
        <v>1385</v>
      </c>
      <c r="G14" s="114">
        <v>1701</v>
      </c>
      <c r="H14" s="114">
        <v>1456</v>
      </c>
      <c r="I14" s="140">
        <v>1736</v>
      </c>
      <c r="J14" s="115">
        <v>141</v>
      </c>
      <c r="K14" s="116">
        <v>8.1221198156682028</v>
      </c>
    </row>
    <row r="15" spans="1:17" ht="15.95" customHeight="1" x14ac:dyDescent="0.2">
      <c r="A15" s="306" t="s">
        <v>231</v>
      </c>
      <c r="B15" s="307"/>
      <c r="C15" s="308"/>
      <c r="D15" s="113">
        <v>10.544871794871796</v>
      </c>
      <c r="E15" s="115">
        <v>329</v>
      </c>
      <c r="F15" s="114">
        <v>236</v>
      </c>
      <c r="G15" s="114">
        <v>278</v>
      </c>
      <c r="H15" s="114">
        <v>423</v>
      </c>
      <c r="I15" s="140">
        <v>341</v>
      </c>
      <c r="J15" s="115">
        <v>-12</v>
      </c>
      <c r="K15" s="116">
        <v>-3.5190615835777126</v>
      </c>
    </row>
    <row r="16" spans="1:17" ht="15.95" customHeight="1" x14ac:dyDescent="0.2">
      <c r="A16" s="306" t="s">
        <v>232</v>
      </c>
      <c r="B16" s="307"/>
      <c r="C16" s="308"/>
      <c r="D16" s="113">
        <v>9.5512820512820511</v>
      </c>
      <c r="E16" s="115">
        <v>298</v>
      </c>
      <c r="F16" s="114">
        <v>225</v>
      </c>
      <c r="G16" s="114">
        <v>344</v>
      </c>
      <c r="H16" s="114">
        <v>415</v>
      </c>
      <c r="I16" s="140">
        <v>349</v>
      </c>
      <c r="J16" s="115">
        <v>-51</v>
      </c>
      <c r="K16" s="116">
        <v>-14.613180515759312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0.67307692307692313</v>
      </c>
      <c r="E18" s="115">
        <v>21</v>
      </c>
      <c r="F18" s="114">
        <v>51</v>
      </c>
      <c r="G18" s="114">
        <v>69</v>
      </c>
      <c r="H18" s="114">
        <v>39</v>
      </c>
      <c r="I18" s="140">
        <v>19</v>
      </c>
      <c r="J18" s="115">
        <v>2</v>
      </c>
      <c r="K18" s="116">
        <v>10.526315789473685</v>
      </c>
    </row>
    <row r="19" spans="1:11" ht="14.1" customHeight="1" x14ac:dyDescent="0.2">
      <c r="A19" s="306" t="s">
        <v>235</v>
      </c>
      <c r="B19" s="307" t="s">
        <v>236</v>
      </c>
      <c r="C19" s="308"/>
      <c r="D19" s="113">
        <v>0.48076923076923078</v>
      </c>
      <c r="E19" s="115">
        <v>15</v>
      </c>
      <c r="F19" s="114">
        <v>39</v>
      </c>
      <c r="G19" s="114">
        <v>54</v>
      </c>
      <c r="H19" s="114">
        <v>35</v>
      </c>
      <c r="I19" s="140">
        <v>11</v>
      </c>
      <c r="J19" s="115">
        <v>4</v>
      </c>
      <c r="K19" s="116">
        <v>36.363636363636367</v>
      </c>
    </row>
    <row r="20" spans="1:11" ht="14.1" customHeight="1" x14ac:dyDescent="0.2">
      <c r="A20" s="306">
        <v>12</v>
      </c>
      <c r="B20" s="307" t="s">
        <v>237</v>
      </c>
      <c r="C20" s="308"/>
      <c r="D20" s="113">
        <v>0.96153846153846156</v>
      </c>
      <c r="E20" s="115">
        <v>30</v>
      </c>
      <c r="F20" s="114">
        <v>50</v>
      </c>
      <c r="G20" s="114">
        <v>29</v>
      </c>
      <c r="H20" s="114">
        <v>20</v>
      </c>
      <c r="I20" s="140">
        <v>29</v>
      </c>
      <c r="J20" s="115">
        <v>1</v>
      </c>
      <c r="K20" s="116">
        <v>3.4482758620689653</v>
      </c>
    </row>
    <row r="21" spans="1:11" ht="14.1" customHeight="1" x14ac:dyDescent="0.2">
      <c r="A21" s="306">
        <v>21</v>
      </c>
      <c r="B21" s="307" t="s">
        <v>238</v>
      </c>
      <c r="C21" s="308"/>
      <c r="D21" s="113">
        <v>2.8205128205128207</v>
      </c>
      <c r="E21" s="115">
        <v>88</v>
      </c>
      <c r="F21" s="114">
        <v>75</v>
      </c>
      <c r="G21" s="114">
        <v>27</v>
      </c>
      <c r="H21" s="114">
        <v>31</v>
      </c>
      <c r="I21" s="140">
        <v>69</v>
      </c>
      <c r="J21" s="115">
        <v>19</v>
      </c>
      <c r="K21" s="116">
        <v>27.536231884057973</v>
      </c>
    </row>
    <row r="22" spans="1:11" ht="14.1" customHeight="1" x14ac:dyDescent="0.2">
      <c r="A22" s="306">
        <v>22</v>
      </c>
      <c r="B22" s="307" t="s">
        <v>239</v>
      </c>
      <c r="C22" s="308"/>
      <c r="D22" s="113">
        <v>2.5</v>
      </c>
      <c r="E22" s="115">
        <v>78</v>
      </c>
      <c r="F22" s="114">
        <v>122</v>
      </c>
      <c r="G22" s="114">
        <v>86</v>
      </c>
      <c r="H22" s="114">
        <v>77</v>
      </c>
      <c r="I22" s="140">
        <v>91</v>
      </c>
      <c r="J22" s="115">
        <v>-13</v>
      </c>
      <c r="K22" s="116">
        <v>-14.285714285714286</v>
      </c>
    </row>
    <row r="23" spans="1:11" ht="14.1" customHeight="1" x14ac:dyDescent="0.2">
      <c r="A23" s="306">
        <v>23</v>
      </c>
      <c r="B23" s="307" t="s">
        <v>240</v>
      </c>
      <c r="C23" s="308"/>
      <c r="D23" s="113">
        <v>0.60897435897435892</v>
      </c>
      <c r="E23" s="115">
        <v>19</v>
      </c>
      <c r="F23" s="114">
        <v>14</v>
      </c>
      <c r="G23" s="114">
        <v>16</v>
      </c>
      <c r="H23" s="114">
        <v>10</v>
      </c>
      <c r="I23" s="140">
        <v>21</v>
      </c>
      <c r="J23" s="115">
        <v>-2</v>
      </c>
      <c r="K23" s="116">
        <v>-9.5238095238095237</v>
      </c>
    </row>
    <row r="24" spans="1:11" ht="14.1" customHeight="1" x14ac:dyDescent="0.2">
      <c r="A24" s="306">
        <v>24</v>
      </c>
      <c r="B24" s="307" t="s">
        <v>241</v>
      </c>
      <c r="C24" s="308"/>
      <c r="D24" s="113">
        <v>4.6474358974358978</v>
      </c>
      <c r="E24" s="115">
        <v>145</v>
      </c>
      <c r="F24" s="114">
        <v>84</v>
      </c>
      <c r="G24" s="114">
        <v>145</v>
      </c>
      <c r="H24" s="114">
        <v>109</v>
      </c>
      <c r="I24" s="140">
        <v>150</v>
      </c>
      <c r="J24" s="115">
        <v>-5</v>
      </c>
      <c r="K24" s="116">
        <v>-3.3333333333333335</v>
      </c>
    </row>
    <row r="25" spans="1:11" ht="14.1" customHeight="1" x14ac:dyDescent="0.2">
      <c r="A25" s="306">
        <v>25</v>
      </c>
      <c r="B25" s="307" t="s">
        <v>242</v>
      </c>
      <c r="C25" s="308"/>
      <c r="D25" s="113">
        <v>6.0576923076923075</v>
      </c>
      <c r="E25" s="115">
        <v>189</v>
      </c>
      <c r="F25" s="114">
        <v>121</v>
      </c>
      <c r="G25" s="114">
        <v>122</v>
      </c>
      <c r="H25" s="114">
        <v>159</v>
      </c>
      <c r="I25" s="140">
        <v>198</v>
      </c>
      <c r="J25" s="115">
        <v>-9</v>
      </c>
      <c r="K25" s="116">
        <v>-4.5454545454545459</v>
      </c>
    </row>
    <row r="26" spans="1:11" ht="14.1" customHeight="1" x14ac:dyDescent="0.2">
      <c r="A26" s="306">
        <v>26</v>
      </c>
      <c r="B26" s="307" t="s">
        <v>243</v>
      </c>
      <c r="C26" s="308"/>
      <c r="D26" s="113">
        <v>4.2948717948717947</v>
      </c>
      <c r="E26" s="115">
        <v>134</v>
      </c>
      <c r="F26" s="114">
        <v>75</v>
      </c>
      <c r="G26" s="114">
        <v>85</v>
      </c>
      <c r="H26" s="114">
        <v>174</v>
      </c>
      <c r="I26" s="140">
        <v>142</v>
      </c>
      <c r="J26" s="115">
        <v>-8</v>
      </c>
      <c r="K26" s="116">
        <v>-5.6338028169014081</v>
      </c>
    </row>
    <row r="27" spans="1:11" ht="14.1" customHeight="1" x14ac:dyDescent="0.2">
      <c r="A27" s="306">
        <v>27</v>
      </c>
      <c r="B27" s="307" t="s">
        <v>244</v>
      </c>
      <c r="C27" s="308"/>
      <c r="D27" s="113">
        <v>6.1538461538461542</v>
      </c>
      <c r="E27" s="115">
        <v>192</v>
      </c>
      <c r="F27" s="114">
        <v>146</v>
      </c>
      <c r="G27" s="114">
        <v>195</v>
      </c>
      <c r="H27" s="114">
        <v>216</v>
      </c>
      <c r="I27" s="140">
        <v>233</v>
      </c>
      <c r="J27" s="115">
        <v>-41</v>
      </c>
      <c r="K27" s="116">
        <v>-17.596566523605151</v>
      </c>
    </row>
    <row r="28" spans="1:11" ht="14.1" customHeight="1" x14ac:dyDescent="0.2">
      <c r="A28" s="306">
        <v>28</v>
      </c>
      <c r="B28" s="307" t="s">
        <v>245</v>
      </c>
      <c r="C28" s="308"/>
      <c r="D28" s="113">
        <v>0.19230769230769232</v>
      </c>
      <c r="E28" s="115">
        <v>6</v>
      </c>
      <c r="F28" s="114">
        <v>7</v>
      </c>
      <c r="G28" s="114">
        <v>9</v>
      </c>
      <c r="H28" s="114" t="s">
        <v>513</v>
      </c>
      <c r="I28" s="140" t="s">
        <v>513</v>
      </c>
      <c r="J28" s="115" t="s">
        <v>513</v>
      </c>
      <c r="K28" s="116" t="s">
        <v>513</v>
      </c>
    </row>
    <row r="29" spans="1:11" ht="14.1" customHeight="1" x14ac:dyDescent="0.2">
      <c r="A29" s="306">
        <v>29</v>
      </c>
      <c r="B29" s="307" t="s">
        <v>246</v>
      </c>
      <c r="C29" s="308"/>
      <c r="D29" s="113">
        <v>3.6217948717948718</v>
      </c>
      <c r="E29" s="115">
        <v>113</v>
      </c>
      <c r="F29" s="114">
        <v>114</v>
      </c>
      <c r="G29" s="114">
        <v>134</v>
      </c>
      <c r="H29" s="114">
        <v>127</v>
      </c>
      <c r="I29" s="140">
        <v>148</v>
      </c>
      <c r="J29" s="115">
        <v>-35</v>
      </c>
      <c r="K29" s="116">
        <v>-23.648648648648649</v>
      </c>
    </row>
    <row r="30" spans="1:11" ht="14.1" customHeight="1" x14ac:dyDescent="0.2">
      <c r="A30" s="306" t="s">
        <v>247</v>
      </c>
      <c r="B30" s="307" t="s">
        <v>248</v>
      </c>
      <c r="C30" s="308"/>
      <c r="D30" s="113" t="s">
        <v>513</v>
      </c>
      <c r="E30" s="115" t="s">
        <v>513</v>
      </c>
      <c r="F30" s="114">
        <v>27</v>
      </c>
      <c r="G30" s="114">
        <v>49</v>
      </c>
      <c r="H30" s="114">
        <v>52</v>
      </c>
      <c r="I30" s="140" t="s">
        <v>513</v>
      </c>
      <c r="J30" s="115" t="s">
        <v>513</v>
      </c>
      <c r="K30" s="116" t="s">
        <v>513</v>
      </c>
    </row>
    <row r="31" spans="1:11" ht="14.1" customHeight="1" x14ac:dyDescent="0.2">
      <c r="A31" s="306" t="s">
        <v>249</v>
      </c>
      <c r="B31" s="307" t="s">
        <v>250</v>
      </c>
      <c r="C31" s="308"/>
      <c r="D31" s="113">
        <v>2.7243589743589745</v>
      </c>
      <c r="E31" s="115">
        <v>85</v>
      </c>
      <c r="F31" s="114">
        <v>87</v>
      </c>
      <c r="G31" s="114">
        <v>82</v>
      </c>
      <c r="H31" s="114">
        <v>75</v>
      </c>
      <c r="I31" s="140">
        <v>83</v>
      </c>
      <c r="J31" s="115">
        <v>2</v>
      </c>
      <c r="K31" s="116">
        <v>2.4096385542168677</v>
      </c>
    </row>
    <row r="32" spans="1:11" ht="14.1" customHeight="1" x14ac:dyDescent="0.2">
      <c r="A32" s="306">
        <v>31</v>
      </c>
      <c r="B32" s="307" t="s">
        <v>251</v>
      </c>
      <c r="C32" s="308"/>
      <c r="D32" s="113">
        <v>0.41666666666666669</v>
      </c>
      <c r="E32" s="115">
        <v>13</v>
      </c>
      <c r="F32" s="114">
        <v>10</v>
      </c>
      <c r="G32" s="114">
        <v>12</v>
      </c>
      <c r="H32" s="114">
        <v>11</v>
      </c>
      <c r="I32" s="140">
        <v>7</v>
      </c>
      <c r="J32" s="115">
        <v>6</v>
      </c>
      <c r="K32" s="116">
        <v>85.714285714285708</v>
      </c>
    </row>
    <row r="33" spans="1:11" ht="14.1" customHeight="1" x14ac:dyDescent="0.2">
      <c r="A33" s="306">
        <v>32</v>
      </c>
      <c r="B33" s="307" t="s">
        <v>252</v>
      </c>
      <c r="C33" s="308"/>
      <c r="D33" s="113">
        <v>3.4615384615384617</v>
      </c>
      <c r="E33" s="115">
        <v>108</v>
      </c>
      <c r="F33" s="114">
        <v>128</v>
      </c>
      <c r="G33" s="114">
        <v>139</v>
      </c>
      <c r="H33" s="114">
        <v>107</v>
      </c>
      <c r="I33" s="140">
        <v>134</v>
      </c>
      <c r="J33" s="115">
        <v>-26</v>
      </c>
      <c r="K33" s="116">
        <v>-19.402985074626866</v>
      </c>
    </row>
    <row r="34" spans="1:11" ht="14.1" customHeight="1" x14ac:dyDescent="0.2">
      <c r="A34" s="306">
        <v>33</v>
      </c>
      <c r="B34" s="307" t="s">
        <v>253</v>
      </c>
      <c r="C34" s="308"/>
      <c r="D34" s="113">
        <v>1.7307692307692308</v>
      </c>
      <c r="E34" s="115">
        <v>54</v>
      </c>
      <c r="F34" s="114">
        <v>78</v>
      </c>
      <c r="G34" s="114">
        <v>65</v>
      </c>
      <c r="H34" s="114">
        <v>53</v>
      </c>
      <c r="I34" s="140">
        <v>58</v>
      </c>
      <c r="J34" s="115">
        <v>-4</v>
      </c>
      <c r="K34" s="116">
        <v>-6.8965517241379306</v>
      </c>
    </row>
    <row r="35" spans="1:11" ht="14.1" customHeight="1" x14ac:dyDescent="0.2">
      <c r="A35" s="306">
        <v>34</v>
      </c>
      <c r="B35" s="307" t="s">
        <v>254</v>
      </c>
      <c r="C35" s="308"/>
      <c r="D35" s="113">
        <v>2.3397435897435899</v>
      </c>
      <c r="E35" s="115">
        <v>73</v>
      </c>
      <c r="F35" s="114">
        <v>72</v>
      </c>
      <c r="G35" s="114">
        <v>72</v>
      </c>
      <c r="H35" s="114">
        <v>76</v>
      </c>
      <c r="I35" s="140">
        <v>112</v>
      </c>
      <c r="J35" s="115">
        <v>-39</v>
      </c>
      <c r="K35" s="116">
        <v>-34.821428571428569</v>
      </c>
    </row>
    <row r="36" spans="1:11" ht="14.1" customHeight="1" x14ac:dyDescent="0.2">
      <c r="A36" s="306">
        <v>41</v>
      </c>
      <c r="B36" s="307" t="s">
        <v>255</v>
      </c>
      <c r="C36" s="308"/>
      <c r="D36" s="113">
        <v>0.22435897435897437</v>
      </c>
      <c r="E36" s="115">
        <v>7</v>
      </c>
      <c r="F36" s="114">
        <v>10</v>
      </c>
      <c r="G36" s="114">
        <v>9</v>
      </c>
      <c r="H36" s="114">
        <v>22</v>
      </c>
      <c r="I36" s="140">
        <v>14</v>
      </c>
      <c r="J36" s="115">
        <v>-7</v>
      </c>
      <c r="K36" s="116">
        <v>-50</v>
      </c>
    </row>
    <row r="37" spans="1:11" ht="14.1" customHeight="1" x14ac:dyDescent="0.2">
      <c r="A37" s="306">
        <v>42</v>
      </c>
      <c r="B37" s="307" t="s">
        <v>256</v>
      </c>
      <c r="C37" s="308"/>
      <c r="D37" s="113">
        <v>0.25641025641025639</v>
      </c>
      <c r="E37" s="115">
        <v>8</v>
      </c>
      <c r="F37" s="114">
        <v>4</v>
      </c>
      <c r="G37" s="114">
        <v>4</v>
      </c>
      <c r="H37" s="114">
        <v>3</v>
      </c>
      <c r="I37" s="140" t="s">
        <v>513</v>
      </c>
      <c r="J37" s="115" t="s">
        <v>513</v>
      </c>
      <c r="K37" s="116" t="s">
        <v>513</v>
      </c>
    </row>
    <row r="38" spans="1:11" ht="14.1" customHeight="1" x14ac:dyDescent="0.2">
      <c r="A38" s="306">
        <v>43</v>
      </c>
      <c r="B38" s="307" t="s">
        <v>257</v>
      </c>
      <c r="C38" s="308"/>
      <c r="D38" s="113">
        <v>2.3076923076923075</v>
      </c>
      <c r="E38" s="115">
        <v>72</v>
      </c>
      <c r="F38" s="114">
        <v>50</v>
      </c>
      <c r="G38" s="114">
        <v>82</v>
      </c>
      <c r="H38" s="114">
        <v>191</v>
      </c>
      <c r="I38" s="140">
        <v>71</v>
      </c>
      <c r="J38" s="115">
        <v>1</v>
      </c>
      <c r="K38" s="116">
        <v>1.408450704225352</v>
      </c>
    </row>
    <row r="39" spans="1:11" ht="14.1" customHeight="1" x14ac:dyDescent="0.2">
      <c r="A39" s="306">
        <v>51</v>
      </c>
      <c r="B39" s="307" t="s">
        <v>258</v>
      </c>
      <c r="C39" s="308"/>
      <c r="D39" s="113">
        <v>4.1025641025641022</v>
      </c>
      <c r="E39" s="115">
        <v>128</v>
      </c>
      <c r="F39" s="114">
        <v>114</v>
      </c>
      <c r="G39" s="114">
        <v>163</v>
      </c>
      <c r="H39" s="114">
        <v>122</v>
      </c>
      <c r="I39" s="140">
        <v>112</v>
      </c>
      <c r="J39" s="115">
        <v>16</v>
      </c>
      <c r="K39" s="116">
        <v>14.285714285714286</v>
      </c>
    </row>
    <row r="40" spans="1:11" ht="14.1" customHeight="1" x14ac:dyDescent="0.2">
      <c r="A40" s="306" t="s">
        <v>259</v>
      </c>
      <c r="B40" s="307" t="s">
        <v>260</v>
      </c>
      <c r="C40" s="308"/>
      <c r="D40" s="113">
        <v>3.6217948717948718</v>
      </c>
      <c r="E40" s="115">
        <v>113</v>
      </c>
      <c r="F40" s="114">
        <v>102</v>
      </c>
      <c r="G40" s="114">
        <v>149</v>
      </c>
      <c r="H40" s="114">
        <v>114</v>
      </c>
      <c r="I40" s="140">
        <v>100</v>
      </c>
      <c r="J40" s="115">
        <v>13</v>
      </c>
      <c r="K40" s="116">
        <v>13</v>
      </c>
    </row>
    <row r="41" spans="1:11" ht="14.1" customHeight="1" x14ac:dyDescent="0.2">
      <c r="A41" s="306"/>
      <c r="B41" s="307" t="s">
        <v>261</v>
      </c>
      <c r="C41" s="308"/>
      <c r="D41" s="113">
        <v>2.5961538461538463</v>
      </c>
      <c r="E41" s="115">
        <v>81</v>
      </c>
      <c r="F41" s="114">
        <v>80</v>
      </c>
      <c r="G41" s="114">
        <v>82</v>
      </c>
      <c r="H41" s="114">
        <v>84</v>
      </c>
      <c r="I41" s="140">
        <v>75</v>
      </c>
      <c r="J41" s="115">
        <v>6</v>
      </c>
      <c r="K41" s="116">
        <v>8</v>
      </c>
    </row>
    <row r="42" spans="1:11" ht="14.1" customHeight="1" x14ac:dyDescent="0.2">
      <c r="A42" s="306">
        <v>52</v>
      </c>
      <c r="B42" s="307" t="s">
        <v>262</v>
      </c>
      <c r="C42" s="308"/>
      <c r="D42" s="113">
        <v>6.2820512820512819</v>
      </c>
      <c r="E42" s="115">
        <v>196</v>
      </c>
      <c r="F42" s="114">
        <v>131</v>
      </c>
      <c r="G42" s="114">
        <v>121</v>
      </c>
      <c r="H42" s="114">
        <v>111</v>
      </c>
      <c r="I42" s="140">
        <v>133</v>
      </c>
      <c r="J42" s="115">
        <v>63</v>
      </c>
      <c r="K42" s="116">
        <v>47.368421052631582</v>
      </c>
    </row>
    <row r="43" spans="1:11" ht="14.1" customHeight="1" x14ac:dyDescent="0.2">
      <c r="A43" s="306" t="s">
        <v>263</v>
      </c>
      <c r="B43" s="307" t="s">
        <v>264</v>
      </c>
      <c r="C43" s="308"/>
      <c r="D43" s="113">
        <v>5.9615384615384617</v>
      </c>
      <c r="E43" s="115">
        <v>186</v>
      </c>
      <c r="F43" s="114">
        <v>113</v>
      </c>
      <c r="G43" s="114">
        <v>107</v>
      </c>
      <c r="H43" s="114">
        <v>91</v>
      </c>
      <c r="I43" s="140">
        <v>113</v>
      </c>
      <c r="J43" s="115">
        <v>73</v>
      </c>
      <c r="K43" s="116">
        <v>64.601769911504419</v>
      </c>
    </row>
    <row r="44" spans="1:11" ht="14.1" customHeight="1" x14ac:dyDescent="0.2">
      <c r="A44" s="306">
        <v>53</v>
      </c>
      <c r="B44" s="307" t="s">
        <v>265</v>
      </c>
      <c r="C44" s="308"/>
      <c r="D44" s="113">
        <v>0.54487179487179482</v>
      </c>
      <c r="E44" s="115">
        <v>17</v>
      </c>
      <c r="F44" s="114">
        <v>15</v>
      </c>
      <c r="G44" s="114">
        <v>11</v>
      </c>
      <c r="H44" s="114">
        <v>20</v>
      </c>
      <c r="I44" s="140">
        <v>19</v>
      </c>
      <c r="J44" s="115">
        <v>-2</v>
      </c>
      <c r="K44" s="116">
        <v>-10.526315789473685</v>
      </c>
    </row>
    <row r="45" spans="1:11" ht="14.1" customHeight="1" x14ac:dyDescent="0.2">
      <c r="A45" s="306" t="s">
        <v>266</v>
      </c>
      <c r="B45" s="307" t="s">
        <v>267</v>
      </c>
      <c r="C45" s="308"/>
      <c r="D45" s="113">
        <v>0.44871794871794873</v>
      </c>
      <c r="E45" s="115">
        <v>14</v>
      </c>
      <c r="F45" s="114">
        <v>14</v>
      </c>
      <c r="G45" s="114">
        <v>11</v>
      </c>
      <c r="H45" s="114">
        <v>16</v>
      </c>
      <c r="I45" s="140">
        <v>17</v>
      </c>
      <c r="J45" s="115">
        <v>-3</v>
      </c>
      <c r="K45" s="116">
        <v>-17.647058823529413</v>
      </c>
    </row>
    <row r="46" spans="1:11" ht="14.1" customHeight="1" x14ac:dyDescent="0.2">
      <c r="A46" s="306">
        <v>54</v>
      </c>
      <c r="B46" s="307" t="s">
        <v>268</v>
      </c>
      <c r="C46" s="308"/>
      <c r="D46" s="113">
        <v>2.7243589743589745</v>
      </c>
      <c r="E46" s="115">
        <v>85</v>
      </c>
      <c r="F46" s="114">
        <v>99</v>
      </c>
      <c r="G46" s="114">
        <v>86</v>
      </c>
      <c r="H46" s="114">
        <v>57</v>
      </c>
      <c r="I46" s="140">
        <v>75</v>
      </c>
      <c r="J46" s="115">
        <v>10</v>
      </c>
      <c r="K46" s="116">
        <v>13.333333333333334</v>
      </c>
    </row>
    <row r="47" spans="1:11" ht="14.1" customHeight="1" x14ac:dyDescent="0.2">
      <c r="A47" s="306">
        <v>61</v>
      </c>
      <c r="B47" s="307" t="s">
        <v>269</v>
      </c>
      <c r="C47" s="308"/>
      <c r="D47" s="113">
        <v>2.2756410256410255</v>
      </c>
      <c r="E47" s="115">
        <v>71</v>
      </c>
      <c r="F47" s="114">
        <v>34</v>
      </c>
      <c r="G47" s="114">
        <v>40</v>
      </c>
      <c r="H47" s="114">
        <v>59</v>
      </c>
      <c r="I47" s="140">
        <v>62</v>
      </c>
      <c r="J47" s="115">
        <v>9</v>
      </c>
      <c r="K47" s="116">
        <v>14.516129032258064</v>
      </c>
    </row>
    <row r="48" spans="1:11" ht="14.1" customHeight="1" x14ac:dyDescent="0.2">
      <c r="A48" s="306">
        <v>62</v>
      </c>
      <c r="B48" s="307" t="s">
        <v>270</v>
      </c>
      <c r="C48" s="308"/>
      <c r="D48" s="113">
        <v>7.5320512820512819</v>
      </c>
      <c r="E48" s="115">
        <v>235</v>
      </c>
      <c r="F48" s="114">
        <v>263</v>
      </c>
      <c r="G48" s="114">
        <v>235</v>
      </c>
      <c r="H48" s="114">
        <v>191</v>
      </c>
      <c r="I48" s="140">
        <v>208</v>
      </c>
      <c r="J48" s="115">
        <v>27</v>
      </c>
      <c r="K48" s="116">
        <v>12.98076923076923</v>
      </c>
    </row>
    <row r="49" spans="1:11" ht="14.1" customHeight="1" x14ac:dyDescent="0.2">
      <c r="A49" s="306">
        <v>63</v>
      </c>
      <c r="B49" s="307" t="s">
        <v>271</v>
      </c>
      <c r="C49" s="308"/>
      <c r="D49" s="113">
        <v>3.7179487179487181</v>
      </c>
      <c r="E49" s="115">
        <v>116</v>
      </c>
      <c r="F49" s="114">
        <v>134</v>
      </c>
      <c r="G49" s="114">
        <v>129</v>
      </c>
      <c r="H49" s="114">
        <v>109</v>
      </c>
      <c r="I49" s="140">
        <v>109</v>
      </c>
      <c r="J49" s="115">
        <v>7</v>
      </c>
      <c r="K49" s="116">
        <v>6.4220183486238529</v>
      </c>
    </row>
    <row r="50" spans="1:11" ht="14.1" customHeight="1" x14ac:dyDescent="0.2">
      <c r="A50" s="306" t="s">
        <v>272</v>
      </c>
      <c r="B50" s="307" t="s">
        <v>273</v>
      </c>
      <c r="C50" s="308"/>
      <c r="D50" s="113">
        <v>0.92948717948717952</v>
      </c>
      <c r="E50" s="115">
        <v>29</v>
      </c>
      <c r="F50" s="114">
        <v>39</v>
      </c>
      <c r="G50" s="114">
        <v>41</v>
      </c>
      <c r="H50" s="114">
        <v>26</v>
      </c>
      <c r="I50" s="140">
        <v>25</v>
      </c>
      <c r="J50" s="115">
        <v>4</v>
      </c>
      <c r="K50" s="116">
        <v>16</v>
      </c>
    </row>
    <row r="51" spans="1:11" ht="14.1" customHeight="1" x14ac:dyDescent="0.2">
      <c r="A51" s="306" t="s">
        <v>274</v>
      </c>
      <c r="B51" s="307" t="s">
        <v>275</v>
      </c>
      <c r="C51" s="308"/>
      <c r="D51" s="113">
        <v>2.5320512820512819</v>
      </c>
      <c r="E51" s="115">
        <v>79</v>
      </c>
      <c r="F51" s="114">
        <v>86</v>
      </c>
      <c r="G51" s="114">
        <v>81</v>
      </c>
      <c r="H51" s="114">
        <v>80</v>
      </c>
      <c r="I51" s="140">
        <v>72</v>
      </c>
      <c r="J51" s="115">
        <v>7</v>
      </c>
      <c r="K51" s="116">
        <v>9.7222222222222214</v>
      </c>
    </row>
    <row r="52" spans="1:11" ht="14.1" customHeight="1" x14ac:dyDescent="0.2">
      <c r="A52" s="306">
        <v>71</v>
      </c>
      <c r="B52" s="307" t="s">
        <v>276</v>
      </c>
      <c r="C52" s="308"/>
      <c r="D52" s="113">
        <v>11.570512820512821</v>
      </c>
      <c r="E52" s="115">
        <v>361</v>
      </c>
      <c r="F52" s="114">
        <v>222</v>
      </c>
      <c r="G52" s="114">
        <v>263</v>
      </c>
      <c r="H52" s="114">
        <v>369</v>
      </c>
      <c r="I52" s="140">
        <v>322</v>
      </c>
      <c r="J52" s="115">
        <v>39</v>
      </c>
      <c r="K52" s="116">
        <v>12.111801242236025</v>
      </c>
    </row>
    <row r="53" spans="1:11" ht="14.1" customHeight="1" x14ac:dyDescent="0.2">
      <c r="A53" s="306" t="s">
        <v>277</v>
      </c>
      <c r="B53" s="307" t="s">
        <v>278</v>
      </c>
      <c r="C53" s="308"/>
      <c r="D53" s="113">
        <v>4.0064102564102564</v>
      </c>
      <c r="E53" s="115">
        <v>125</v>
      </c>
      <c r="F53" s="114">
        <v>83</v>
      </c>
      <c r="G53" s="114">
        <v>92</v>
      </c>
      <c r="H53" s="114">
        <v>192</v>
      </c>
      <c r="I53" s="140">
        <v>117</v>
      </c>
      <c r="J53" s="115">
        <v>8</v>
      </c>
      <c r="K53" s="116">
        <v>6.8376068376068373</v>
      </c>
    </row>
    <row r="54" spans="1:11" ht="14.1" customHeight="1" x14ac:dyDescent="0.2">
      <c r="A54" s="306" t="s">
        <v>279</v>
      </c>
      <c r="B54" s="307" t="s">
        <v>280</v>
      </c>
      <c r="C54" s="308"/>
      <c r="D54" s="113">
        <v>6.6987179487179489</v>
      </c>
      <c r="E54" s="115">
        <v>209</v>
      </c>
      <c r="F54" s="114">
        <v>128</v>
      </c>
      <c r="G54" s="114">
        <v>160</v>
      </c>
      <c r="H54" s="114">
        <v>159</v>
      </c>
      <c r="I54" s="140">
        <v>187</v>
      </c>
      <c r="J54" s="115">
        <v>22</v>
      </c>
      <c r="K54" s="116">
        <v>11.764705882352942</v>
      </c>
    </row>
    <row r="55" spans="1:11" ht="14.1" customHeight="1" x14ac:dyDescent="0.2">
      <c r="A55" s="306">
        <v>72</v>
      </c>
      <c r="B55" s="307" t="s">
        <v>281</v>
      </c>
      <c r="C55" s="308"/>
      <c r="D55" s="113">
        <v>2.0833333333333335</v>
      </c>
      <c r="E55" s="115">
        <v>65</v>
      </c>
      <c r="F55" s="114">
        <v>37</v>
      </c>
      <c r="G55" s="114">
        <v>54</v>
      </c>
      <c r="H55" s="114">
        <v>39</v>
      </c>
      <c r="I55" s="140">
        <v>63</v>
      </c>
      <c r="J55" s="115">
        <v>2</v>
      </c>
      <c r="K55" s="116">
        <v>3.1746031746031744</v>
      </c>
    </row>
    <row r="56" spans="1:11" ht="14.1" customHeight="1" x14ac:dyDescent="0.2">
      <c r="A56" s="306" t="s">
        <v>282</v>
      </c>
      <c r="B56" s="307" t="s">
        <v>283</v>
      </c>
      <c r="C56" s="308"/>
      <c r="D56" s="113">
        <v>0.92948717948717952</v>
      </c>
      <c r="E56" s="115">
        <v>29</v>
      </c>
      <c r="F56" s="114">
        <v>15</v>
      </c>
      <c r="G56" s="114">
        <v>18</v>
      </c>
      <c r="H56" s="114">
        <v>17</v>
      </c>
      <c r="I56" s="140">
        <v>34</v>
      </c>
      <c r="J56" s="115">
        <v>-5</v>
      </c>
      <c r="K56" s="116">
        <v>-14.705882352941176</v>
      </c>
    </row>
    <row r="57" spans="1:11" ht="14.1" customHeight="1" x14ac:dyDescent="0.2">
      <c r="A57" s="306" t="s">
        <v>284</v>
      </c>
      <c r="B57" s="307" t="s">
        <v>285</v>
      </c>
      <c r="C57" s="308"/>
      <c r="D57" s="113">
        <v>0.57692307692307687</v>
      </c>
      <c r="E57" s="115">
        <v>18</v>
      </c>
      <c r="F57" s="114">
        <v>12</v>
      </c>
      <c r="G57" s="114">
        <v>23</v>
      </c>
      <c r="H57" s="114">
        <v>18</v>
      </c>
      <c r="I57" s="140">
        <v>21</v>
      </c>
      <c r="J57" s="115">
        <v>-3</v>
      </c>
      <c r="K57" s="116">
        <v>-14.285714285714286</v>
      </c>
    </row>
    <row r="58" spans="1:11" ht="14.1" customHeight="1" x14ac:dyDescent="0.2">
      <c r="A58" s="306">
        <v>73</v>
      </c>
      <c r="B58" s="307" t="s">
        <v>286</v>
      </c>
      <c r="C58" s="308"/>
      <c r="D58" s="113">
        <v>1.1538461538461537</v>
      </c>
      <c r="E58" s="115">
        <v>36</v>
      </c>
      <c r="F58" s="114">
        <v>24</v>
      </c>
      <c r="G58" s="114">
        <v>30</v>
      </c>
      <c r="H58" s="114">
        <v>23</v>
      </c>
      <c r="I58" s="140">
        <v>37</v>
      </c>
      <c r="J58" s="115">
        <v>-1</v>
      </c>
      <c r="K58" s="116">
        <v>-2.7027027027027026</v>
      </c>
    </row>
    <row r="59" spans="1:11" ht="14.1" customHeight="1" x14ac:dyDescent="0.2">
      <c r="A59" s="306" t="s">
        <v>287</v>
      </c>
      <c r="B59" s="307" t="s">
        <v>288</v>
      </c>
      <c r="C59" s="308"/>
      <c r="D59" s="113">
        <v>1.0256410256410255</v>
      </c>
      <c r="E59" s="115">
        <v>32</v>
      </c>
      <c r="F59" s="114">
        <v>21</v>
      </c>
      <c r="G59" s="114">
        <v>25</v>
      </c>
      <c r="H59" s="114">
        <v>20</v>
      </c>
      <c r="I59" s="140">
        <v>31</v>
      </c>
      <c r="J59" s="115">
        <v>1</v>
      </c>
      <c r="K59" s="116">
        <v>3.225806451612903</v>
      </c>
    </row>
    <row r="60" spans="1:11" ht="14.1" customHeight="1" x14ac:dyDescent="0.2">
      <c r="A60" s="306">
        <v>81</v>
      </c>
      <c r="B60" s="307" t="s">
        <v>289</v>
      </c>
      <c r="C60" s="308"/>
      <c r="D60" s="113">
        <v>5.3525641025641022</v>
      </c>
      <c r="E60" s="115">
        <v>167</v>
      </c>
      <c r="F60" s="114">
        <v>117</v>
      </c>
      <c r="G60" s="114">
        <v>163</v>
      </c>
      <c r="H60" s="114">
        <v>151</v>
      </c>
      <c r="I60" s="140">
        <v>169</v>
      </c>
      <c r="J60" s="115">
        <v>-2</v>
      </c>
      <c r="K60" s="116">
        <v>-1.1834319526627219</v>
      </c>
    </row>
    <row r="61" spans="1:11" ht="14.1" customHeight="1" x14ac:dyDescent="0.2">
      <c r="A61" s="306" t="s">
        <v>290</v>
      </c>
      <c r="B61" s="307" t="s">
        <v>291</v>
      </c>
      <c r="C61" s="308"/>
      <c r="D61" s="113">
        <v>1.9230769230769231</v>
      </c>
      <c r="E61" s="115">
        <v>60</v>
      </c>
      <c r="F61" s="114">
        <v>35</v>
      </c>
      <c r="G61" s="114">
        <v>83</v>
      </c>
      <c r="H61" s="114">
        <v>62</v>
      </c>
      <c r="I61" s="140">
        <v>47</v>
      </c>
      <c r="J61" s="115">
        <v>13</v>
      </c>
      <c r="K61" s="116">
        <v>27.659574468085108</v>
      </c>
    </row>
    <row r="62" spans="1:11" ht="14.1" customHeight="1" x14ac:dyDescent="0.2">
      <c r="A62" s="306" t="s">
        <v>292</v>
      </c>
      <c r="B62" s="307" t="s">
        <v>293</v>
      </c>
      <c r="C62" s="308"/>
      <c r="D62" s="113">
        <v>1.4743589743589745</v>
      </c>
      <c r="E62" s="115">
        <v>46</v>
      </c>
      <c r="F62" s="114">
        <v>48</v>
      </c>
      <c r="G62" s="114">
        <v>43</v>
      </c>
      <c r="H62" s="114">
        <v>39</v>
      </c>
      <c r="I62" s="140">
        <v>53</v>
      </c>
      <c r="J62" s="115">
        <v>-7</v>
      </c>
      <c r="K62" s="116">
        <v>-13.20754716981132</v>
      </c>
    </row>
    <row r="63" spans="1:11" ht="14.1" customHeight="1" x14ac:dyDescent="0.2">
      <c r="A63" s="306"/>
      <c r="B63" s="307" t="s">
        <v>294</v>
      </c>
      <c r="C63" s="308"/>
      <c r="D63" s="113">
        <v>1.2820512820512822</v>
      </c>
      <c r="E63" s="115">
        <v>40</v>
      </c>
      <c r="F63" s="114">
        <v>40</v>
      </c>
      <c r="G63" s="114">
        <v>38</v>
      </c>
      <c r="H63" s="114">
        <v>34</v>
      </c>
      <c r="I63" s="140">
        <v>45</v>
      </c>
      <c r="J63" s="115">
        <v>-5</v>
      </c>
      <c r="K63" s="116">
        <v>-11.111111111111111</v>
      </c>
    </row>
    <row r="64" spans="1:11" ht="14.1" customHeight="1" x14ac:dyDescent="0.2">
      <c r="A64" s="306" t="s">
        <v>295</v>
      </c>
      <c r="B64" s="307" t="s">
        <v>296</v>
      </c>
      <c r="C64" s="308"/>
      <c r="D64" s="113">
        <v>0.57692307692307687</v>
      </c>
      <c r="E64" s="115">
        <v>18</v>
      </c>
      <c r="F64" s="114">
        <v>10</v>
      </c>
      <c r="G64" s="114">
        <v>10</v>
      </c>
      <c r="H64" s="114">
        <v>15</v>
      </c>
      <c r="I64" s="140">
        <v>27</v>
      </c>
      <c r="J64" s="115">
        <v>-9</v>
      </c>
      <c r="K64" s="116">
        <v>-33.333333333333336</v>
      </c>
    </row>
    <row r="65" spans="1:11" ht="14.1" customHeight="1" x14ac:dyDescent="0.2">
      <c r="A65" s="306" t="s">
        <v>297</v>
      </c>
      <c r="B65" s="307" t="s">
        <v>298</v>
      </c>
      <c r="C65" s="308"/>
      <c r="D65" s="113">
        <v>0.86538461538461542</v>
      </c>
      <c r="E65" s="115">
        <v>27</v>
      </c>
      <c r="F65" s="114">
        <v>14</v>
      </c>
      <c r="G65" s="114">
        <v>14</v>
      </c>
      <c r="H65" s="114">
        <v>9</v>
      </c>
      <c r="I65" s="140">
        <v>19</v>
      </c>
      <c r="J65" s="115">
        <v>8</v>
      </c>
      <c r="K65" s="116">
        <v>42.10526315789474</v>
      </c>
    </row>
    <row r="66" spans="1:11" ht="14.1" customHeight="1" x14ac:dyDescent="0.2">
      <c r="A66" s="306">
        <v>82</v>
      </c>
      <c r="B66" s="307" t="s">
        <v>299</v>
      </c>
      <c r="C66" s="308"/>
      <c r="D66" s="113">
        <v>2.7884615384615383</v>
      </c>
      <c r="E66" s="115">
        <v>87</v>
      </c>
      <c r="F66" s="114">
        <v>47</v>
      </c>
      <c r="G66" s="114">
        <v>64</v>
      </c>
      <c r="H66" s="114">
        <v>65</v>
      </c>
      <c r="I66" s="140">
        <v>68</v>
      </c>
      <c r="J66" s="115">
        <v>19</v>
      </c>
      <c r="K66" s="116">
        <v>27.941176470588236</v>
      </c>
    </row>
    <row r="67" spans="1:11" ht="14.1" customHeight="1" x14ac:dyDescent="0.2">
      <c r="A67" s="306" t="s">
        <v>300</v>
      </c>
      <c r="B67" s="307" t="s">
        <v>301</v>
      </c>
      <c r="C67" s="308"/>
      <c r="D67" s="113">
        <v>1.9230769230769231</v>
      </c>
      <c r="E67" s="115">
        <v>60</v>
      </c>
      <c r="F67" s="114">
        <v>31</v>
      </c>
      <c r="G67" s="114">
        <v>45</v>
      </c>
      <c r="H67" s="114">
        <v>40</v>
      </c>
      <c r="I67" s="140">
        <v>38</v>
      </c>
      <c r="J67" s="115">
        <v>22</v>
      </c>
      <c r="K67" s="116">
        <v>57.89473684210526</v>
      </c>
    </row>
    <row r="68" spans="1:11" ht="14.1" customHeight="1" x14ac:dyDescent="0.2">
      <c r="A68" s="306" t="s">
        <v>302</v>
      </c>
      <c r="B68" s="307" t="s">
        <v>303</v>
      </c>
      <c r="C68" s="308"/>
      <c r="D68" s="113">
        <v>0.60897435897435892</v>
      </c>
      <c r="E68" s="115">
        <v>19</v>
      </c>
      <c r="F68" s="114">
        <v>14</v>
      </c>
      <c r="G68" s="114">
        <v>14</v>
      </c>
      <c r="H68" s="114">
        <v>13</v>
      </c>
      <c r="I68" s="140">
        <v>17</v>
      </c>
      <c r="J68" s="115">
        <v>2</v>
      </c>
      <c r="K68" s="116">
        <v>11.764705882352942</v>
      </c>
    </row>
    <row r="69" spans="1:11" ht="14.1" customHeight="1" x14ac:dyDescent="0.2">
      <c r="A69" s="306">
        <v>83</v>
      </c>
      <c r="B69" s="307" t="s">
        <v>304</v>
      </c>
      <c r="C69" s="308"/>
      <c r="D69" s="113">
        <v>3.8461538461538463</v>
      </c>
      <c r="E69" s="115">
        <v>120</v>
      </c>
      <c r="F69" s="114">
        <v>71</v>
      </c>
      <c r="G69" s="114">
        <v>244</v>
      </c>
      <c r="H69" s="114">
        <v>96</v>
      </c>
      <c r="I69" s="140">
        <v>114</v>
      </c>
      <c r="J69" s="115">
        <v>6</v>
      </c>
      <c r="K69" s="116">
        <v>5.2631578947368425</v>
      </c>
    </row>
    <row r="70" spans="1:11" ht="14.1" customHeight="1" x14ac:dyDescent="0.2">
      <c r="A70" s="306" t="s">
        <v>305</v>
      </c>
      <c r="B70" s="307" t="s">
        <v>306</v>
      </c>
      <c r="C70" s="308"/>
      <c r="D70" s="113">
        <v>3.3333333333333335</v>
      </c>
      <c r="E70" s="115">
        <v>104</v>
      </c>
      <c r="F70" s="114">
        <v>56</v>
      </c>
      <c r="G70" s="114">
        <v>218</v>
      </c>
      <c r="H70" s="114">
        <v>67</v>
      </c>
      <c r="I70" s="140">
        <v>99</v>
      </c>
      <c r="J70" s="115">
        <v>5</v>
      </c>
      <c r="K70" s="116">
        <v>5.0505050505050502</v>
      </c>
    </row>
    <row r="71" spans="1:11" ht="14.1" customHeight="1" x14ac:dyDescent="0.2">
      <c r="A71" s="306"/>
      <c r="B71" s="307" t="s">
        <v>307</v>
      </c>
      <c r="C71" s="308"/>
      <c r="D71" s="113">
        <v>2.5</v>
      </c>
      <c r="E71" s="115">
        <v>78</v>
      </c>
      <c r="F71" s="114">
        <v>28</v>
      </c>
      <c r="G71" s="114">
        <v>162</v>
      </c>
      <c r="H71" s="114">
        <v>46</v>
      </c>
      <c r="I71" s="140">
        <v>69</v>
      </c>
      <c r="J71" s="115">
        <v>9</v>
      </c>
      <c r="K71" s="116">
        <v>13.043478260869565</v>
      </c>
    </row>
    <row r="72" spans="1:11" ht="14.1" customHeight="1" x14ac:dyDescent="0.2">
      <c r="A72" s="306">
        <v>84</v>
      </c>
      <c r="B72" s="307" t="s">
        <v>308</v>
      </c>
      <c r="C72" s="308"/>
      <c r="D72" s="113">
        <v>1.2179487179487178</v>
      </c>
      <c r="E72" s="115">
        <v>38</v>
      </c>
      <c r="F72" s="114">
        <v>38</v>
      </c>
      <c r="G72" s="114">
        <v>109</v>
      </c>
      <c r="H72" s="114">
        <v>41</v>
      </c>
      <c r="I72" s="140">
        <v>32</v>
      </c>
      <c r="J72" s="115">
        <v>6</v>
      </c>
      <c r="K72" s="116">
        <v>18.75</v>
      </c>
    </row>
    <row r="73" spans="1:11" ht="14.1" customHeight="1" x14ac:dyDescent="0.2">
      <c r="A73" s="306" t="s">
        <v>309</v>
      </c>
      <c r="B73" s="307" t="s">
        <v>310</v>
      </c>
      <c r="C73" s="308"/>
      <c r="D73" s="113">
        <v>0.12820512820512819</v>
      </c>
      <c r="E73" s="115">
        <v>4</v>
      </c>
      <c r="F73" s="114">
        <v>9</v>
      </c>
      <c r="G73" s="114">
        <v>50</v>
      </c>
      <c r="H73" s="114">
        <v>9</v>
      </c>
      <c r="I73" s="140">
        <v>11</v>
      </c>
      <c r="J73" s="115">
        <v>-7</v>
      </c>
      <c r="K73" s="116">
        <v>-63.636363636363633</v>
      </c>
    </row>
    <row r="74" spans="1:11" ht="14.1" customHeight="1" x14ac:dyDescent="0.2">
      <c r="A74" s="306" t="s">
        <v>311</v>
      </c>
      <c r="B74" s="307" t="s">
        <v>312</v>
      </c>
      <c r="C74" s="308"/>
      <c r="D74" s="113">
        <v>0.22435897435897437</v>
      </c>
      <c r="E74" s="115">
        <v>7</v>
      </c>
      <c r="F74" s="114">
        <v>3</v>
      </c>
      <c r="G74" s="114">
        <v>11</v>
      </c>
      <c r="H74" s="114" t="s">
        <v>513</v>
      </c>
      <c r="I74" s="140">
        <v>4</v>
      </c>
      <c r="J74" s="115">
        <v>3</v>
      </c>
      <c r="K74" s="116">
        <v>75</v>
      </c>
    </row>
    <row r="75" spans="1:11" ht="14.1" customHeight="1" x14ac:dyDescent="0.2">
      <c r="A75" s="306" t="s">
        <v>313</v>
      </c>
      <c r="B75" s="307" t="s">
        <v>314</v>
      </c>
      <c r="C75" s="308"/>
      <c r="D75" s="113">
        <v>0.54487179487179482</v>
      </c>
      <c r="E75" s="115">
        <v>17</v>
      </c>
      <c r="F75" s="114">
        <v>19</v>
      </c>
      <c r="G75" s="114">
        <v>25</v>
      </c>
      <c r="H75" s="114">
        <v>23</v>
      </c>
      <c r="I75" s="140">
        <v>6</v>
      </c>
      <c r="J75" s="115">
        <v>11</v>
      </c>
      <c r="K75" s="116">
        <v>183.33333333333334</v>
      </c>
    </row>
    <row r="76" spans="1:11" ht="14.1" customHeight="1" x14ac:dyDescent="0.2">
      <c r="A76" s="306">
        <v>91</v>
      </c>
      <c r="B76" s="307" t="s">
        <v>315</v>
      </c>
      <c r="C76" s="308"/>
      <c r="D76" s="113">
        <v>9.6153846153846159E-2</v>
      </c>
      <c r="E76" s="115">
        <v>3</v>
      </c>
      <c r="F76" s="114">
        <v>3</v>
      </c>
      <c r="G76" s="114">
        <v>5</v>
      </c>
      <c r="H76" s="114">
        <v>5</v>
      </c>
      <c r="I76" s="140">
        <v>6</v>
      </c>
      <c r="J76" s="115">
        <v>-3</v>
      </c>
      <c r="K76" s="116">
        <v>-50</v>
      </c>
    </row>
    <row r="77" spans="1:11" ht="14.1" customHeight="1" x14ac:dyDescent="0.2">
      <c r="A77" s="306">
        <v>92</v>
      </c>
      <c r="B77" s="307" t="s">
        <v>316</v>
      </c>
      <c r="C77" s="308"/>
      <c r="D77" s="113">
        <v>0.48076923076923078</v>
      </c>
      <c r="E77" s="115">
        <v>15</v>
      </c>
      <c r="F77" s="114">
        <v>9</v>
      </c>
      <c r="G77" s="114">
        <v>11</v>
      </c>
      <c r="H77" s="114">
        <v>10</v>
      </c>
      <c r="I77" s="140">
        <v>8</v>
      </c>
      <c r="J77" s="115">
        <v>7</v>
      </c>
      <c r="K77" s="116">
        <v>87.5</v>
      </c>
    </row>
    <row r="78" spans="1:11" ht="14.1" customHeight="1" x14ac:dyDescent="0.2">
      <c r="A78" s="306">
        <v>93</v>
      </c>
      <c r="B78" s="307" t="s">
        <v>317</v>
      </c>
      <c r="C78" s="308"/>
      <c r="D78" s="113">
        <v>0.80128205128205132</v>
      </c>
      <c r="E78" s="115">
        <v>25</v>
      </c>
      <c r="F78" s="114">
        <v>10</v>
      </c>
      <c r="G78" s="114">
        <v>10</v>
      </c>
      <c r="H78" s="114">
        <v>5</v>
      </c>
      <c r="I78" s="140">
        <v>9</v>
      </c>
      <c r="J78" s="115">
        <v>16</v>
      </c>
      <c r="K78" s="116">
        <v>177.77777777777777</v>
      </c>
    </row>
    <row r="79" spans="1:11" ht="14.1" customHeight="1" x14ac:dyDescent="0.2">
      <c r="A79" s="306">
        <v>94</v>
      </c>
      <c r="B79" s="307" t="s">
        <v>318</v>
      </c>
      <c r="C79" s="308"/>
      <c r="D79" s="113">
        <v>0.16025641025641027</v>
      </c>
      <c r="E79" s="115">
        <v>5</v>
      </c>
      <c r="F79" s="114">
        <v>5</v>
      </c>
      <c r="G79" s="114">
        <v>12</v>
      </c>
      <c r="H79" s="114" t="s">
        <v>513</v>
      </c>
      <c r="I79" s="140">
        <v>0</v>
      </c>
      <c r="J79" s="115">
        <v>5</v>
      </c>
      <c r="K79" s="116" t="s">
        <v>515</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29194</v>
      </c>
      <c r="C10" s="114">
        <v>15940</v>
      </c>
      <c r="D10" s="114">
        <v>13254</v>
      </c>
      <c r="E10" s="114">
        <v>23161</v>
      </c>
      <c r="F10" s="114">
        <v>6028</v>
      </c>
      <c r="G10" s="114">
        <v>4866</v>
      </c>
      <c r="H10" s="114">
        <v>6282</v>
      </c>
      <c r="I10" s="115">
        <v>9273</v>
      </c>
      <c r="J10" s="114">
        <v>6502</v>
      </c>
      <c r="K10" s="114">
        <v>2771</v>
      </c>
      <c r="L10" s="423">
        <v>2500</v>
      </c>
      <c r="M10" s="424">
        <v>2451</v>
      </c>
    </row>
    <row r="11" spans="1:13" ht="11.1" customHeight="1" x14ac:dyDescent="0.2">
      <c r="A11" s="422" t="s">
        <v>387</v>
      </c>
      <c r="B11" s="115">
        <v>30110</v>
      </c>
      <c r="C11" s="114">
        <v>16592</v>
      </c>
      <c r="D11" s="114">
        <v>13518</v>
      </c>
      <c r="E11" s="114">
        <v>23961</v>
      </c>
      <c r="F11" s="114">
        <v>6143</v>
      </c>
      <c r="G11" s="114">
        <v>4881</v>
      </c>
      <c r="H11" s="114">
        <v>6565</v>
      </c>
      <c r="I11" s="115">
        <v>9630</v>
      </c>
      <c r="J11" s="114">
        <v>6760</v>
      </c>
      <c r="K11" s="114">
        <v>2870</v>
      </c>
      <c r="L11" s="423">
        <v>2063</v>
      </c>
      <c r="M11" s="424">
        <v>1502</v>
      </c>
    </row>
    <row r="12" spans="1:13" ht="11.1" customHeight="1" x14ac:dyDescent="0.2">
      <c r="A12" s="422" t="s">
        <v>388</v>
      </c>
      <c r="B12" s="115">
        <v>30805</v>
      </c>
      <c r="C12" s="114">
        <v>17058</v>
      </c>
      <c r="D12" s="114">
        <v>13747</v>
      </c>
      <c r="E12" s="114">
        <v>24576</v>
      </c>
      <c r="F12" s="114">
        <v>6222</v>
      </c>
      <c r="G12" s="114">
        <v>5226</v>
      </c>
      <c r="H12" s="114">
        <v>6707</v>
      </c>
      <c r="I12" s="115">
        <v>9557</v>
      </c>
      <c r="J12" s="114">
        <v>6618</v>
      </c>
      <c r="K12" s="114">
        <v>2939</v>
      </c>
      <c r="L12" s="423">
        <v>2693</v>
      </c>
      <c r="M12" s="424">
        <v>2104</v>
      </c>
    </row>
    <row r="13" spans="1:13" s="110" customFormat="1" ht="11.1" customHeight="1" x14ac:dyDescent="0.2">
      <c r="A13" s="422" t="s">
        <v>389</v>
      </c>
      <c r="B13" s="115">
        <v>30634</v>
      </c>
      <c r="C13" s="114">
        <v>16881</v>
      </c>
      <c r="D13" s="114">
        <v>13753</v>
      </c>
      <c r="E13" s="114">
        <v>24330</v>
      </c>
      <c r="F13" s="114">
        <v>6295</v>
      </c>
      <c r="G13" s="114">
        <v>5040</v>
      </c>
      <c r="H13" s="114">
        <v>6737</v>
      </c>
      <c r="I13" s="115">
        <v>9692</v>
      </c>
      <c r="J13" s="114">
        <v>6719</v>
      </c>
      <c r="K13" s="114">
        <v>2973</v>
      </c>
      <c r="L13" s="423">
        <v>1675</v>
      </c>
      <c r="M13" s="424">
        <v>1900</v>
      </c>
    </row>
    <row r="14" spans="1:13" ht="15" customHeight="1" x14ac:dyDescent="0.2">
      <c r="A14" s="422" t="s">
        <v>390</v>
      </c>
      <c r="B14" s="115">
        <v>31173</v>
      </c>
      <c r="C14" s="114">
        <v>17251</v>
      </c>
      <c r="D14" s="114">
        <v>13922</v>
      </c>
      <c r="E14" s="114">
        <v>23917</v>
      </c>
      <c r="F14" s="114">
        <v>7253</v>
      </c>
      <c r="G14" s="114">
        <v>4980</v>
      </c>
      <c r="H14" s="114">
        <v>6955</v>
      </c>
      <c r="I14" s="115">
        <v>9681</v>
      </c>
      <c r="J14" s="114">
        <v>6672</v>
      </c>
      <c r="K14" s="114">
        <v>3009</v>
      </c>
      <c r="L14" s="423">
        <v>2580</v>
      </c>
      <c r="M14" s="424">
        <v>2093</v>
      </c>
    </row>
    <row r="15" spans="1:13" ht="11.1" customHeight="1" x14ac:dyDescent="0.2">
      <c r="A15" s="422" t="s">
        <v>387</v>
      </c>
      <c r="B15" s="115">
        <v>31573</v>
      </c>
      <c r="C15" s="114">
        <v>17527</v>
      </c>
      <c r="D15" s="114">
        <v>14046</v>
      </c>
      <c r="E15" s="114">
        <v>24104</v>
      </c>
      <c r="F15" s="114">
        <v>7467</v>
      </c>
      <c r="G15" s="114">
        <v>4869</v>
      </c>
      <c r="H15" s="114">
        <v>7192</v>
      </c>
      <c r="I15" s="115">
        <v>9886</v>
      </c>
      <c r="J15" s="114">
        <v>6811</v>
      </c>
      <c r="K15" s="114">
        <v>3075</v>
      </c>
      <c r="L15" s="423">
        <v>2103</v>
      </c>
      <c r="M15" s="424">
        <v>1758</v>
      </c>
    </row>
    <row r="16" spans="1:13" ht="11.1" customHeight="1" x14ac:dyDescent="0.2">
      <c r="A16" s="422" t="s">
        <v>388</v>
      </c>
      <c r="B16" s="115">
        <v>32156</v>
      </c>
      <c r="C16" s="114">
        <v>17974</v>
      </c>
      <c r="D16" s="114">
        <v>14182</v>
      </c>
      <c r="E16" s="114">
        <v>24667</v>
      </c>
      <c r="F16" s="114">
        <v>7479</v>
      </c>
      <c r="G16" s="114">
        <v>5243</v>
      </c>
      <c r="H16" s="114">
        <v>7306</v>
      </c>
      <c r="I16" s="115">
        <v>9820</v>
      </c>
      <c r="J16" s="114">
        <v>6696</v>
      </c>
      <c r="K16" s="114">
        <v>3124</v>
      </c>
      <c r="L16" s="423">
        <v>3138</v>
      </c>
      <c r="M16" s="424">
        <v>2464</v>
      </c>
    </row>
    <row r="17" spans="1:13" s="110" customFormat="1" ht="11.1" customHeight="1" x14ac:dyDescent="0.2">
      <c r="A17" s="422" t="s">
        <v>389</v>
      </c>
      <c r="B17" s="115">
        <v>31759</v>
      </c>
      <c r="C17" s="114">
        <v>17644</v>
      </c>
      <c r="D17" s="114">
        <v>14115</v>
      </c>
      <c r="E17" s="114">
        <v>24239</v>
      </c>
      <c r="F17" s="114">
        <v>7512</v>
      </c>
      <c r="G17" s="114">
        <v>5055</v>
      </c>
      <c r="H17" s="114">
        <v>7322</v>
      </c>
      <c r="I17" s="115">
        <v>9930</v>
      </c>
      <c r="J17" s="114">
        <v>6774</v>
      </c>
      <c r="K17" s="114">
        <v>3156</v>
      </c>
      <c r="L17" s="423">
        <v>1616</v>
      </c>
      <c r="M17" s="424">
        <v>1889</v>
      </c>
    </row>
    <row r="18" spans="1:13" ht="15" customHeight="1" x14ac:dyDescent="0.2">
      <c r="A18" s="422" t="s">
        <v>391</v>
      </c>
      <c r="B18" s="115">
        <v>32015</v>
      </c>
      <c r="C18" s="114">
        <v>17796</v>
      </c>
      <c r="D18" s="114">
        <v>14219</v>
      </c>
      <c r="E18" s="114">
        <v>24237</v>
      </c>
      <c r="F18" s="114">
        <v>7770</v>
      </c>
      <c r="G18" s="114">
        <v>4946</v>
      </c>
      <c r="H18" s="114">
        <v>7494</v>
      </c>
      <c r="I18" s="115">
        <v>9638</v>
      </c>
      <c r="J18" s="114">
        <v>6533</v>
      </c>
      <c r="K18" s="114">
        <v>3105</v>
      </c>
      <c r="L18" s="423">
        <v>2878</v>
      </c>
      <c r="M18" s="424">
        <v>2567</v>
      </c>
    </row>
    <row r="19" spans="1:13" ht="11.1" customHeight="1" x14ac:dyDescent="0.2">
      <c r="A19" s="422" t="s">
        <v>387</v>
      </c>
      <c r="B19" s="115">
        <v>32500</v>
      </c>
      <c r="C19" s="114">
        <v>18157</v>
      </c>
      <c r="D19" s="114">
        <v>14343</v>
      </c>
      <c r="E19" s="114">
        <v>24589</v>
      </c>
      <c r="F19" s="114">
        <v>7904</v>
      </c>
      <c r="G19" s="114">
        <v>4895</v>
      </c>
      <c r="H19" s="114">
        <v>7699</v>
      </c>
      <c r="I19" s="115">
        <v>10109</v>
      </c>
      <c r="J19" s="114">
        <v>6802</v>
      </c>
      <c r="K19" s="114">
        <v>3307</v>
      </c>
      <c r="L19" s="423">
        <v>2479</v>
      </c>
      <c r="M19" s="424">
        <v>2081</v>
      </c>
    </row>
    <row r="20" spans="1:13" ht="11.1" customHeight="1" x14ac:dyDescent="0.2">
      <c r="A20" s="422" t="s">
        <v>388</v>
      </c>
      <c r="B20" s="115">
        <v>33781</v>
      </c>
      <c r="C20" s="114">
        <v>19035</v>
      </c>
      <c r="D20" s="114">
        <v>14746</v>
      </c>
      <c r="E20" s="114">
        <v>25800</v>
      </c>
      <c r="F20" s="114">
        <v>7977</v>
      </c>
      <c r="G20" s="114">
        <v>5456</v>
      </c>
      <c r="H20" s="114">
        <v>7858</v>
      </c>
      <c r="I20" s="115">
        <v>9969</v>
      </c>
      <c r="J20" s="114">
        <v>6586</v>
      </c>
      <c r="K20" s="114">
        <v>3383</v>
      </c>
      <c r="L20" s="423">
        <v>3624</v>
      </c>
      <c r="M20" s="424">
        <v>2722</v>
      </c>
    </row>
    <row r="21" spans="1:13" s="110" customFormat="1" ht="11.1" customHeight="1" x14ac:dyDescent="0.2">
      <c r="A21" s="422" t="s">
        <v>389</v>
      </c>
      <c r="B21" s="115">
        <v>33811</v>
      </c>
      <c r="C21" s="114">
        <v>19160</v>
      </c>
      <c r="D21" s="114">
        <v>14651</v>
      </c>
      <c r="E21" s="114">
        <v>25922</v>
      </c>
      <c r="F21" s="114">
        <v>7887</v>
      </c>
      <c r="G21" s="114">
        <v>5312</v>
      </c>
      <c r="H21" s="114">
        <v>7846</v>
      </c>
      <c r="I21" s="115">
        <v>10093</v>
      </c>
      <c r="J21" s="114">
        <v>6699</v>
      </c>
      <c r="K21" s="114">
        <v>3394</v>
      </c>
      <c r="L21" s="423">
        <v>1712</v>
      </c>
      <c r="M21" s="424">
        <v>2060</v>
      </c>
    </row>
    <row r="22" spans="1:13" ht="15" customHeight="1" x14ac:dyDescent="0.2">
      <c r="A22" s="422" t="s">
        <v>392</v>
      </c>
      <c r="B22" s="115">
        <v>33844</v>
      </c>
      <c r="C22" s="114">
        <v>19140</v>
      </c>
      <c r="D22" s="114">
        <v>14704</v>
      </c>
      <c r="E22" s="114">
        <v>25874</v>
      </c>
      <c r="F22" s="114">
        <v>7970</v>
      </c>
      <c r="G22" s="114">
        <v>5141</v>
      </c>
      <c r="H22" s="114">
        <v>7955</v>
      </c>
      <c r="I22" s="115">
        <v>9967</v>
      </c>
      <c r="J22" s="114">
        <v>6548</v>
      </c>
      <c r="K22" s="114">
        <v>3419</v>
      </c>
      <c r="L22" s="423">
        <v>2592</v>
      </c>
      <c r="M22" s="424">
        <v>2770</v>
      </c>
    </row>
    <row r="23" spans="1:13" ht="11.1" customHeight="1" x14ac:dyDescent="0.2">
      <c r="A23" s="422" t="s">
        <v>387</v>
      </c>
      <c r="B23" s="115">
        <v>34242</v>
      </c>
      <c r="C23" s="114">
        <v>19478</v>
      </c>
      <c r="D23" s="114">
        <v>14764</v>
      </c>
      <c r="E23" s="114">
        <v>26178</v>
      </c>
      <c r="F23" s="114">
        <v>8064</v>
      </c>
      <c r="G23" s="114">
        <v>5033</v>
      </c>
      <c r="H23" s="114">
        <v>8218</v>
      </c>
      <c r="I23" s="115">
        <v>10218</v>
      </c>
      <c r="J23" s="114">
        <v>6718</v>
      </c>
      <c r="K23" s="114">
        <v>3500</v>
      </c>
      <c r="L23" s="423">
        <v>2050</v>
      </c>
      <c r="M23" s="424">
        <v>1635</v>
      </c>
    </row>
    <row r="24" spans="1:13" ht="11.1" customHeight="1" x14ac:dyDescent="0.2">
      <c r="A24" s="422" t="s">
        <v>388</v>
      </c>
      <c r="B24" s="115">
        <v>34972</v>
      </c>
      <c r="C24" s="114">
        <v>19891</v>
      </c>
      <c r="D24" s="114">
        <v>15081</v>
      </c>
      <c r="E24" s="114">
        <v>26794</v>
      </c>
      <c r="F24" s="114">
        <v>8178</v>
      </c>
      <c r="G24" s="114">
        <v>5387</v>
      </c>
      <c r="H24" s="114">
        <v>8381</v>
      </c>
      <c r="I24" s="115">
        <v>10141</v>
      </c>
      <c r="J24" s="114">
        <v>6583</v>
      </c>
      <c r="K24" s="114">
        <v>3558</v>
      </c>
      <c r="L24" s="423">
        <v>3283</v>
      </c>
      <c r="M24" s="424">
        <v>2712</v>
      </c>
    </row>
    <row r="25" spans="1:13" s="110" customFormat="1" ht="11.1" customHeight="1" x14ac:dyDescent="0.2">
      <c r="A25" s="422" t="s">
        <v>389</v>
      </c>
      <c r="B25" s="115">
        <v>34404</v>
      </c>
      <c r="C25" s="114">
        <v>19328</v>
      </c>
      <c r="D25" s="114">
        <v>15076</v>
      </c>
      <c r="E25" s="114">
        <v>26181</v>
      </c>
      <c r="F25" s="114">
        <v>8223</v>
      </c>
      <c r="G25" s="114">
        <v>5112</v>
      </c>
      <c r="H25" s="114">
        <v>8436</v>
      </c>
      <c r="I25" s="115">
        <v>10257</v>
      </c>
      <c r="J25" s="114">
        <v>6694</v>
      </c>
      <c r="K25" s="114">
        <v>3563</v>
      </c>
      <c r="L25" s="423">
        <v>1551</v>
      </c>
      <c r="M25" s="424">
        <v>2165</v>
      </c>
    </row>
    <row r="26" spans="1:13" ht="15" customHeight="1" x14ac:dyDescent="0.2">
      <c r="A26" s="422" t="s">
        <v>393</v>
      </c>
      <c r="B26" s="115">
        <v>34809</v>
      </c>
      <c r="C26" s="114">
        <v>19599</v>
      </c>
      <c r="D26" s="114">
        <v>15210</v>
      </c>
      <c r="E26" s="114">
        <v>26538</v>
      </c>
      <c r="F26" s="114">
        <v>8271</v>
      </c>
      <c r="G26" s="114">
        <v>5010</v>
      </c>
      <c r="H26" s="114">
        <v>8654</v>
      </c>
      <c r="I26" s="115">
        <v>10167</v>
      </c>
      <c r="J26" s="114">
        <v>6598</v>
      </c>
      <c r="K26" s="114">
        <v>3569</v>
      </c>
      <c r="L26" s="423">
        <v>3244</v>
      </c>
      <c r="M26" s="424">
        <v>2859</v>
      </c>
    </row>
    <row r="27" spans="1:13" ht="11.1" customHeight="1" x14ac:dyDescent="0.2">
      <c r="A27" s="422" t="s">
        <v>387</v>
      </c>
      <c r="B27" s="115">
        <v>35381</v>
      </c>
      <c r="C27" s="114">
        <v>19974</v>
      </c>
      <c r="D27" s="114">
        <v>15407</v>
      </c>
      <c r="E27" s="114">
        <v>26910</v>
      </c>
      <c r="F27" s="114">
        <v>8471</v>
      </c>
      <c r="G27" s="114">
        <v>4905</v>
      </c>
      <c r="H27" s="114">
        <v>8916</v>
      </c>
      <c r="I27" s="115">
        <v>10571</v>
      </c>
      <c r="J27" s="114">
        <v>6821</v>
      </c>
      <c r="K27" s="114">
        <v>3750</v>
      </c>
      <c r="L27" s="423">
        <v>2348</v>
      </c>
      <c r="M27" s="424">
        <v>1835</v>
      </c>
    </row>
    <row r="28" spans="1:13" ht="11.1" customHeight="1" x14ac:dyDescent="0.2">
      <c r="A28" s="422" t="s">
        <v>388</v>
      </c>
      <c r="B28" s="115">
        <v>35863</v>
      </c>
      <c r="C28" s="114">
        <v>20225</v>
      </c>
      <c r="D28" s="114">
        <v>15638</v>
      </c>
      <c r="E28" s="114">
        <v>27327</v>
      </c>
      <c r="F28" s="114">
        <v>8536</v>
      </c>
      <c r="G28" s="114">
        <v>5234</v>
      </c>
      <c r="H28" s="114">
        <v>8964</v>
      </c>
      <c r="I28" s="115">
        <v>10529</v>
      </c>
      <c r="J28" s="114">
        <v>6692</v>
      </c>
      <c r="K28" s="114">
        <v>3837</v>
      </c>
      <c r="L28" s="423">
        <v>3485</v>
      </c>
      <c r="M28" s="424">
        <v>3128</v>
      </c>
    </row>
    <row r="29" spans="1:13" s="110" customFormat="1" ht="11.1" customHeight="1" x14ac:dyDescent="0.2">
      <c r="A29" s="422" t="s">
        <v>389</v>
      </c>
      <c r="B29" s="115">
        <v>35621</v>
      </c>
      <c r="C29" s="114">
        <v>19995</v>
      </c>
      <c r="D29" s="114">
        <v>15626</v>
      </c>
      <c r="E29" s="114">
        <v>27030</v>
      </c>
      <c r="F29" s="114">
        <v>8591</v>
      </c>
      <c r="G29" s="114">
        <v>5048</v>
      </c>
      <c r="H29" s="114">
        <v>9023</v>
      </c>
      <c r="I29" s="115">
        <v>10654</v>
      </c>
      <c r="J29" s="114">
        <v>6867</v>
      </c>
      <c r="K29" s="114">
        <v>3787</v>
      </c>
      <c r="L29" s="423">
        <v>2014</v>
      </c>
      <c r="M29" s="424">
        <v>2254</v>
      </c>
    </row>
    <row r="30" spans="1:13" ht="15" customHeight="1" x14ac:dyDescent="0.2">
      <c r="A30" s="422" t="s">
        <v>394</v>
      </c>
      <c r="B30" s="115">
        <v>36305</v>
      </c>
      <c r="C30" s="114">
        <v>20465</v>
      </c>
      <c r="D30" s="114">
        <v>15840</v>
      </c>
      <c r="E30" s="114">
        <v>27499</v>
      </c>
      <c r="F30" s="114">
        <v>8806</v>
      </c>
      <c r="G30" s="114">
        <v>4964</v>
      </c>
      <c r="H30" s="114">
        <v>9186</v>
      </c>
      <c r="I30" s="115">
        <v>10273</v>
      </c>
      <c r="J30" s="114">
        <v>6424</v>
      </c>
      <c r="K30" s="114">
        <v>3849</v>
      </c>
      <c r="L30" s="423">
        <v>3239</v>
      </c>
      <c r="M30" s="424">
        <v>2892</v>
      </c>
    </row>
    <row r="31" spans="1:13" ht="11.1" customHeight="1" x14ac:dyDescent="0.2">
      <c r="A31" s="422" t="s">
        <v>387</v>
      </c>
      <c r="B31" s="115">
        <v>36826</v>
      </c>
      <c r="C31" s="114">
        <v>20780</v>
      </c>
      <c r="D31" s="114">
        <v>16046</v>
      </c>
      <c r="E31" s="114">
        <v>27841</v>
      </c>
      <c r="F31" s="114">
        <v>8985</v>
      </c>
      <c r="G31" s="114">
        <v>4890</v>
      </c>
      <c r="H31" s="114">
        <v>9425</v>
      </c>
      <c r="I31" s="115">
        <v>10616</v>
      </c>
      <c r="J31" s="114">
        <v>6679</v>
      </c>
      <c r="K31" s="114">
        <v>3937</v>
      </c>
      <c r="L31" s="423">
        <v>2680</v>
      </c>
      <c r="M31" s="424">
        <v>2118</v>
      </c>
    </row>
    <row r="32" spans="1:13" ht="11.1" customHeight="1" x14ac:dyDescent="0.2">
      <c r="A32" s="422" t="s">
        <v>388</v>
      </c>
      <c r="B32" s="115">
        <v>37983</v>
      </c>
      <c r="C32" s="114">
        <v>21509</v>
      </c>
      <c r="D32" s="114">
        <v>16474</v>
      </c>
      <c r="E32" s="114">
        <v>28889</v>
      </c>
      <c r="F32" s="114">
        <v>9094</v>
      </c>
      <c r="G32" s="114">
        <v>5381</v>
      </c>
      <c r="H32" s="114">
        <v>9569</v>
      </c>
      <c r="I32" s="115">
        <v>10436</v>
      </c>
      <c r="J32" s="114">
        <v>6470</v>
      </c>
      <c r="K32" s="114">
        <v>3966</v>
      </c>
      <c r="L32" s="423">
        <v>3846</v>
      </c>
      <c r="M32" s="424">
        <v>2805</v>
      </c>
    </row>
    <row r="33" spans="1:13" s="110" customFormat="1" ht="11.1" customHeight="1" x14ac:dyDescent="0.2">
      <c r="A33" s="422" t="s">
        <v>389</v>
      </c>
      <c r="B33" s="115">
        <v>37794</v>
      </c>
      <c r="C33" s="114">
        <v>21296</v>
      </c>
      <c r="D33" s="114">
        <v>16498</v>
      </c>
      <c r="E33" s="114">
        <v>28668</v>
      </c>
      <c r="F33" s="114">
        <v>9126</v>
      </c>
      <c r="G33" s="114">
        <v>5223</v>
      </c>
      <c r="H33" s="114">
        <v>9577</v>
      </c>
      <c r="I33" s="115">
        <v>10566</v>
      </c>
      <c r="J33" s="114">
        <v>6629</v>
      </c>
      <c r="K33" s="114">
        <v>3937</v>
      </c>
      <c r="L33" s="423">
        <v>2188</v>
      </c>
      <c r="M33" s="424">
        <v>2435</v>
      </c>
    </row>
    <row r="34" spans="1:13" ht="15" customHeight="1" x14ac:dyDescent="0.2">
      <c r="A34" s="422" t="s">
        <v>395</v>
      </c>
      <c r="B34" s="115">
        <v>38173</v>
      </c>
      <c r="C34" s="114">
        <v>21508</v>
      </c>
      <c r="D34" s="114">
        <v>16665</v>
      </c>
      <c r="E34" s="114">
        <v>28816</v>
      </c>
      <c r="F34" s="114">
        <v>9357</v>
      </c>
      <c r="G34" s="114">
        <v>5083</v>
      </c>
      <c r="H34" s="114">
        <v>9746</v>
      </c>
      <c r="I34" s="115">
        <v>10419</v>
      </c>
      <c r="J34" s="114">
        <v>6473</v>
      </c>
      <c r="K34" s="114">
        <v>3946</v>
      </c>
      <c r="L34" s="423">
        <v>3736</v>
      </c>
      <c r="M34" s="424">
        <v>3386</v>
      </c>
    </row>
    <row r="35" spans="1:13" ht="11.1" customHeight="1" x14ac:dyDescent="0.2">
      <c r="A35" s="422" t="s">
        <v>387</v>
      </c>
      <c r="B35" s="115">
        <v>38662</v>
      </c>
      <c r="C35" s="114">
        <v>21803</v>
      </c>
      <c r="D35" s="114">
        <v>16859</v>
      </c>
      <c r="E35" s="114">
        <v>29106</v>
      </c>
      <c r="F35" s="114">
        <v>9556</v>
      </c>
      <c r="G35" s="114">
        <v>4973</v>
      </c>
      <c r="H35" s="114">
        <v>10031</v>
      </c>
      <c r="I35" s="115">
        <v>10764</v>
      </c>
      <c r="J35" s="114">
        <v>6682</v>
      </c>
      <c r="K35" s="114">
        <v>4082</v>
      </c>
      <c r="L35" s="423">
        <v>2606</v>
      </c>
      <c r="M35" s="424">
        <v>2131</v>
      </c>
    </row>
    <row r="36" spans="1:13" ht="11.1" customHeight="1" x14ac:dyDescent="0.2">
      <c r="A36" s="422" t="s">
        <v>388</v>
      </c>
      <c r="B36" s="115">
        <v>39128</v>
      </c>
      <c r="C36" s="114">
        <v>22074</v>
      </c>
      <c r="D36" s="114">
        <v>17054</v>
      </c>
      <c r="E36" s="114">
        <v>29479</v>
      </c>
      <c r="F36" s="114">
        <v>9649</v>
      </c>
      <c r="G36" s="114">
        <v>5386</v>
      </c>
      <c r="H36" s="114">
        <v>10187</v>
      </c>
      <c r="I36" s="115">
        <v>10586</v>
      </c>
      <c r="J36" s="114">
        <v>6453</v>
      </c>
      <c r="K36" s="114">
        <v>4133</v>
      </c>
      <c r="L36" s="423">
        <v>4112</v>
      </c>
      <c r="M36" s="424">
        <v>3516</v>
      </c>
    </row>
    <row r="37" spans="1:13" s="110" customFormat="1" ht="11.1" customHeight="1" x14ac:dyDescent="0.2">
      <c r="A37" s="422" t="s">
        <v>389</v>
      </c>
      <c r="B37" s="115">
        <v>38960</v>
      </c>
      <c r="C37" s="114">
        <v>21845</v>
      </c>
      <c r="D37" s="114">
        <v>17115</v>
      </c>
      <c r="E37" s="114">
        <v>29177</v>
      </c>
      <c r="F37" s="114">
        <v>9783</v>
      </c>
      <c r="G37" s="114">
        <v>5191</v>
      </c>
      <c r="H37" s="114">
        <v>10300</v>
      </c>
      <c r="I37" s="115">
        <v>10611</v>
      </c>
      <c r="J37" s="114">
        <v>6552</v>
      </c>
      <c r="K37" s="114">
        <v>4059</v>
      </c>
      <c r="L37" s="423">
        <v>1871</v>
      </c>
      <c r="M37" s="424">
        <v>2254</v>
      </c>
    </row>
    <row r="38" spans="1:13" ht="15" customHeight="1" x14ac:dyDescent="0.2">
      <c r="A38" s="425" t="s">
        <v>396</v>
      </c>
      <c r="B38" s="115">
        <v>39075</v>
      </c>
      <c r="C38" s="114">
        <v>21930</v>
      </c>
      <c r="D38" s="114">
        <v>17145</v>
      </c>
      <c r="E38" s="114">
        <v>29187</v>
      </c>
      <c r="F38" s="114">
        <v>9888</v>
      </c>
      <c r="G38" s="114">
        <v>4982</v>
      </c>
      <c r="H38" s="114">
        <v>10513</v>
      </c>
      <c r="I38" s="115">
        <v>10374</v>
      </c>
      <c r="J38" s="114">
        <v>6327</v>
      </c>
      <c r="K38" s="114">
        <v>4047</v>
      </c>
      <c r="L38" s="423">
        <v>2895</v>
      </c>
      <c r="M38" s="424">
        <v>2734</v>
      </c>
    </row>
    <row r="39" spans="1:13" ht="11.1" customHeight="1" x14ac:dyDescent="0.2">
      <c r="A39" s="422" t="s">
        <v>387</v>
      </c>
      <c r="B39" s="115">
        <v>39449</v>
      </c>
      <c r="C39" s="114">
        <v>22169</v>
      </c>
      <c r="D39" s="114">
        <v>17280</v>
      </c>
      <c r="E39" s="114">
        <v>29426</v>
      </c>
      <c r="F39" s="114">
        <v>10023</v>
      </c>
      <c r="G39" s="114">
        <v>4919</v>
      </c>
      <c r="H39" s="114">
        <v>10741</v>
      </c>
      <c r="I39" s="115">
        <v>10703</v>
      </c>
      <c r="J39" s="114">
        <v>6526</v>
      </c>
      <c r="K39" s="114">
        <v>4177</v>
      </c>
      <c r="L39" s="423">
        <v>2395</v>
      </c>
      <c r="M39" s="424">
        <v>2072</v>
      </c>
    </row>
    <row r="40" spans="1:13" ht="11.1" customHeight="1" x14ac:dyDescent="0.2">
      <c r="A40" s="425" t="s">
        <v>388</v>
      </c>
      <c r="B40" s="115">
        <v>40288</v>
      </c>
      <c r="C40" s="114">
        <v>22614</v>
      </c>
      <c r="D40" s="114">
        <v>17674</v>
      </c>
      <c r="E40" s="114">
        <v>30053</v>
      </c>
      <c r="F40" s="114">
        <v>10235</v>
      </c>
      <c r="G40" s="114">
        <v>5400</v>
      </c>
      <c r="H40" s="114">
        <v>10935</v>
      </c>
      <c r="I40" s="115">
        <v>10487</v>
      </c>
      <c r="J40" s="114">
        <v>6304</v>
      </c>
      <c r="K40" s="114">
        <v>4183</v>
      </c>
      <c r="L40" s="423">
        <v>3655</v>
      </c>
      <c r="M40" s="424">
        <v>3270</v>
      </c>
    </row>
    <row r="41" spans="1:13" s="110" customFormat="1" ht="11.1" customHeight="1" x14ac:dyDescent="0.2">
      <c r="A41" s="422" t="s">
        <v>389</v>
      </c>
      <c r="B41" s="115">
        <v>40214</v>
      </c>
      <c r="C41" s="114">
        <v>22523</v>
      </c>
      <c r="D41" s="114">
        <v>17691</v>
      </c>
      <c r="E41" s="114">
        <v>29855</v>
      </c>
      <c r="F41" s="114">
        <v>10359</v>
      </c>
      <c r="G41" s="114">
        <v>5181</v>
      </c>
      <c r="H41" s="114">
        <v>11171</v>
      </c>
      <c r="I41" s="115">
        <v>10586</v>
      </c>
      <c r="J41" s="114">
        <v>6440</v>
      </c>
      <c r="K41" s="114">
        <v>4146</v>
      </c>
      <c r="L41" s="423">
        <v>2460</v>
      </c>
      <c r="M41" s="424">
        <v>2487</v>
      </c>
    </row>
    <row r="42" spans="1:13" ht="15" customHeight="1" x14ac:dyDescent="0.2">
      <c r="A42" s="422" t="s">
        <v>397</v>
      </c>
      <c r="B42" s="115">
        <v>40341</v>
      </c>
      <c r="C42" s="114">
        <v>22752</v>
      </c>
      <c r="D42" s="114">
        <v>17589</v>
      </c>
      <c r="E42" s="114">
        <v>29986</v>
      </c>
      <c r="F42" s="114">
        <v>10355</v>
      </c>
      <c r="G42" s="114">
        <v>5002</v>
      </c>
      <c r="H42" s="114">
        <v>11314</v>
      </c>
      <c r="I42" s="115">
        <v>10363</v>
      </c>
      <c r="J42" s="114">
        <v>6295</v>
      </c>
      <c r="K42" s="114">
        <v>4068</v>
      </c>
      <c r="L42" s="423">
        <v>3179</v>
      </c>
      <c r="M42" s="424">
        <v>3090</v>
      </c>
    </row>
    <row r="43" spans="1:13" ht="11.1" customHeight="1" x14ac:dyDescent="0.2">
      <c r="A43" s="422" t="s">
        <v>387</v>
      </c>
      <c r="B43" s="115">
        <v>40806</v>
      </c>
      <c r="C43" s="114">
        <v>23055</v>
      </c>
      <c r="D43" s="114">
        <v>17751</v>
      </c>
      <c r="E43" s="114">
        <v>30276</v>
      </c>
      <c r="F43" s="114">
        <v>10530</v>
      </c>
      <c r="G43" s="114">
        <v>4963</v>
      </c>
      <c r="H43" s="114">
        <v>11527</v>
      </c>
      <c r="I43" s="115">
        <v>10724</v>
      </c>
      <c r="J43" s="114">
        <v>6491</v>
      </c>
      <c r="K43" s="114">
        <v>4233</v>
      </c>
      <c r="L43" s="423">
        <v>2681</v>
      </c>
      <c r="M43" s="424">
        <v>2236</v>
      </c>
    </row>
    <row r="44" spans="1:13" ht="11.1" customHeight="1" x14ac:dyDescent="0.2">
      <c r="A44" s="422" t="s">
        <v>388</v>
      </c>
      <c r="B44" s="115">
        <v>41611</v>
      </c>
      <c r="C44" s="114">
        <v>23496</v>
      </c>
      <c r="D44" s="114">
        <v>18115</v>
      </c>
      <c r="E44" s="114">
        <v>30943</v>
      </c>
      <c r="F44" s="114">
        <v>10668</v>
      </c>
      <c r="G44" s="114">
        <v>5374</v>
      </c>
      <c r="H44" s="114">
        <v>11633</v>
      </c>
      <c r="I44" s="115">
        <v>10582</v>
      </c>
      <c r="J44" s="114">
        <v>6266</v>
      </c>
      <c r="K44" s="114">
        <v>4316</v>
      </c>
      <c r="L44" s="423">
        <v>4992</v>
      </c>
      <c r="M44" s="424">
        <v>4359</v>
      </c>
    </row>
    <row r="45" spans="1:13" s="110" customFormat="1" ht="11.1" customHeight="1" x14ac:dyDescent="0.2">
      <c r="A45" s="422" t="s">
        <v>389</v>
      </c>
      <c r="B45" s="115">
        <v>41322</v>
      </c>
      <c r="C45" s="114">
        <v>23229</v>
      </c>
      <c r="D45" s="114">
        <v>18093</v>
      </c>
      <c r="E45" s="114">
        <v>30617</v>
      </c>
      <c r="F45" s="114">
        <v>10705</v>
      </c>
      <c r="G45" s="114">
        <v>5225</v>
      </c>
      <c r="H45" s="114">
        <v>11665</v>
      </c>
      <c r="I45" s="115">
        <v>10733</v>
      </c>
      <c r="J45" s="114">
        <v>6428</v>
      </c>
      <c r="K45" s="114">
        <v>4305</v>
      </c>
      <c r="L45" s="423">
        <v>2220</v>
      </c>
      <c r="M45" s="424">
        <v>2573</v>
      </c>
    </row>
    <row r="46" spans="1:13" ht="15" customHeight="1" x14ac:dyDescent="0.2">
      <c r="A46" s="422" t="s">
        <v>398</v>
      </c>
      <c r="B46" s="115">
        <v>41548</v>
      </c>
      <c r="C46" s="114">
        <v>23366</v>
      </c>
      <c r="D46" s="114">
        <v>18182</v>
      </c>
      <c r="E46" s="114">
        <v>30700</v>
      </c>
      <c r="F46" s="114">
        <v>10848</v>
      </c>
      <c r="G46" s="114">
        <v>5138</v>
      </c>
      <c r="H46" s="114">
        <v>11828</v>
      </c>
      <c r="I46" s="115">
        <v>10559</v>
      </c>
      <c r="J46" s="114">
        <v>6253</v>
      </c>
      <c r="K46" s="114">
        <v>4306</v>
      </c>
      <c r="L46" s="423">
        <v>3149</v>
      </c>
      <c r="M46" s="424">
        <v>3047</v>
      </c>
    </row>
    <row r="47" spans="1:13" ht="11.1" customHeight="1" x14ac:dyDescent="0.2">
      <c r="A47" s="422" t="s">
        <v>387</v>
      </c>
      <c r="B47" s="115">
        <v>41770</v>
      </c>
      <c r="C47" s="114">
        <v>23545</v>
      </c>
      <c r="D47" s="114">
        <v>18225</v>
      </c>
      <c r="E47" s="114">
        <v>30758</v>
      </c>
      <c r="F47" s="114">
        <v>11012</v>
      </c>
      <c r="G47" s="114">
        <v>5054</v>
      </c>
      <c r="H47" s="114">
        <v>11984</v>
      </c>
      <c r="I47" s="115">
        <v>10949</v>
      </c>
      <c r="J47" s="114">
        <v>6485</v>
      </c>
      <c r="K47" s="114">
        <v>4464</v>
      </c>
      <c r="L47" s="423">
        <v>2938</v>
      </c>
      <c r="M47" s="424">
        <v>2903</v>
      </c>
    </row>
    <row r="48" spans="1:13" ht="11.1" customHeight="1" x14ac:dyDescent="0.2">
      <c r="A48" s="422" t="s">
        <v>388</v>
      </c>
      <c r="B48" s="115">
        <v>42666</v>
      </c>
      <c r="C48" s="114">
        <v>23983</v>
      </c>
      <c r="D48" s="114">
        <v>18683</v>
      </c>
      <c r="E48" s="114">
        <v>31306</v>
      </c>
      <c r="F48" s="114">
        <v>11360</v>
      </c>
      <c r="G48" s="114">
        <v>5438</v>
      </c>
      <c r="H48" s="114">
        <v>12233</v>
      </c>
      <c r="I48" s="115">
        <v>10676</v>
      </c>
      <c r="J48" s="114">
        <v>6182</v>
      </c>
      <c r="K48" s="114">
        <v>4494</v>
      </c>
      <c r="L48" s="423">
        <v>3715</v>
      </c>
      <c r="M48" s="424">
        <v>3050</v>
      </c>
    </row>
    <row r="49" spans="1:17" s="110" customFormat="1" ht="11.1" customHeight="1" x14ac:dyDescent="0.2">
      <c r="A49" s="422" t="s">
        <v>389</v>
      </c>
      <c r="B49" s="115">
        <v>42220</v>
      </c>
      <c r="C49" s="114">
        <v>23577</v>
      </c>
      <c r="D49" s="114">
        <v>18643</v>
      </c>
      <c r="E49" s="114">
        <v>30842</v>
      </c>
      <c r="F49" s="114">
        <v>11378</v>
      </c>
      <c r="G49" s="114">
        <v>5210</v>
      </c>
      <c r="H49" s="114">
        <v>12215</v>
      </c>
      <c r="I49" s="115">
        <v>10636</v>
      </c>
      <c r="J49" s="114">
        <v>6236</v>
      </c>
      <c r="K49" s="114">
        <v>4400</v>
      </c>
      <c r="L49" s="423">
        <v>2061</v>
      </c>
      <c r="M49" s="424">
        <v>2584</v>
      </c>
    </row>
    <row r="50" spans="1:17" ht="15" customHeight="1" x14ac:dyDescent="0.2">
      <c r="A50" s="422" t="s">
        <v>399</v>
      </c>
      <c r="B50" s="143">
        <v>41976</v>
      </c>
      <c r="C50" s="144">
        <v>23404</v>
      </c>
      <c r="D50" s="144">
        <v>18572</v>
      </c>
      <c r="E50" s="144">
        <v>30594</v>
      </c>
      <c r="F50" s="144">
        <v>11382</v>
      </c>
      <c r="G50" s="144">
        <v>5017</v>
      </c>
      <c r="H50" s="144">
        <v>12262</v>
      </c>
      <c r="I50" s="143">
        <v>10226</v>
      </c>
      <c r="J50" s="144">
        <v>5914</v>
      </c>
      <c r="K50" s="144">
        <v>4312</v>
      </c>
      <c r="L50" s="426">
        <v>2821</v>
      </c>
      <c r="M50" s="427">
        <v>3120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1.030133821122557</v>
      </c>
      <c r="C6" s="480">
        <f>'Tabelle 3.3'!J11</f>
        <v>-3.1537077374751399</v>
      </c>
      <c r="D6" s="481">
        <f t="shared" ref="D6:E9" si="0">IF(OR(AND(B6&gt;=-50,B6&lt;=50),ISNUMBER(B6)=FALSE),B6,"")</f>
        <v>1.030133821122557</v>
      </c>
      <c r="E6" s="481">
        <f t="shared" si="0"/>
        <v>-3.1537077374751399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1.030133821122557</v>
      </c>
      <c r="C14" s="480">
        <f>'Tabelle 3.3'!J11</f>
        <v>-3.1537077374751399</v>
      </c>
      <c r="D14" s="481">
        <f>IF(OR(AND(B14&gt;=-50,B14&lt;=50),ISNUMBER(B14)=FALSE),B14,"")</f>
        <v>1.030133821122557</v>
      </c>
      <c r="E14" s="481">
        <f>IF(OR(AND(C14&gt;=-50,C14&lt;=50),ISNUMBER(C14)=FALSE),C14,"")</f>
        <v>-3.1537077374751399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3.6101083032490973</v>
      </c>
      <c r="C15" s="480">
        <f>'Tabelle 3.3'!J12</f>
        <v>7.8703703703703702</v>
      </c>
      <c r="D15" s="481">
        <f t="shared" ref="D15:E45" si="3">IF(OR(AND(B15&gt;=-50,B15&lt;=50),ISNUMBER(B15)=FALSE),B15,"")</f>
        <v>3.6101083032490973</v>
      </c>
      <c r="E15" s="481">
        <f t="shared" si="3"/>
        <v>7.8703703703703702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-3.5010940919037199</v>
      </c>
      <c r="C16" s="480">
        <f>'Tabelle 3.3'!J13</f>
        <v>-11.351351351351351</v>
      </c>
      <c r="D16" s="481">
        <f t="shared" si="3"/>
        <v>-3.5010940919037199</v>
      </c>
      <c r="E16" s="481">
        <f t="shared" si="3"/>
        <v>-11.351351351351351</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0.33037568434963188</v>
      </c>
      <c r="C17" s="480">
        <f>'Tabelle 3.3'!J14</f>
        <v>-3.5103510351035103</v>
      </c>
      <c r="D17" s="481">
        <f t="shared" si="3"/>
        <v>0.33037568434963188</v>
      </c>
      <c r="E17" s="481">
        <f t="shared" si="3"/>
        <v>-3.5103510351035103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0.43050430504305043</v>
      </c>
      <c r="C18" s="480">
        <f>'Tabelle 3.3'!J15</f>
        <v>-4.7297297297297298</v>
      </c>
      <c r="D18" s="481">
        <f t="shared" si="3"/>
        <v>0.43050430504305043</v>
      </c>
      <c r="E18" s="481">
        <f t="shared" si="3"/>
        <v>-4.7297297297297298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-1.9019019019019019</v>
      </c>
      <c r="C19" s="480">
        <f>'Tabelle 3.3'!J16</f>
        <v>-4.2682926829268295</v>
      </c>
      <c r="D19" s="481">
        <f t="shared" si="3"/>
        <v>-1.9019019019019019</v>
      </c>
      <c r="E19" s="481">
        <f t="shared" si="3"/>
        <v>-4.2682926829268295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4.7747141896435776</v>
      </c>
      <c r="C20" s="480">
        <f>'Tabelle 3.3'!J17</f>
        <v>1.7142857142857142</v>
      </c>
      <c r="D20" s="481">
        <f t="shared" si="3"/>
        <v>4.7747141896435776</v>
      </c>
      <c r="E20" s="481">
        <f t="shared" si="3"/>
        <v>1.7142857142857142</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5.28125</v>
      </c>
      <c r="C21" s="480">
        <f>'Tabelle 3.3'!J18</f>
        <v>2.9490616621983916</v>
      </c>
      <c r="D21" s="481">
        <f t="shared" si="3"/>
        <v>5.28125</v>
      </c>
      <c r="E21" s="481">
        <f t="shared" si="3"/>
        <v>2.9490616621983916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0.70101647388713639</v>
      </c>
      <c r="C22" s="480">
        <f>'Tabelle 3.3'!J19</f>
        <v>-2.2659511031604054</v>
      </c>
      <c r="D22" s="481">
        <f t="shared" si="3"/>
        <v>0.70101647388713639</v>
      </c>
      <c r="E22" s="481">
        <f t="shared" si="3"/>
        <v>-2.2659511031604054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0.91130012150668283</v>
      </c>
      <c r="C23" s="480">
        <f>'Tabelle 3.3'!J20</f>
        <v>-4.0650406504065044</v>
      </c>
      <c r="D23" s="481">
        <f t="shared" si="3"/>
        <v>0.91130012150668283</v>
      </c>
      <c r="E23" s="481">
        <f t="shared" si="3"/>
        <v>-4.0650406504065044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-0.43744531933508313</v>
      </c>
      <c r="C24" s="480">
        <f>'Tabelle 3.3'!J21</f>
        <v>-5.617977528089888</v>
      </c>
      <c r="D24" s="481">
        <f t="shared" si="3"/>
        <v>-0.43744531933508313</v>
      </c>
      <c r="E24" s="481">
        <f t="shared" si="3"/>
        <v>-5.617977528089888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0.702247191011236</v>
      </c>
      <c r="C25" s="480">
        <f>'Tabelle 3.3'!J22</f>
        <v>-5.3571428571428568</v>
      </c>
      <c r="D25" s="481">
        <f t="shared" si="3"/>
        <v>0.702247191011236</v>
      </c>
      <c r="E25" s="481">
        <f t="shared" si="3"/>
        <v>-5.3571428571428568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15.0997150997151</v>
      </c>
      <c r="C26" s="480">
        <f>'Tabelle 3.3'!J23</f>
        <v>13.580246913580247</v>
      </c>
      <c r="D26" s="481">
        <f t="shared" si="3"/>
        <v>15.0997150997151</v>
      </c>
      <c r="E26" s="481">
        <f t="shared" si="3"/>
        <v>13.580246913580247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-3.2431686447695278</v>
      </c>
      <c r="C27" s="480">
        <f>'Tabelle 3.3'!J24</f>
        <v>-4.5760430686406464</v>
      </c>
      <c r="D27" s="481">
        <f t="shared" si="3"/>
        <v>-3.2431686447695278</v>
      </c>
      <c r="E27" s="481">
        <f t="shared" si="3"/>
        <v>-4.5760430686406464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12.066905615292711</v>
      </c>
      <c r="C28" s="480">
        <f>'Tabelle 3.3'!J25</f>
        <v>-25.862068965517242</v>
      </c>
      <c r="D28" s="481">
        <f t="shared" si="3"/>
        <v>12.066905615292711</v>
      </c>
      <c r="E28" s="481">
        <f t="shared" si="3"/>
        <v>-25.862068965517242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3.4782608695652173</v>
      </c>
      <c r="C29" s="480">
        <f>'Tabelle 3.3'!J26</f>
        <v>-11.111111111111111</v>
      </c>
      <c r="D29" s="481">
        <f t="shared" si="3"/>
        <v>3.4782608695652173</v>
      </c>
      <c r="E29" s="481">
        <f t="shared" si="3"/>
        <v>-11.111111111111111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6.666666666666667</v>
      </c>
      <c r="C30" s="480">
        <f>'Tabelle 3.3'!J27</f>
        <v>5.0347222222222223</v>
      </c>
      <c r="D30" s="481">
        <f t="shared" si="3"/>
        <v>6.666666666666667</v>
      </c>
      <c r="E30" s="481">
        <f t="shared" si="3"/>
        <v>5.0347222222222223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-0.20030045067601401</v>
      </c>
      <c r="C31" s="480">
        <f>'Tabelle 3.3'!J28</f>
        <v>-1.2738853503184713</v>
      </c>
      <c r="D31" s="481">
        <f t="shared" si="3"/>
        <v>-0.20030045067601401</v>
      </c>
      <c r="E31" s="481">
        <f t="shared" si="3"/>
        <v>-1.2738853503184713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0.72639225181598066</v>
      </c>
      <c r="C32" s="480">
        <f>'Tabelle 3.3'!J29</f>
        <v>-3.2986111111111112</v>
      </c>
      <c r="D32" s="481">
        <f t="shared" si="3"/>
        <v>0.72639225181598066</v>
      </c>
      <c r="E32" s="481">
        <f t="shared" si="3"/>
        <v>-3.2986111111111112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2.7155465037338766</v>
      </c>
      <c r="C33" s="480">
        <f>'Tabelle 3.3'!J30</f>
        <v>7.4468085106382977</v>
      </c>
      <c r="D33" s="481">
        <f t="shared" si="3"/>
        <v>2.7155465037338766</v>
      </c>
      <c r="E33" s="481">
        <f t="shared" si="3"/>
        <v>7.4468085106382977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2.784048156508653</v>
      </c>
      <c r="C34" s="480">
        <f>'Tabelle 3.3'!J31</f>
        <v>0</v>
      </c>
      <c r="D34" s="481">
        <f t="shared" si="3"/>
        <v>2.784048156508653</v>
      </c>
      <c r="E34" s="481">
        <f t="shared" si="3"/>
        <v>0</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3.6101083032490973</v>
      </c>
      <c r="C37" s="480">
        <f>'Tabelle 3.3'!J34</f>
        <v>7.8703703703703702</v>
      </c>
      <c r="D37" s="481">
        <f t="shared" si="3"/>
        <v>3.6101083032490973</v>
      </c>
      <c r="E37" s="481">
        <f t="shared" si="3"/>
        <v>7.8703703703703702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1.1694316018493336</v>
      </c>
      <c r="C38" s="480">
        <f>'Tabelle 3.3'!J35</f>
        <v>-1.8609206660137121</v>
      </c>
      <c r="D38" s="481">
        <f t="shared" si="3"/>
        <v>1.1694316018493336</v>
      </c>
      <c r="E38" s="481">
        <f t="shared" si="3"/>
        <v>-1.8609206660137121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0.92610021458419611</v>
      </c>
      <c r="C39" s="480">
        <f>'Tabelle 3.3'!J36</f>
        <v>-3.7585833032164802</v>
      </c>
      <c r="D39" s="481">
        <f t="shared" si="3"/>
        <v>0.92610021458419611</v>
      </c>
      <c r="E39" s="481">
        <f t="shared" si="3"/>
        <v>-3.7585833032164802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0.92610021458419611</v>
      </c>
      <c r="C45" s="480">
        <f>'Tabelle 3.3'!J36</f>
        <v>-3.7585833032164802</v>
      </c>
      <c r="D45" s="481">
        <f t="shared" si="3"/>
        <v>0.92610021458419611</v>
      </c>
      <c r="E45" s="481">
        <f t="shared" si="3"/>
        <v>-3.7585833032164802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34809</v>
      </c>
      <c r="C51" s="487">
        <v>6598</v>
      </c>
      <c r="D51" s="487">
        <v>3569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35381</v>
      </c>
      <c r="C52" s="487">
        <v>6821</v>
      </c>
      <c r="D52" s="487">
        <v>3750</v>
      </c>
      <c r="E52" s="488">
        <f t="shared" ref="E52:G70" si="11">IF($A$51=37802,IF(COUNTBLANK(B$51:B$70)&gt;0,#N/A,B52/B$51*100),IF(COUNTBLANK(B$51:B$75)&gt;0,#N/A,B52/B$51*100))</f>
        <v>101.64325318164842</v>
      </c>
      <c r="F52" s="488">
        <f t="shared" si="11"/>
        <v>103.3798120642619</v>
      </c>
      <c r="G52" s="488">
        <f t="shared" si="11"/>
        <v>105.07144858503783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35863</v>
      </c>
      <c r="C53" s="487">
        <v>6692</v>
      </c>
      <c r="D53" s="487">
        <v>3837</v>
      </c>
      <c r="E53" s="488">
        <f t="shared" si="11"/>
        <v>103.02795254100951</v>
      </c>
      <c r="F53" s="488">
        <f t="shared" si="11"/>
        <v>101.42467414367991</v>
      </c>
      <c r="G53" s="488">
        <f t="shared" si="11"/>
        <v>107.50910619221071</v>
      </c>
      <c r="H53" s="489">
        <f>IF(ISERROR(L53)=TRUE,IF(MONTH(A53)=MONTH(MAX(A$51:A$75)),A53,""),"")</f>
        <v>41883</v>
      </c>
      <c r="I53" s="488">
        <f t="shared" si="12"/>
        <v>103.02795254100951</v>
      </c>
      <c r="J53" s="488">
        <f t="shared" si="10"/>
        <v>101.42467414367991</v>
      </c>
      <c r="K53" s="488">
        <f t="shared" si="10"/>
        <v>107.50910619221071</v>
      </c>
      <c r="L53" s="488" t="e">
        <f t="shared" si="13"/>
        <v>#N/A</v>
      </c>
    </row>
    <row r="54" spans="1:14" ht="15" customHeight="1" x14ac:dyDescent="0.2">
      <c r="A54" s="490" t="s">
        <v>462</v>
      </c>
      <c r="B54" s="487">
        <v>35621</v>
      </c>
      <c r="C54" s="487">
        <v>6867</v>
      </c>
      <c r="D54" s="487">
        <v>3787</v>
      </c>
      <c r="E54" s="488">
        <f t="shared" si="11"/>
        <v>102.33273004108132</v>
      </c>
      <c r="F54" s="488">
        <f t="shared" si="11"/>
        <v>104.07699302819036</v>
      </c>
      <c r="G54" s="488">
        <f t="shared" si="11"/>
        <v>106.10815354441019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36305</v>
      </c>
      <c r="C55" s="487">
        <v>6424</v>
      </c>
      <c r="D55" s="487">
        <v>3849</v>
      </c>
      <c r="E55" s="488">
        <f t="shared" si="11"/>
        <v>104.29773909046511</v>
      </c>
      <c r="F55" s="488">
        <f t="shared" si="11"/>
        <v>97.36283722340103</v>
      </c>
      <c r="G55" s="488">
        <f t="shared" si="11"/>
        <v>107.84533482768282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36826</v>
      </c>
      <c r="C56" s="487">
        <v>6679</v>
      </c>
      <c r="D56" s="487">
        <v>3937</v>
      </c>
      <c r="E56" s="488">
        <f t="shared" si="11"/>
        <v>105.79447843948404</v>
      </c>
      <c r="F56" s="488">
        <f t="shared" si="11"/>
        <v>101.22764474083054</v>
      </c>
      <c r="G56" s="488">
        <f t="shared" si="11"/>
        <v>110.31101148781171</v>
      </c>
      <c r="H56" s="489" t="str">
        <f t="shared" si="14"/>
        <v/>
      </c>
      <c r="I56" s="488" t="str">
        <f t="shared" si="12"/>
        <v/>
      </c>
      <c r="J56" s="488" t="str">
        <f t="shared" si="10"/>
        <v/>
      </c>
      <c r="K56" s="488" t="str">
        <f t="shared" si="10"/>
        <v/>
      </c>
      <c r="L56" s="488" t="e">
        <f t="shared" si="13"/>
        <v>#N/A</v>
      </c>
    </row>
    <row r="57" spans="1:14" ht="15" customHeight="1" x14ac:dyDescent="0.2">
      <c r="A57" s="490">
        <v>42248</v>
      </c>
      <c r="B57" s="487">
        <v>37983</v>
      </c>
      <c r="C57" s="487">
        <v>6470</v>
      </c>
      <c r="D57" s="487">
        <v>3966</v>
      </c>
      <c r="E57" s="488">
        <f t="shared" si="11"/>
        <v>109.11833146600016</v>
      </c>
      <c r="F57" s="488">
        <f t="shared" si="11"/>
        <v>98.06001818732949</v>
      </c>
      <c r="G57" s="488">
        <f t="shared" si="11"/>
        <v>111.12356402353601</v>
      </c>
      <c r="H57" s="489">
        <f t="shared" si="14"/>
        <v>42248</v>
      </c>
      <c r="I57" s="488">
        <f t="shared" si="12"/>
        <v>109.11833146600016</v>
      </c>
      <c r="J57" s="488">
        <f t="shared" si="10"/>
        <v>98.06001818732949</v>
      </c>
      <c r="K57" s="488">
        <f t="shared" si="10"/>
        <v>111.12356402353601</v>
      </c>
      <c r="L57" s="488" t="e">
        <f t="shared" si="13"/>
        <v>#N/A</v>
      </c>
    </row>
    <row r="58" spans="1:14" ht="15" customHeight="1" x14ac:dyDescent="0.2">
      <c r="A58" s="490" t="s">
        <v>465</v>
      </c>
      <c r="B58" s="487">
        <v>37794</v>
      </c>
      <c r="C58" s="487">
        <v>6629</v>
      </c>
      <c r="D58" s="487">
        <v>3937</v>
      </c>
      <c r="E58" s="488">
        <f t="shared" si="11"/>
        <v>108.57536843919675</v>
      </c>
      <c r="F58" s="488">
        <f t="shared" si="11"/>
        <v>100.46983934525613</v>
      </c>
      <c r="G58" s="488">
        <f t="shared" si="11"/>
        <v>110.31101148781171</v>
      </c>
      <c r="H58" s="489" t="str">
        <f t="shared" si="14"/>
        <v/>
      </c>
      <c r="I58" s="488" t="str">
        <f t="shared" si="12"/>
        <v/>
      </c>
      <c r="J58" s="488" t="str">
        <f t="shared" si="10"/>
        <v/>
      </c>
      <c r="K58" s="488" t="str">
        <f t="shared" si="10"/>
        <v/>
      </c>
      <c r="L58" s="488" t="e">
        <f t="shared" si="13"/>
        <v>#N/A</v>
      </c>
    </row>
    <row r="59" spans="1:14" ht="15" customHeight="1" x14ac:dyDescent="0.2">
      <c r="A59" s="490" t="s">
        <v>466</v>
      </c>
      <c r="B59" s="487">
        <v>38173</v>
      </c>
      <c r="C59" s="487">
        <v>6473</v>
      </c>
      <c r="D59" s="487">
        <v>3946</v>
      </c>
      <c r="E59" s="488">
        <f t="shared" si="11"/>
        <v>109.66416731305122</v>
      </c>
      <c r="F59" s="488">
        <f t="shared" si="11"/>
        <v>98.105486511063958</v>
      </c>
      <c r="G59" s="488">
        <f t="shared" si="11"/>
        <v>110.5631829644158</v>
      </c>
      <c r="H59" s="489" t="str">
        <f t="shared" si="14"/>
        <v/>
      </c>
      <c r="I59" s="488" t="str">
        <f t="shared" si="12"/>
        <v/>
      </c>
      <c r="J59" s="488" t="str">
        <f t="shared" si="10"/>
        <v/>
      </c>
      <c r="K59" s="488" t="str">
        <f t="shared" si="10"/>
        <v/>
      </c>
      <c r="L59" s="488" t="e">
        <f t="shared" si="13"/>
        <v>#N/A</v>
      </c>
    </row>
    <row r="60" spans="1:14" ht="15" customHeight="1" x14ac:dyDescent="0.2">
      <c r="A60" s="490" t="s">
        <v>467</v>
      </c>
      <c r="B60" s="487">
        <v>38662</v>
      </c>
      <c r="C60" s="487">
        <v>6682</v>
      </c>
      <c r="D60" s="487">
        <v>4082</v>
      </c>
      <c r="E60" s="488">
        <f t="shared" si="11"/>
        <v>111.06897641414577</v>
      </c>
      <c r="F60" s="488">
        <f t="shared" si="11"/>
        <v>101.27311306456501</v>
      </c>
      <c r="G60" s="488">
        <f t="shared" si="11"/>
        <v>114.37377416643318</v>
      </c>
      <c r="H60" s="489" t="str">
        <f t="shared" si="14"/>
        <v/>
      </c>
      <c r="I60" s="488" t="str">
        <f t="shared" si="12"/>
        <v/>
      </c>
      <c r="J60" s="488" t="str">
        <f t="shared" si="10"/>
        <v/>
      </c>
      <c r="K60" s="488" t="str">
        <f t="shared" si="10"/>
        <v/>
      </c>
      <c r="L60" s="488" t="e">
        <f t="shared" si="13"/>
        <v>#N/A</v>
      </c>
    </row>
    <row r="61" spans="1:14" ht="15" customHeight="1" x14ac:dyDescent="0.2">
      <c r="A61" s="490">
        <v>42614</v>
      </c>
      <c r="B61" s="487">
        <v>39128</v>
      </c>
      <c r="C61" s="487">
        <v>6453</v>
      </c>
      <c r="D61" s="487">
        <v>4133</v>
      </c>
      <c r="E61" s="488">
        <f t="shared" si="11"/>
        <v>112.40771064954467</v>
      </c>
      <c r="F61" s="488">
        <f t="shared" si="11"/>
        <v>97.802364352834189</v>
      </c>
      <c r="G61" s="488">
        <f t="shared" si="11"/>
        <v>115.80274586718969</v>
      </c>
      <c r="H61" s="489">
        <f t="shared" si="14"/>
        <v>42614</v>
      </c>
      <c r="I61" s="488">
        <f t="shared" si="12"/>
        <v>112.40771064954467</v>
      </c>
      <c r="J61" s="488">
        <f t="shared" si="10"/>
        <v>97.802364352834189</v>
      </c>
      <c r="K61" s="488">
        <f t="shared" si="10"/>
        <v>115.80274586718969</v>
      </c>
      <c r="L61" s="488" t="e">
        <f t="shared" si="13"/>
        <v>#N/A</v>
      </c>
    </row>
    <row r="62" spans="1:14" ht="15" customHeight="1" x14ac:dyDescent="0.2">
      <c r="A62" s="490" t="s">
        <v>468</v>
      </c>
      <c r="B62" s="487">
        <v>38960</v>
      </c>
      <c r="C62" s="487">
        <v>6552</v>
      </c>
      <c r="D62" s="487">
        <v>4059</v>
      </c>
      <c r="E62" s="488">
        <f t="shared" si="11"/>
        <v>111.92507684794163</v>
      </c>
      <c r="F62" s="488">
        <f t="shared" si="11"/>
        <v>99.302819036071526</v>
      </c>
      <c r="G62" s="488">
        <f t="shared" si="11"/>
        <v>113.72933594844494</v>
      </c>
      <c r="H62" s="489" t="str">
        <f t="shared" si="14"/>
        <v/>
      </c>
      <c r="I62" s="488" t="str">
        <f t="shared" si="12"/>
        <v/>
      </c>
      <c r="J62" s="488" t="str">
        <f t="shared" si="10"/>
        <v/>
      </c>
      <c r="K62" s="488" t="str">
        <f t="shared" si="10"/>
        <v/>
      </c>
      <c r="L62" s="488" t="e">
        <f t="shared" si="13"/>
        <v>#N/A</v>
      </c>
    </row>
    <row r="63" spans="1:14" ht="15" customHeight="1" x14ac:dyDescent="0.2">
      <c r="A63" s="490" t="s">
        <v>469</v>
      </c>
      <c r="B63" s="487">
        <v>39075</v>
      </c>
      <c r="C63" s="487">
        <v>6327</v>
      </c>
      <c r="D63" s="487">
        <v>4047</v>
      </c>
      <c r="E63" s="488">
        <f t="shared" si="11"/>
        <v>112.25545117641988</v>
      </c>
      <c r="F63" s="488">
        <f t="shared" si="11"/>
        <v>95.892694755986668</v>
      </c>
      <c r="G63" s="488">
        <f t="shared" si="11"/>
        <v>113.39310731297283</v>
      </c>
      <c r="H63" s="489" t="str">
        <f t="shared" si="14"/>
        <v/>
      </c>
      <c r="I63" s="488" t="str">
        <f t="shared" si="12"/>
        <v/>
      </c>
      <c r="J63" s="488" t="str">
        <f t="shared" si="10"/>
        <v/>
      </c>
      <c r="K63" s="488" t="str">
        <f t="shared" si="10"/>
        <v/>
      </c>
      <c r="L63" s="488" t="e">
        <f t="shared" si="13"/>
        <v>#N/A</v>
      </c>
    </row>
    <row r="64" spans="1:14" ht="15" customHeight="1" x14ac:dyDescent="0.2">
      <c r="A64" s="490" t="s">
        <v>470</v>
      </c>
      <c r="B64" s="487">
        <v>39449</v>
      </c>
      <c r="C64" s="487">
        <v>6526</v>
      </c>
      <c r="D64" s="487">
        <v>4177</v>
      </c>
      <c r="E64" s="488">
        <f t="shared" si="11"/>
        <v>113.32988594903617</v>
      </c>
      <c r="F64" s="488">
        <f t="shared" si="11"/>
        <v>98.908760230372835</v>
      </c>
      <c r="G64" s="488">
        <f t="shared" si="11"/>
        <v>117.03558419725412</v>
      </c>
      <c r="H64" s="489" t="str">
        <f t="shared" si="14"/>
        <v/>
      </c>
      <c r="I64" s="488" t="str">
        <f t="shared" si="12"/>
        <v/>
      </c>
      <c r="J64" s="488" t="str">
        <f t="shared" si="10"/>
        <v/>
      </c>
      <c r="K64" s="488" t="str">
        <f t="shared" si="10"/>
        <v/>
      </c>
      <c r="L64" s="488" t="e">
        <f t="shared" si="13"/>
        <v>#N/A</v>
      </c>
    </row>
    <row r="65" spans="1:12" ht="15" customHeight="1" x14ac:dyDescent="0.2">
      <c r="A65" s="490">
        <v>42979</v>
      </c>
      <c r="B65" s="487">
        <v>40288</v>
      </c>
      <c r="C65" s="487">
        <v>6304</v>
      </c>
      <c r="D65" s="487">
        <v>4183</v>
      </c>
      <c r="E65" s="488">
        <f t="shared" si="11"/>
        <v>115.74018213680371</v>
      </c>
      <c r="F65" s="488">
        <f t="shared" si="11"/>
        <v>95.54410427402243</v>
      </c>
      <c r="G65" s="488">
        <f t="shared" si="11"/>
        <v>117.20369851499019</v>
      </c>
      <c r="H65" s="489">
        <f t="shared" si="14"/>
        <v>42979</v>
      </c>
      <c r="I65" s="488">
        <f t="shared" si="12"/>
        <v>115.74018213680371</v>
      </c>
      <c r="J65" s="488">
        <f t="shared" si="10"/>
        <v>95.54410427402243</v>
      </c>
      <c r="K65" s="488">
        <f t="shared" si="10"/>
        <v>117.20369851499019</v>
      </c>
      <c r="L65" s="488" t="e">
        <f t="shared" si="13"/>
        <v>#N/A</v>
      </c>
    </row>
    <row r="66" spans="1:12" ht="15" customHeight="1" x14ac:dyDescent="0.2">
      <c r="A66" s="490" t="s">
        <v>471</v>
      </c>
      <c r="B66" s="487">
        <v>40214</v>
      </c>
      <c r="C66" s="487">
        <v>6440</v>
      </c>
      <c r="D66" s="487">
        <v>4146</v>
      </c>
      <c r="E66" s="488">
        <f t="shared" si="11"/>
        <v>115.52759343847856</v>
      </c>
      <c r="F66" s="488">
        <f t="shared" si="11"/>
        <v>97.605334949984851</v>
      </c>
      <c r="G66" s="488">
        <f t="shared" si="11"/>
        <v>116.16699355561781</v>
      </c>
      <c r="H66" s="489" t="str">
        <f t="shared" si="14"/>
        <v/>
      </c>
      <c r="I66" s="488" t="str">
        <f t="shared" si="12"/>
        <v/>
      </c>
      <c r="J66" s="488" t="str">
        <f t="shared" si="10"/>
        <v/>
      </c>
      <c r="K66" s="488" t="str">
        <f t="shared" si="10"/>
        <v/>
      </c>
      <c r="L66" s="488" t="e">
        <f t="shared" si="13"/>
        <v>#N/A</v>
      </c>
    </row>
    <row r="67" spans="1:12" ht="15" customHeight="1" x14ac:dyDescent="0.2">
      <c r="A67" s="490" t="s">
        <v>472</v>
      </c>
      <c r="B67" s="487">
        <v>40341</v>
      </c>
      <c r="C67" s="487">
        <v>6295</v>
      </c>
      <c r="D67" s="487">
        <v>4068</v>
      </c>
      <c r="E67" s="488">
        <f t="shared" si="11"/>
        <v>115.89244160992847</v>
      </c>
      <c r="F67" s="488">
        <f t="shared" si="11"/>
        <v>95.40769930281904</v>
      </c>
      <c r="G67" s="488">
        <f t="shared" si="11"/>
        <v>113.98150742504902</v>
      </c>
      <c r="H67" s="489" t="str">
        <f t="shared" si="14"/>
        <v/>
      </c>
      <c r="I67" s="488" t="str">
        <f t="shared" si="12"/>
        <v/>
      </c>
      <c r="J67" s="488" t="str">
        <f t="shared" si="12"/>
        <v/>
      </c>
      <c r="K67" s="488" t="str">
        <f t="shared" si="12"/>
        <v/>
      </c>
      <c r="L67" s="488" t="e">
        <f t="shared" si="13"/>
        <v>#N/A</v>
      </c>
    </row>
    <row r="68" spans="1:12" ht="15" customHeight="1" x14ac:dyDescent="0.2">
      <c r="A68" s="490" t="s">
        <v>473</v>
      </c>
      <c r="B68" s="487">
        <v>40806</v>
      </c>
      <c r="C68" s="487">
        <v>6491</v>
      </c>
      <c r="D68" s="487">
        <v>4233</v>
      </c>
      <c r="E68" s="488">
        <f t="shared" si="11"/>
        <v>117.22830302507971</v>
      </c>
      <c r="F68" s="488">
        <f t="shared" si="11"/>
        <v>98.378296453470753</v>
      </c>
      <c r="G68" s="488">
        <f t="shared" si="11"/>
        <v>118.6046511627907</v>
      </c>
      <c r="H68" s="489" t="str">
        <f t="shared" si="14"/>
        <v/>
      </c>
      <c r="I68" s="488" t="str">
        <f t="shared" si="12"/>
        <v/>
      </c>
      <c r="J68" s="488" t="str">
        <f t="shared" si="12"/>
        <v/>
      </c>
      <c r="K68" s="488" t="str">
        <f t="shared" si="12"/>
        <v/>
      </c>
      <c r="L68" s="488" t="e">
        <f t="shared" si="13"/>
        <v>#N/A</v>
      </c>
    </row>
    <row r="69" spans="1:12" ht="15" customHeight="1" x14ac:dyDescent="0.2">
      <c r="A69" s="490">
        <v>43344</v>
      </c>
      <c r="B69" s="487">
        <v>41611</v>
      </c>
      <c r="C69" s="487">
        <v>6266</v>
      </c>
      <c r="D69" s="487">
        <v>4316</v>
      </c>
      <c r="E69" s="488">
        <f t="shared" si="11"/>
        <v>119.54092332442758</v>
      </c>
      <c r="F69" s="488">
        <f t="shared" si="11"/>
        <v>94.968172173385881</v>
      </c>
      <c r="G69" s="488">
        <f t="shared" si="11"/>
        <v>120.93023255813952</v>
      </c>
      <c r="H69" s="489">
        <f t="shared" si="14"/>
        <v>43344</v>
      </c>
      <c r="I69" s="488">
        <f t="shared" si="12"/>
        <v>119.54092332442758</v>
      </c>
      <c r="J69" s="488">
        <f t="shared" si="12"/>
        <v>94.968172173385881</v>
      </c>
      <c r="K69" s="488">
        <f t="shared" si="12"/>
        <v>120.93023255813952</v>
      </c>
      <c r="L69" s="488" t="e">
        <f t="shared" si="13"/>
        <v>#N/A</v>
      </c>
    </row>
    <row r="70" spans="1:12" ht="15" customHeight="1" x14ac:dyDescent="0.2">
      <c r="A70" s="490" t="s">
        <v>474</v>
      </c>
      <c r="B70" s="487">
        <v>41322</v>
      </c>
      <c r="C70" s="487">
        <v>6428</v>
      </c>
      <c r="D70" s="487">
        <v>4305</v>
      </c>
      <c r="E70" s="488">
        <f t="shared" si="11"/>
        <v>118.71067827286046</v>
      </c>
      <c r="F70" s="488">
        <f t="shared" si="11"/>
        <v>97.423461655046978</v>
      </c>
      <c r="G70" s="488">
        <f t="shared" si="11"/>
        <v>120.62202297562344</v>
      </c>
      <c r="H70" s="489" t="str">
        <f t="shared" si="14"/>
        <v/>
      </c>
      <c r="I70" s="488" t="str">
        <f t="shared" si="12"/>
        <v/>
      </c>
      <c r="J70" s="488" t="str">
        <f t="shared" si="12"/>
        <v/>
      </c>
      <c r="K70" s="488" t="str">
        <f t="shared" si="12"/>
        <v/>
      </c>
      <c r="L70" s="488" t="e">
        <f t="shared" si="13"/>
        <v>#N/A</v>
      </c>
    </row>
    <row r="71" spans="1:12" ht="15" customHeight="1" x14ac:dyDescent="0.2">
      <c r="A71" s="490" t="s">
        <v>475</v>
      </c>
      <c r="B71" s="487">
        <v>41548</v>
      </c>
      <c r="C71" s="487">
        <v>6253</v>
      </c>
      <c r="D71" s="487">
        <v>4306</v>
      </c>
      <c r="E71" s="491">
        <f t="shared" ref="E71:G75" si="15">IF($A$51=37802,IF(COUNTBLANK(B$51:B$70)&gt;0,#N/A,IF(ISBLANK(B71)=FALSE,B71/B$51*100,#N/A)),IF(COUNTBLANK(B$51:B$75)&gt;0,#N/A,B71/B$51*100))</f>
        <v>119.35993564882645</v>
      </c>
      <c r="F71" s="491">
        <f t="shared" si="15"/>
        <v>94.771142770536528</v>
      </c>
      <c r="G71" s="491">
        <f t="shared" si="15"/>
        <v>120.65004202857943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41770</v>
      </c>
      <c r="C72" s="487">
        <v>6485</v>
      </c>
      <c r="D72" s="487">
        <v>4464</v>
      </c>
      <c r="E72" s="491">
        <f t="shared" si="15"/>
        <v>119.99770174380188</v>
      </c>
      <c r="F72" s="491">
        <f t="shared" si="15"/>
        <v>98.287359806001817</v>
      </c>
      <c r="G72" s="491">
        <f t="shared" si="15"/>
        <v>125.07705239562902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42666</v>
      </c>
      <c r="C73" s="487">
        <v>6182</v>
      </c>
      <c r="D73" s="487">
        <v>4494</v>
      </c>
      <c r="E73" s="491">
        <f t="shared" si="15"/>
        <v>122.57174868568474</v>
      </c>
      <c r="F73" s="491">
        <f t="shared" si="15"/>
        <v>93.695059108820857</v>
      </c>
      <c r="G73" s="491">
        <f t="shared" si="15"/>
        <v>125.91762398430933</v>
      </c>
      <c r="H73" s="492">
        <f>IF(A$51=37802,IF(ISERROR(L73)=TRUE,IF(ISBLANK(A73)=FALSE,IF(MONTH(A73)=MONTH(MAX(A$51:A$75)),A73,""),""),""),IF(ISERROR(L73)=TRUE,IF(MONTH(A73)=MONTH(MAX(A$51:A$75)),A73,""),""))</f>
        <v>43709</v>
      </c>
      <c r="I73" s="488">
        <f t="shared" si="12"/>
        <v>122.57174868568474</v>
      </c>
      <c r="J73" s="488">
        <f t="shared" si="12"/>
        <v>93.695059108820857</v>
      </c>
      <c r="K73" s="488">
        <f t="shared" si="12"/>
        <v>125.91762398430933</v>
      </c>
      <c r="L73" s="488" t="e">
        <f t="shared" si="13"/>
        <v>#N/A</v>
      </c>
    </row>
    <row r="74" spans="1:12" ht="15" customHeight="1" x14ac:dyDescent="0.2">
      <c r="A74" s="490" t="s">
        <v>477</v>
      </c>
      <c r="B74" s="487">
        <v>42220</v>
      </c>
      <c r="C74" s="487">
        <v>6236</v>
      </c>
      <c r="D74" s="487">
        <v>4400</v>
      </c>
      <c r="E74" s="491">
        <f t="shared" si="15"/>
        <v>121.29047085523858</v>
      </c>
      <c r="F74" s="491">
        <f t="shared" si="15"/>
        <v>94.513488936041227</v>
      </c>
      <c r="G74" s="491">
        <f t="shared" si="15"/>
        <v>123.28383300644438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41976</v>
      </c>
      <c r="C75" s="493">
        <v>5914</v>
      </c>
      <c r="D75" s="493">
        <v>4312</v>
      </c>
      <c r="E75" s="491">
        <f t="shared" si="15"/>
        <v>120.58950271481514</v>
      </c>
      <c r="F75" s="491">
        <f t="shared" si="15"/>
        <v>89.633222188541978</v>
      </c>
      <c r="G75" s="491">
        <f t="shared" si="15"/>
        <v>120.8181563463155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122.57174868568474</v>
      </c>
      <c r="J77" s="488">
        <f>IF(J75&lt;&gt;"",J75,IF(J74&lt;&gt;"",J74,IF(J73&lt;&gt;"",J73,IF(J72&lt;&gt;"",J72,IF(J71&lt;&gt;"",J71,IF(J70&lt;&gt;"",J70,""))))))</f>
        <v>93.695059108820857</v>
      </c>
      <c r="K77" s="488">
        <f>IF(K75&lt;&gt;"",K75,IF(K74&lt;&gt;"",K74,IF(K73&lt;&gt;"",K73,IF(K72&lt;&gt;"",K72,IF(K71&lt;&gt;"",K71,IF(K70&lt;&gt;"",K70,""))))))</f>
        <v>125.91762398430933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+22,6%</v>
      </c>
      <c r="J79" s="488" t="str">
        <f>"GeB - ausschließlich: "&amp;IF(J77&gt;100,"+","")&amp;TEXT(J77-100,"0,0")&amp;"%"</f>
        <v>GeB - ausschließlich: -6,3%</v>
      </c>
      <c r="K79" s="488" t="str">
        <f>"GeB - im Nebenjob: "&amp;IF(K77&gt;100,"+","")&amp;TEXT(K77-100,"0,0")&amp;"%"</f>
        <v>GeB - im Nebenjob: +25,9%</v>
      </c>
    </row>
    <row r="81" spans="9:9" ht="15" customHeight="1" x14ac:dyDescent="0.2">
      <c r="I81" s="488" t="str">
        <f>IF(ISERROR(HLOOKUP(1,I$78:K$79,2,FALSE)),"",HLOOKUP(1,I$78:K$79,2,FALSE))</f>
        <v>GeB - im Nebenjob: +25,9%</v>
      </c>
    </row>
    <row r="82" spans="9:9" ht="15" customHeight="1" x14ac:dyDescent="0.2">
      <c r="I82" s="488" t="str">
        <f>IF(ISERROR(HLOOKUP(2,I$78:K$79,2,FALSE)),"",HLOOKUP(2,I$78:K$79,2,FALSE))</f>
        <v>SvB: +22,6%</v>
      </c>
    </row>
    <row r="83" spans="9:9" ht="15" customHeight="1" x14ac:dyDescent="0.2">
      <c r="I83" s="488" t="str">
        <f>IF(ISERROR(HLOOKUP(3,I$78:K$79,2,FALSE)),"",HLOOKUP(3,I$78:K$79,2,FALSE))</f>
        <v>GeB - ausschließlich: -6,3%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41976</v>
      </c>
      <c r="E12" s="114">
        <v>42220</v>
      </c>
      <c r="F12" s="114">
        <v>42666</v>
      </c>
      <c r="G12" s="114">
        <v>41770</v>
      </c>
      <c r="H12" s="114">
        <v>41548</v>
      </c>
      <c r="I12" s="115">
        <v>428</v>
      </c>
      <c r="J12" s="116">
        <v>1.030133821122557</v>
      </c>
      <c r="N12" s="117"/>
    </row>
    <row r="13" spans="1:15" s="110" customFormat="1" ht="13.5" customHeight="1" x14ac:dyDescent="0.2">
      <c r="A13" s="118" t="s">
        <v>105</v>
      </c>
      <c r="B13" s="119" t="s">
        <v>106</v>
      </c>
      <c r="C13" s="113">
        <v>55.755669906613306</v>
      </c>
      <c r="D13" s="114">
        <v>23404</v>
      </c>
      <c r="E13" s="114">
        <v>23577</v>
      </c>
      <c r="F13" s="114">
        <v>23983</v>
      </c>
      <c r="G13" s="114">
        <v>23545</v>
      </c>
      <c r="H13" s="114">
        <v>23366</v>
      </c>
      <c r="I13" s="115">
        <v>38</v>
      </c>
      <c r="J13" s="116">
        <v>0.16262946161088762</v>
      </c>
    </row>
    <row r="14" spans="1:15" s="110" customFormat="1" ht="13.5" customHeight="1" x14ac:dyDescent="0.2">
      <c r="A14" s="120"/>
      <c r="B14" s="119" t="s">
        <v>107</v>
      </c>
      <c r="C14" s="113">
        <v>44.244330093386694</v>
      </c>
      <c r="D14" s="114">
        <v>18572</v>
      </c>
      <c r="E14" s="114">
        <v>18643</v>
      </c>
      <c r="F14" s="114">
        <v>18683</v>
      </c>
      <c r="G14" s="114">
        <v>18225</v>
      </c>
      <c r="H14" s="114">
        <v>18182</v>
      </c>
      <c r="I14" s="115">
        <v>390</v>
      </c>
      <c r="J14" s="116">
        <v>2.144978550214498</v>
      </c>
    </row>
    <row r="15" spans="1:15" s="110" customFormat="1" ht="13.5" customHeight="1" x14ac:dyDescent="0.2">
      <c r="A15" s="118" t="s">
        <v>105</v>
      </c>
      <c r="B15" s="121" t="s">
        <v>108</v>
      </c>
      <c r="C15" s="113">
        <v>11.952067848294263</v>
      </c>
      <c r="D15" s="114">
        <v>5017</v>
      </c>
      <c r="E15" s="114">
        <v>5210</v>
      </c>
      <c r="F15" s="114">
        <v>5438</v>
      </c>
      <c r="G15" s="114">
        <v>5054</v>
      </c>
      <c r="H15" s="114">
        <v>5138</v>
      </c>
      <c r="I15" s="115">
        <v>-121</v>
      </c>
      <c r="J15" s="116">
        <v>-2.3550019462826004</v>
      </c>
    </row>
    <row r="16" spans="1:15" s="110" customFormat="1" ht="13.5" customHeight="1" x14ac:dyDescent="0.2">
      <c r="A16" s="118"/>
      <c r="B16" s="121" t="s">
        <v>109</v>
      </c>
      <c r="C16" s="113">
        <v>69.916142557651995</v>
      </c>
      <c r="D16" s="114">
        <v>29348</v>
      </c>
      <c r="E16" s="114">
        <v>29446</v>
      </c>
      <c r="F16" s="114">
        <v>29694</v>
      </c>
      <c r="G16" s="114">
        <v>29384</v>
      </c>
      <c r="H16" s="114">
        <v>29203</v>
      </c>
      <c r="I16" s="115">
        <v>145</v>
      </c>
      <c r="J16" s="116">
        <v>0.49652432969215493</v>
      </c>
    </row>
    <row r="17" spans="1:10" s="110" customFormat="1" ht="13.5" customHeight="1" x14ac:dyDescent="0.2">
      <c r="A17" s="118"/>
      <c r="B17" s="121" t="s">
        <v>110</v>
      </c>
      <c r="C17" s="113">
        <v>17.155040975795693</v>
      </c>
      <c r="D17" s="114">
        <v>7201</v>
      </c>
      <c r="E17" s="114">
        <v>7142</v>
      </c>
      <c r="F17" s="114">
        <v>7113</v>
      </c>
      <c r="G17" s="114">
        <v>6926</v>
      </c>
      <c r="H17" s="114">
        <v>6824</v>
      </c>
      <c r="I17" s="115">
        <v>377</v>
      </c>
      <c r="J17" s="116">
        <v>5.5246189917936697</v>
      </c>
    </row>
    <row r="18" spans="1:10" s="110" customFormat="1" ht="13.5" customHeight="1" x14ac:dyDescent="0.2">
      <c r="A18" s="120"/>
      <c r="B18" s="121" t="s">
        <v>111</v>
      </c>
      <c r="C18" s="113">
        <v>0.97674861825805226</v>
      </c>
      <c r="D18" s="114">
        <v>410</v>
      </c>
      <c r="E18" s="114">
        <v>422</v>
      </c>
      <c r="F18" s="114">
        <v>421</v>
      </c>
      <c r="G18" s="114">
        <v>406</v>
      </c>
      <c r="H18" s="114">
        <v>383</v>
      </c>
      <c r="I18" s="115">
        <v>27</v>
      </c>
      <c r="J18" s="116">
        <v>7.0496083550913839</v>
      </c>
    </row>
    <row r="19" spans="1:10" s="110" customFormat="1" ht="13.5" customHeight="1" x14ac:dyDescent="0.2">
      <c r="A19" s="120"/>
      <c r="B19" s="121" t="s">
        <v>112</v>
      </c>
      <c r="C19" s="113">
        <v>0.25728987993138935</v>
      </c>
      <c r="D19" s="114">
        <v>108</v>
      </c>
      <c r="E19" s="114">
        <v>113</v>
      </c>
      <c r="F19" s="114">
        <v>115</v>
      </c>
      <c r="G19" s="114">
        <v>102</v>
      </c>
      <c r="H19" s="114">
        <v>94</v>
      </c>
      <c r="I19" s="115">
        <v>14</v>
      </c>
      <c r="J19" s="116">
        <v>14.893617021276595</v>
      </c>
    </row>
    <row r="20" spans="1:10" s="110" customFormat="1" ht="13.5" customHeight="1" x14ac:dyDescent="0.2">
      <c r="A20" s="118" t="s">
        <v>113</v>
      </c>
      <c r="B20" s="122" t="s">
        <v>114</v>
      </c>
      <c r="C20" s="113">
        <v>72.884505431675237</v>
      </c>
      <c r="D20" s="114">
        <v>30594</v>
      </c>
      <c r="E20" s="114">
        <v>30842</v>
      </c>
      <c r="F20" s="114">
        <v>31306</v>
      </c>
      <c r="G20" s="114">
        <v>30758</v>
      </c>
      <c r="H20" s="114">
        <v>30700</v>
      </c>
      <c r="I20" s="115">
        <v>-106</v>
      </c>
      <c r="J20" s="116">
        <v>-0.34527687296416937</v>
      </c>
    </row>
    <row r="21" spans="1:10" s="110" customFormat="1" ht="13.5" customHeight="1" x14ac:dyDescent="0.2">
      <c r="A21" s="120"/>
      <c r="B21" s="122" t="s">
        <v>115</v>
      </c>
      <c r="C21" s="113">
        <v>27.115494568324756</v>
      </c>
      <c r="D21" s="114">
        <v>11382</v>
      </c>
      <c r="E21" s="114">
        <v>11378</v>
      </c>
      <c r="F21" s="114">
        <v>11360</v>
      </c>
      <c r="G21" s="114">
        <v>11012</v>
      </c>
      <c r="H21" s="114">
        <v>10848</v>
      </c>
      <c r="I21" s="115">
        <v>534</v>
      </c>
      <c r="J21" s="116">
        <v>4.9225663716814161</v>
      </c>
    </row>
    <row r="22" spans="1:10" s="110" customFormat="1" ht="13.5" customHeight="1" x14ac:dyDescent="0.2">
      <c r="A22" s="118" t="s">
        <v>113</v>
      </c>
      <c r="B22" s="122" t="s">
        <v>116</v>
      </c>
      <c r="C22" s="113">
        <v>84.286258814560696</v>
      </c>
      <c r="D22" s="114">
        <v>35380</v>
      </c>
      <c r="E22" s="114">
        <v>35758</v>
      </c>
      <c r="F22" s="114">
        <v>36056</v>
      </c>
      <c r="G22" s="114">
        <v>35379</v>
      </c>
      <c r="H22" s="114">
        <v>35422</v>
      </c>
      <c r="I22" s="115">
        <v>-42</v>
      </c>
      <c r="J22" s="116">
        <v>-0.11857037998983683</v>
      </c>
    </row>
    <row r="23" spans="1:10" s="110" customFormat="1" ht="13.5" customHeight="1" x14ac:dyDescent="0.2">
      <c r="A23" s="123"/>
      <c r="B23" s="124" t="s">
        <v>117</v>
      </c>
      <c r="C23" s="125">
        <v>15.699447303220888</v>
      </c>
      <c r="D23" s="114">
        <v>6590</v>
      </c>
      <c r="E23" s="114">
        <v>6455</v>
      </c>
      <c r="F23" s="114">
        <v>6604</v>
      </c>
      <c r="G23" s="114">
        <v>6383</v>
      </c>
      <c r="H23" s="114">
        <v>6120</v>
      </c>
      <c r="I23" s="115">
        <v>470</v>
      </c>
      <c r="J23" s="116">
        <v>7.6797385620915035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10226</v>
      </c>
      <c r="E26" s="114">
        <v>10636</v>
      </c>
      <c r="F26" s="114">
        <v>10676</v>
      </c>
      <c r="G26" s="114">
        <v>10949</v>
      </c>
      <c r="H26" s="140">
        <v>10559</v>
      </c>
      <c r="I26" s="115">
        <v>-333</v>
      </c>
      <c r="J26" s="116">
        <v>-3.1537077374751399</v>
      </c>
    </row>
    <row r="27" spans="1:10" s="110" customFormat="1" ht="13.5" customHeight="1" x14ac:dyDescent="0.2">
      <c r="A27" s="118" t="s">
        <v>105</v>
      </c>
      <c r="B27" s="119" t="s">
        <v>106</v>
      </c>
      <c r="C27" s="113">
        <v>36.896147076080581</v>
      </c>
      <c r="D27" s="115">
        <v>3773</v>
      </c>
      <c r="E27" s="114">
        <v>3893</v>
      </c>
      <c r="F27" s="114">
        <v>3924</v>
      </c>
      <c r="G27" s="114">
        <v>4008</v>
      </c>
      <c r="H27" s="140">
        <v>3833</v>
      </c>
      <c r="I27" s="115">
        <v>-60</v>
      </c>
      <c r="J27" s="116">
        <v>-1.5653535090007826</v>
      </c>
    </row>
    <row r="28" spans="1:10" s="110" customFormat="1" ht="13.5" customHeight="1" x14ac:dyDescent="0.2">
      <c r="A28" s="120"/>
      <c r="B28" s="119" t="s">
        <v>107</v>
      </c>
      <c r="C28" s="113">
        <v>63.103852923919419</v>
      </c>
      <c r="D28" s="115">
        <v>6453</v>
      </c>
      <c r="E28" s="114">
        <v>6743</v>
      </c>
      <c r="F28" s="114">
        <v>6752</v>
      </c>
      <c r="G28" s="114">
        <v>6941</v>
      </c>
      <c r="H28" s="140">
        <v>6726</v>
      </c>
      <c r="I28" s="115">
        <v>-273</v>
      </c>
      <c r="J28" s="116">
        <v>-4.0588760035682423</v>
      </c>
    </row>
    <row r="29" spans="1:10" s="110" customFormat="1" ht="13.5" customHeight="1" x14ac:dyDescent="0.2">
      <c r="A29" s="118" t="s">
        <v>105</v>
      </c>
      <c r="B29" s="121" t="s">
        <v>108</v>
      </c>
      <c r="C29" s="113">
        <v>11.734793663211422</v>
      </c>
      <c r="D29" s="115">
        <v>1200</v>
      </c>
      <c r="E29" s="114">
        <v>1379</v>
      </c>
      <c r="F29" s="114">
        <v>1292</v>
      </c>
      <c r="G29" s="114">
        <v>1472</v>
      </c>
      <c r="H29" s="140">
        <v>1276</v>
      </c>
      <c r="I29" s="115">
        <v>-76</v>
      </c>
      <c r="J29" s="116">
        <v>-5.9561128526645772</v>
      </c>
    </row>
    <row r="30" spans="1:10" s="110" customFormat="1" ht="13.5" customHeight="1" x14ac:dyDescent="0.2">
      <c r="A30" s="118"/>
      <c r="B30" s="121" t="s">
        <v>109</v>
      </c>
      <c r="C30" s="113">
        <v>52.278505769606888</v>
      </c>
      <c r="D30" s="115">
        <v>5346</v>
      </c>
      <c r="E30" s="114">
        <v>5532</v>
      </c>
      <c r="F30" s="114">
        <v>5573</v>
      </c>
      <c r="G30" s="114">
        <v>5665</v>
      </c>
      <c r="H30" s="140">
        <v>5565</v>
      </c>
      <c r="I30" s="115">
        <v>-219</v>
      </c>
      <c r="J30" s="116">
        <v>-3.9353099730458223</v>
      </c>
    </row>
    <row r="31" spans="1:10" s="110" customFormat="1" ht="13.5" customHeight="1" x14ac:dyDescent="0.2">
      <c r="A31" s="118"/>
      <c r="B31" s="121" t="s">
        <v>110</v>
      </c>
      <c r="C31" s="113">
        <v>19.890475259143361</v>
      </c>
      <c r="D31" s="115">
        <v>2034</v>
      </c>
      <c r="E31" s="114">
        <v>2065</v>
      </c>
      <c r="F31" s="114">
        <v>2132</v>
      </c>
      <c r="G31" s="114">
        <v>2160</v>
      </c>
      <c r="H31" s="140">
        <v>2088</v>
      </c>
      <c r="I31" s="115">
        <v>-54</v>
      </c>
      <c r="J31" s="116">
        <v>-2.5862068965517242</v>
      </c>
    </row>
    <row r="32" spans="1:10" s="110" customFormat="1" ht="13.5" customHeight="1" x14ac:dyDescent="0.2">
      <c r="A32" s="120"/>
      <c r="B32" s="121" t="s">
        <v>111</v>
      </c>
      <c r="C32" s="113">
        <v>16.096225308038335</v>
      </c>
      <c r="D32" s="115">
        <v>1646</v>
      </c>
      <c r="E32" s="114">
        <v>1660</v>
      </c>
      <c r="F32" s="114">
        <v>1679</v>
      </c>
      <c r="G32" s="114">
        <v>1652</v>
      </c>
      <c r="H32" s="140">
        <v>1630</v>
      </c>
      <c r="I32" s="115">
        <v>16</v>
      </c>
      <c r="J32" s="116">
        <v>0.98159509202453987</v>
      </c>
    </row>
    <row r="33" spans="1:10" s="110" customFormat="1" ht="13.5" customHeight="1" x14ac:dyDescent="0.2">
      <c r="A33" s="120"/>
      <c r="B33" s="121" t="s">
        <v>112</v>
      </c>
      <c r="C33" s="113">
        <v>1.5939761392528848</v>
      </c>
      <c r="D33" s="115">
        <v>163</v>
      </c>
      <c r="E33" s="114">
        <v>143</v>
      </c>
      <c r="F33" s="114">
        <v>165</v>
      </c>
      <c r="G33" s="114">
        <v>135</v>
      </c>
      <c r="H33" s="140">
        <v>135</v>
      </c>
      <c r="I33" s="115">
        <v>28</v>
      </c>
      <c r="J33" s="116">
        <v>20.74074074074074</v>
      </c>
    </row>
    <row r="34" spans="1:10" s="110" customFormat="1" ht="13.5" customHeight="1" x14ac:dyDescent="0.2">
      <c r="A34" s="118" t="s">
        <v>113</v>
      </c>
      <c r="B34" s="122" t="s">
        <v>116</v>
      </c>
      <c r="C34" s="113">
        <v>89.771171523567375</v>
      </c>
      <c r="D34" s="115">
        <v>9180</v>
      </c>
      <c r="E34" s="114">
        <v>9547</v>
      </c>
      <c r="F34" s="114">
        <v>9554</v>
      </c>
      <c r="G34" s="114">
        <v>9834</v>
      </c>
      <c r="H34" s="140">
        <v>9525</v>
      </c>
      <c r="I34" s="115">
        <v>-345</v>
      </c>
      <c r="J34" s="116">
        <v>-3.622047244094488</v>
      </c>
    </row>
    <row r="35" spans="1:10" s="110" customFormat="1" ht="13.5" customHeight="1" x14ac:dyDescent="0.2">
      <c r="A35" s="118"/>
      <c r="B35" s="119" t="s">
        <v>117</v>
      </c>
      <c r="C35" s="113">
        <v>10.111480539800509</v>
      </c>
      <c r="D35" s="115">
        <v>1034</v>
      </c>
      <c r="E35" s="114">
        <v>1077</v>
      </c>
      <c r="F35" s="114">
        <v>1109</v>
      </c>
      <c r="G35" s="114">
        <v>1101</v>
      </c>
      <c r="H35" s="140">
        <v>1023</v>
      </c>
      <c r="I35" s="115">
        <v>11</v>
      </c>
      <c r="J35" s="116">
        <v>1.075268817204301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5914</v>
      </c>
      <c r="E37" s="114">
        <v>6236</v>
      </c>
      <c r="F37" s="114">
        <v>6182</v>
      </c>
      <c r="G37" s="114">
        <v>6485</v>
      </c>
      <c r="H37" s="140">
        <v>6253</v>
      </c>
      <c r="I37" s="115">
        <v>-339</v>
      </c>
      <c r="J37" s="116">
        <v>-5.421397729090037</v>
      </c>
    </row>
    <row r="38" spans="1:10" s="110" customFormat="1" ht="13.5" customHeight="1" x14ac:dyDescent="0.2">
      <c r="A38" s="118" t="s">
        <v>105</v>
      </c>
      <c r="B38" s="119" t="s">
        <v>106</v>
      </c>
      <c r="C38" s="113">
        <v>30.368616841393305</v>
      </c>
      <c r="D38" s="115">
        <v>1796</v>
      </c>
      <c r="E38" s="114">
        <v>1873</v>
      </c>
      <c r="F38" s="114">
        <v>1834</v>
      </c>
      <c r="G38" s="114">
        <v>1920</v>
      </c>
      <c r="H38" s="140">
        <v>1798</v>
      </c>
      <c r="I38" s="115">
        <v>-2</v>
      </c>
      <c r="J38" s="116">
        <v>-0.11123470522803114</v>
      </c>
    </row>
    <row r="39" spans="1:10" s="110" customFormat="1" ht="13.5" customHeight="1" x14ac:dyDescent="0.2">
      <c r="A39" s="120"/>
      <c r="B39" s="119" t="s">
        <v>107</v>
      </c>
      <c r="C39" s="113">
        <v>69.631383158606695</v>
      </c>
      <c r="D39" s="115">
        <v>4118</v>
      </c>
      <c r="E39" s="114">
        <v>4363</v>
      </c>
      <c r="F39" s="114">
        <v>4348</v>
      </c>
      <c r="G39" s="114">
        <v>4565</v>
      </c>
      <c r="H39" s="140">
        <v>4455</v>
      </c>
      <c r="I39" s="115">
        <v>-337</v>
      </c>
      <c r="J39" s="116">
        <v>-7.5645342312008976</v>
      </c>
    </row>
    <row r="40" spans="1:10" s="110" customFormat="1" ht="13.5" customHeight="1" x14ac:dyDescent="0.2">
      <c r="A40" s="118" t="s">
        <v>105</v>
      </c>
      <c r="B40" s="121" t="s">
        <v>108</v>
      </c>
      <c r="C40" s="113">
        <v>12.817044301657084</v>
      </c>
      <c r="D40" s="115">
        <v>758</v>
      </c>
      <c r="E40" s="114">
        <v>914</v>
      </c>
      <c r="F40" s="114">
        <v>807</v>
      </c>
      <c r="G40" s="114">
        <v>1004</v>
      </c>
      <c r="H40" s="140">
        <v>832</v>
      </c>
      <c r="I40" s="115">
        <v>-74</v>
      </c>
      <c r="J40" s="116">
        <v>-8.8942307692307701</v>
      </c>
    </row>
    <row r="41" spans="1:10" s="110" customFormat="1" ht="13.5" customHeight="1" x14ac:dyDescent="0.2">
      <c r="A41" s="118"/>
      <c r="B41" s="121" t="s">
        <v>109</v>
      </c>
      <c r="C41" s="113">
        <v>37.605681433885692</v>
      </c>
      <c r="D41" s="115">
        <v>2224</v>
      </c>
      <c r="E41" s="114">
        <v>2352</v>
      </c>
      <c r="F41" s="114">
        <v>2338</v>
      </c>
      <c r="G41" s="114">
        <v>2445</v>
      </c>
      <c r="H41" s="140">
        <v>2447</v>
      </c>
      <c r="I41" s="115">
        <v>-223</v>
      </c>
      <c r="J41" s="116">
        <v>-9.1131998365345321</v>
      </c>
    </row>
    <row r="42" spans="1:10" s="110" customFormat="1" ht="13.5" customHeight="1" x14ac:dyDescent="0.2">
      <c r="A42" s="118"/>
      <c r="B42" s="121" t="s">
        <v>110</v>
      </c>
      <c r="C42" s="113">
        <v>22.573554277984442</v>
      </c>
      <c r="D42" s="115">
        <v>1335</v>
      </c>
      <c r="E42" s="114">
        <v>1366</v>
      </c>
      <c r="F42" s="114">
        <v>1411</v>
      </c>
      <c r="G42" s="114">
        <v>1428</v>
      </c>
      <c r="H42" s="140">
        <v>1384</v>
      </c>
      <c r="I42" s="115">
        <v>-49</v>
      </c>
      <c r="J42" s="116">
        <v>-3.5404624277456649</v>
      </c>
    </row>
    <row r="43" spans="1:10" s="110" customFormat="1" ht="13.5" customHeight="1" x14ac:dyDescent="0.2">
      <c r="A43" s="120"/>
      <c r="B43" s="121" t="s">
        <v>111</v>
      </c>
      <c r="C43" s="113">
        <v>27.003719986472777</v>
      </c>
      <c r="D43" s="115">
        <v>1597</v>
      </c>
      <c r="E43" s="114">
        <v>1604</v>
      </c>
      <c r="F43" s="114">
        <v>1626</v>
      </c>
      <c r="G43" s="114">
        <v>1608</v>
      </c>
      <c r="H43" s="140">
        <v>1590</v>
      </c>
      <c r="I43" s="115">
        <v>7</v>
      </c>
      <c r="J43" s="116">
        <v>0.44025157232704404</v>
      </c>
    </row>
    <row r="44" spans="1:10" s="110" customFormat="1" ht="13.5" customHeight="1" x14ac:dyDescent="0.2">
      <c r="A44" s="120"/>
      <c r="B44" s="121" t="s">
        <v>112</v>
      </c>
      <c r="C44" s="113">
        <v>2.5363544132566789</v>
      </c>
      <c r="D44" s="115">
        <v>150</v>
      </c>
      <c r="E44" s="114">
        <v>128</v>
      </c>
      <c r="F44" s="114">
        <v>151</v>
      </c>
      <c r="G44" s="114">
        <v>124</v>
      </c>
      <c r="H44" s="140">
        <v>127</v>
      </c>
      <c r="I44" s="115">
        <v>23</v>
      </c>
      <c r="J44" s="116">
        <v>18.110236220472441</v>
      </c>
    </row>
    <row r="45" spans="1:10" s="110" customFormat="1" ht="13.5" customHeight="1" x14ac:dyDescent="0.2">
      <c r="A45" s="118" t="s">
        <v>113</v>
      </c>
      <c r="B45" s="122" t="s">
        <v>116</v>
      </c>
      <c r="C45" s="113">
        <v>91.579303347987832</v>
      </c>
      <c r="D45" s="115">
        <v>5416</v>
      </c>
      <c r="E45" s="114">
        <v>5705</v>
      </c>
      <c r="F45" s="114">
        <v>5644</v>
      </c>
      <c r="G45" s="114">
        <v>5941</v>
      </c>
      <c r="H45" s="140">
        <v>5741</v>
      </c>
      <c r="I45" s="115">
        <v>-325</v>
      </c>
      <c r="J45" s="116">
        <v>-5.6610346629507058</v>
      </c>
    </row>
    <row r="46" spans="1:10" s="110" customFormat="1" ht="13.5" customHeight="1" x14ac:dyDescent="0.2">
      <c r="A46" s="118"/>
      <c r="B46" s="119" t="s">
        <v>117</v>
      </c>
      <c r="C46" s="113">
        <v>8.2346973283733522</v>
      </c>
      <c r="D46" s="115">
        <v>487</v>
      </c>
      <c r="E46" s="114">
        <v>520</v>
      </c>
      <c r="F46" s="114">
        <v>525</v>
      </c>
      <c r="G46" s="114">
        <v>530</v>
      </c>
      <c r="H46" s="140">
        <v>501</v>
      </c>
      <c r="I46" s="115">
        <v>-14</v>
      </c>
      <c r="J46" s="116">
        <v>-2.7944111776447107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4312</v>
      </c>
      <c r="E48" s="114">
        <v>4400</v>
      </c>
      <c r="F48" s="114">
        <v>4494</v>
      </c>
      <c r="G48" s="114">
        <v>4464</v>
      </c>
      <c r="H48" s="140">
        <v>4306</v>
      </c>
      <c r="I48" s="115">
        <v>6</v>
      </c>
      <c r="J48" s="116">
        <v>0.13934045517882024</v>
      </c>
    </row>
    <row r="49" spans="1:12" s="110" customFormat="1" ht="13.5" customHeight="1" x14ac:dyDescent="0.2">
      <c r="A49" s="118" t="s">
        <v>105</v>
      </c>
      <c r="B49" s="119" t="s">
        <v>106</v>
      </c>
      <c r="C49" s="113">
        <v>45.848794063079779</v>
      </c>
      <c r="D49" s="115">
        <v>1977</v>
      </c>
      <c r="E49" s="114">
        <v>2020</v>
      </c>
      <c r="F49" s="114">
        <v>2090</v>
      </c>
      <c r="G49" s="114">
        <v>2088</v>
      </c>
      <c r="H49" s="140">
        <v>2035</v>
      </c>
      <c r="I49" s="115">
        <v>-58</v>
      </c>
      <c r="J49" s="116">
        <v>-2.8501228501228502</v>
      </c>
    </row>
    <row r="50" spans="1:12" s="110" customFormat="1" ht="13.5" customHeight="1" x14ac:dyDescent="0.2">
      <c r="A50" s="120"/>
      <c r="B50" s="119" t="s">
        <v>107</v>
      </c>
      <c r="C50" s="113">
        <v>54.151205936920221</v>
      </c>
      <c r="D50" s="115">
        <v>2335</v>
      </c>
      <c r="E50" s="114">
        <v>2380</v>
      </c>
      <c r="F50" s="114">
        <v>2404</v>
      </c>
      <c r="G50" s="114">
        <v>2376</v>
      </c>
      <c r="H50" s="140">
        <v>2271</v>
      </c>
      <c r="I50" s="115">
        <v>64</v>
      </c>
      <c r="J50" s="116">
        <v>2.8181417877586967</v>
      </c>
    </row>
    <row r="51" spans="1:12" s="110" customFormat="1" ht="13.5" customHeight="1" x14ac:dyDescent="0.2">
      <c r="A51" s="118" t="s">
        <v>105</v>
      </c>
      <c r="B51" s="121" t="s">
        <v>108</v>
      </c>
      <c r="C51" s="113">
        <v>10.250463821892394</v>
      </c>
      <c r="D51" s="115">
        <v>442</v>
      </c>
      <c r="E51" s="114">
        <v>465</v>
      </c>
      <c r="F51" s="114">
        <v>485</v>
      </c>
      <c r="G51" s="114">
        <v>468</v>
      </c>
      <c r="H51" s="140">
        <v>444</v>
      </c>
      <c r="I51" s="115">
        <v>-2</v>
      </c>
      <c r="J51" s="116">
        <v>-0.45045045045045046</v>
      </c>
    </row>
    <row r="52" spans="1:12" s="110" customFormat="1" ht="13.5" customHeight="1" x14ac:dyDescent="0.2">
      <c r="A52" s="118"/>
      <c r="B52" s="121" t="s">
        <v>109</v>
      </c>
      <c r="C52" s="113">
        <v>72.402597402597408</v>
      </c>
      <c r="D52" s="115">
        <v>3122</v>
      </c>
      <c r="E52" s="114">
        <v>3180</v>
      </c>
      <c r="F52" s="114">
        <v>3235</v>
      </c>
      <c r="G52" s="114">
        <v>3220</v>
      </c>
      <c r="H52" s="140">
        <v>3118</v>
      </c>
      <c r="I52" s="115">
        <v>4</v>
      </c>
      <c r="J52" s="116">
        <v>0.12828736369467608</v>
      </c>
    </row>
    <row r="53" spans="1:12" s="110" customFormat="1" ht="13.5" customHeight="1" x14ac:dyDescent="0.2">
      <c r="A53" s="118"/>
      <c r="B53" s="121" t="s">
        <v>110</v>
      </c>
      <c r="C53" s="113">
        <v>16.210575139146567</v>
      </c>
      <c r="D53" s="115">
        <v>699</v>
      </c>
      <c r="E53" s="114">
        <v>699</v>
      </c>
      <c r="F53" s="114">
        <v>721</v>
      </c>
      <c r="G53" s="114">
        <v>732</v>
      </c>
      <c r="H53" s="140">
        <v>704</v>
      </c>
      <c r="I53" s="115">
        <v>-5</v>
      </c>
      <c r="J53" s="116">
        <v>-0.71022727272727271</v>
      </c>
    </row>
    <row r="54" spans="1:12" s="110" customFormat="1" ht="13.5" customHeight="1" x14ac:dyDescent="0.2">
      <c r="A54" s="120"/>
      <c r="B54" s="121" t="s">
        <v>111</v>
      </c>
      <c r="C54" s="113">
        <v>1.1363636363636365</v>
      </c>
      <c r="D54" s="115">
        <v>49</v>
      </c>
      <c r="E54" s="114">
        <v>56</v>
      </c>
      <c r="F54" s="114">
        <v>53</v>
      </c>
      <c r="G54" s="114">
        <v>44</v>
      </c>
      <c r="H54" s="140">
        <v>40</v>
      </c>
      <c r="I54" s="115">
        <v>9</v>
      </c>
      <c r="J54" s="116">
        <v>22.5</v>
      </c>
    </row>
    <row r="55" spans="1:12" s="110" customFormat="1" ht="13.5" customHeight="1" x14ac:dyDescent="0.2">
      <c r="A55" s="120"/>
      <c r="B55" s="121" t="s">
        <v>112</v>
      </c>
      <c r="C55" s="113">
        <v>0.30148423005565861</v>
      </c>
      <c r="D55" s="115">
        <v>13</v>
      </c>
      <c r="E55" s="114">
        <v>15</v>
      </c>
      <c r="F55" s="114">
        <v>14</v>
      </c>
      <c r="G55" s="114">
        <v>11</v>
      </c>
      <c r="H55" s="140">
        <v>8</v>
      </c>
      <c r="I55" s="115">
        <v>5</v>
      </c>
      <c r="J55" s="116">
        <v>62.5</v>
      </c>
    </row>
    <row r="56" spans="1:12" s="110" customFormat="1" ht="13.5" customHeight="1" x14ac:dyDescent="0.2">
      <c r="A56" s="118" t="s">
        <v>113</v>
      </c>
      <c r="B56" s="122" t="s">
        <v>116</v>
      </c>
      <c r="C56" s="113">
        <v>87.291280148422999</v>
      </c>
      <c r="D56" s="115">
        <v>3764</v>
      </c>
      <c r="E56" s="114">
        <v>3842</v>
      </c>
      <c r="F56" s="114">
        <v>3910</v>
      </c>
      <c r="G56" s="114">
        <v>3893</v>
      </c>
      <c r="H56" s="140">
        <v>3784</v>
      </c>
      <c r="I56" s="115">
        <v>-20</v>
      </c>
      <c r="J56" s="116">
        <v>-0.52854122621564481</v>
      </c>
    </row>
    <row r="57" spans="1:12" s="110" customFormat="1" ht="13.5" customHeight="1" x14ac:dyDescent="0.2">
      <c r="A57" s="142"/>
      <c r="B57" s="124" t="s">
        <v>117</v>
      </c>
      <c r="C57" s="125">
        <v>12.685528756957329</v>
      </c>
      <c r="D57" s="143">
        <v>547</v>
      </c>
      <c r="E57" s="144">
        <v>557</v>
      </c>
      <c r="F57" s="144">
        <v>584</v>
      </c>
      <c r="G57" s="144">
        <v>571</v>
      </c>
      <c r="H57" s="145">
        <v>522</v>
      </c>
      <c r="I57" s="143">
        <v>25</v>
      </c>
      <c r="J57" s="146">
        <v>4.7892720306513414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41976</v>
      </c>
      <c r="E12" s="236">
        <v>42220</v>
      </c>
      <c r="F12" s="114">
        <v>42666</v>
      </c>
      <c r="G12" s="114">
        <v>41770</v>
      </c>
      <c r="H12" s="140">
        <v>41548</v>
      </c>
      <c r="I12" s="115">
        <v>428</v>
      </c>
      <c r="J12" s="116">
        <v>1.030133821122557</v>
      </c>
    </row>
    <row r="13" spans="1:15" s="110" customFormat="1" ht="12" customHeight="1" x14ac:dyDescent="0.2">
      <c r="A13" s="118" t="s">
        <v>105</v>
      </c>
      <c r="B13" s="119" t="s">
        <v>106</v>
      </c>
      <c r="C13" s="113">
        <v>55.755669906613306</v>
      </c>
      <c r="D13" s="115">
        <v>23404</v>
      </c>
      <c r="E13" s="114">
        <v>23577</v>
      </c>
      <c r="F13" s="114">
        <v>23983</v>
      </c>
      <c r="G13" s="114">
        <v>23545</v>
      </c>
      <c r="H13" s="140">
        <v>23366</v>
      </c>
      <c r="I13" s="115">
        <v>38</v>
      </c>
      <c r="J13" s="116">
        <v>0.16262946161088762</v>
      </c>
    </row>
    <row r="14" spans="1:15" s="110" customFormat="1" ht="12" customHeight="1" x14ac:dyDescent="0.2">
      <c r="A14" s="118"/>
      <c r="B14" s="119" t="s">
        <v>107</v>
      </c>
      <c r="C14" s="113">
        <v>44.244330093386694</v>
      </c>
      <c r="D14" s="115">
        <v>18572</v>
      </c>
      <c r="E14" s="114">
        <v>18643</v>
      </c>
      <c r="F14" s="114">
        <v>18683</v>
      </c>
      <c r="G14" s="114">
        <v>18225</v>
      </c>
      <c r="H14" s="140">
        <v>18182</v>
      </c>
      <c r="I14" s="115">
        <v>390</v>
      </c>
      <c r="J14" s="116">
        <v>2.144978550214498</v>
      </c>
    </row>
    <row r="15" spans="1:15" s="110" customFormat="1" ht="12" customHeight="1" x14ac:dyDescent="0.2">
      <c r="A15" s="118" t="s">
        <v>105</v>
      </c>
      <c r="B15" s="121" t="s">
        <v>108</v>
      </c>
      <c r="C15" s="113">
        <v>11.952067848294263</v>
      </c>
      <c r="D15" s="115">
        <v>5017</v>
      </c>
      <c r="E15" s="114">
        <v>5210</v>
      </c>
      <c r="F15" s="114">
        <v>5438</v>
      </c>
      <c r="G15" s="114">
        <v>5054</v>
      </c>
      <c r="H15" s="140">
        <v>5138</v>
      </c>
      <c r="I15" s="115">
        <v>-121</v>
      </c>
      <c r="J15" s="116">
        <v>-2.3550019462826004</v>
      </c>
    </row>
    <row r="16" spans="1:15" s="110" customFormat="1" ht="12" customHeight="1" x14ac:dyDescent="0.2">
      <c r="A16" s="118"/>
      <c r="B16" s="121" t="s">
        <v>109</v>
      </c>
      <c r="C16" s="113">
        <v>69.916142557651995</v>
      </c>
      <c r="D16" s="115">
        <v>29348</v>
      </c>
      <c r="E16" s="114">
        <v>29446</v>
      </c>
      <c r="F16" s="114">
        <v>29694</v>
      </c>
      <c r="G16" s="114">
        <v>29384</v>
      </c>
      <c r="H16" s="140">
        <v>29203</v>
      </c>
      <c r="I16" s="115">
        <v>145</v>
      </c>
      <c r="J16" s="116">
        <v>0.49652432969215493</v>
      </c>
    </row>
    <row r="17" spans="1:10" s="110" customFormat="1" ht="12" customHeight="1" x14ac:dyDescent="0.2">
      <c r="A17" s="118"/>
      <c r="B17" s="121" t="s">
        <v>110</v>
      </c>
      <c r="C17" s="113">
        <v>17.155040975795693</v>
      </c>
      <c r="D17" s="115">
        <v>7201</v>
      </c>
      <c r="E17" s="114">
        <v>7142</v>
      </c>
      <c r="F17" s="114">
        <v>7113</v>
      </c>
      <c r="G17" s="114">
        <v>6926</v>
      </c>
      <c r="H17" s="140">
        <v>6824</v>
      </c>
      <c r="I17" s="115">
        <v>377</v>
      </c>
      <c r="J17" s="116">
        <v>5.5246189917936697</v>
      </c>
    </row>
    <row r="18" spans="1:10" s="110" customFormat="1" ht="12" customHeight="1" x14ac:dyDescent="0.2">
      <c r="A18" s="120"/>
      <c r="B18" s="121" t="s">
        <v>111</v>
      </c>
      <c r="C18" s="113">
        <v>0.97674861825805226</v>
      </c>
      <c r="D18" s="115">
        <v>410</v>
      </c>
      <c r="E18" s="114">
        <v>422</v>
      </c>
      <c r="F18" s="114">
        <v>421</v>
      </c>
      <c r="G18" s="114">
        <v>406</v>
      </c>
      <c r="H18" s="140">
        <v>383</v>
      </c>
      <c r="I18" s="115">
        <v>27</v>
      </c>
      <c r="J18" s="116">
        <v>7.0496083550913839</v>
      </c>
    </row>
    <row r="19" spans="1:10" s="110" customFormat="1" ht="12" customHeight="1" x14ac:dyDescent="0.2">
      <c r="A19" s="120"/>
      <c r="B19" s="121" t="s">
        <v>112</v>
      </c>
      <c r="C19" s="113">
        <v>0.25728987993138935</v>
      </c>
      <c r="D19" s="115">
        <v>108</v>
      </c>
      <c r="E19" s="114">
        <v>113</v>
      </c>
      <c r="F19" s="114">
        <v>115</v>
      </c>
      <c r="G19" s="114">
        <v>102</v>
      </c>
      <c r="H19" s="140">
        <v>94</v>
      </c>
      <c r="I19" s="115">
        <v>14</v>
      </c>
      <c r="J19" s="116">
        <v>14.893617021276595</v>
      </c>
    </row>
    <row r="20" spans="1:10" s="110" customFormat="1" ht="12" customHeight="1" x14ac:dyDescent="0.2">
      <c r="A20" s="118" t="s">
        <v>113</v>
      </c>
      <c r="B20" s="119" t="s">
        <v>181</v>
      </c>
      <c r="C20" s="113">
        <v>72.884505431675237</v>
      </c>
      <c r="D20" s="115">
        <v>30594</v>
      </c>
      <c r="E20" s="114">
        <v>30842</v>
      </c>
      <c r="F20" s="114">
        <v>31306</v>
      </c>
      <c r="G20" s="114">
        <v>30758</v>
      </c>
      <c r="H20" s="140">
        <v>30700</v>
      </c>
      <c r="I20" s="115">
        <v>-106</v>
      </c>
      <c r="J20" s="116">
        <v>-0.34527687296416937</v>
      </c>
    </row>
    <row r="21" spans="1:10" s="110" customFormat="1" ht="12" customHeight="1" x14ac:dyDescent="0.2">
      <c r="A21" s="118"/>
      <c r="B21" s="119" t="s">
        <v>182</v>
      </c>
      <c r="C21" s="113">
        <v>27.115494568324756</v>
      </c>
      <c r="D21" s="115">
        <v>11382</v>
      </c>
      <c r="E21" s="114">
        <v>11378</v>
      </c>
      <c r="F21" s="114">
        <v>11360</v>
      </c>
      <c r="G21" s="114">
        <v>11012</v>
      </c>
      <c r="H21" s="140">
        <v>10848</v>
      </c>
      <c r="I21" s="115">
        <v>534</v>
      </c>
      <c r="J21" s="116">
        <v>4.9225663716814161</v>
      </c>
    </row>
    <row r="22" spans="1:10" s="110" customFormat="1" ht="12" customHeight="1" x14ac:dyDescent="0.2">
      <c r="A22" s="118" t="s">
        <v>113</v>
      </c>
      <c r="B22" s="119" t="s">
        <v>116</v>
      </c>
      <c r="C22" s="113">
        <v>84.286258814560696</v>
      </c>
      <c r="D22" s="115">
        <v>35380</v>
      </c>
      <c r="E22" s="114">
        <v>35758</v>
      </c>
      <c r="F22" s="114">
        <v>36056</v>
      </c>
      <c r="G22" s="114">
        <v>35379</v>
      </c>
      <c r="H22" s="140">
        <v>35422</v>
      </c>
      <c r="I22" s="115">
        <v>-42</v>
      </c>
      <c r="J22" s="116">
        <v>-0.11857037998983683</v>
      </c>
    </row>
    <row r="23" spans="1:10" s="110" customFormat="1" ht="12" customHeight="1" x14ac:dyDescent="0.2">
      <c r="A23" s="118"/>
      <c r="B23" s="119" t="s">
        <v>117</v>
      </c>
      <c r="C23" s="113">
        <v>15.699447303220888</v>
      </c>
      <c r="D23" s="115">
        <v>6590</v>
      </c>
      <c r="E23" s="114">
        <v>6455</v>
      </c>
      <c r="F23" s="114">
        <v>6604</v>
      </c>
      <c r="G23" s="114">
        <v>6383</v>
      </c>
      <c r="H23" s="140">
        <v>6120</v>
      </c>
      <c r="I23" s="115">
        <v>470</v>
      </c>
      <c r="J23" s="116">
        <v>7.6797385620915035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58049</v>
      </c>
      <c r="E64" s="236">
        <v>58157</v>
      </c>
      <c r="F64" s="236">
        <v>58718</v>
      </c>
      <c r="G64" s="236">
        <v>57831</v>
      </c>
      <c r="H64" s="140">
        <v>57682</v>
      </c>
      <c r="I64" s="115">
        <v>367</v>
      </c>
      <c r="J64" s="116">
        <v>0.63624700946569124</v>
      </c>
    </row>
    <row r="65" spans="1:12" s="110" customFormat="1" ht="12" customHeight="1" x14ac:dyDescent="0.2">
      <c r="A65" s="118" t="s">
        <v>105</v>
      </c>
      <c r="B65" s="119" t="s">
        <v>106</v>
      </c>
      <c r="C65" s="113">
        <v>57.627177040086821</v>
      </c>
      <c r="D65" s="235">
        <v>33452</v>
      </c>
      <c r="E65" s="236">
        <v>33610</v>
      </c>
      <c r="F65" s="236">
        <v>34014</v>
      </c>
      <c r="G65" s="236">
        <v>33518</v>
      </c>
      <c r="H65" s="140">
        <v>33410</v>
      </c>
      <c r="I65" s="115">
        <v>42</v>
      </c>
      <c r="J65" s="116">
        <v>0.1257108650104759</v>
      </c>
    </row>
    <row r="66" spans="1:12" s="110" customFormat="1" ht="12" customHeight="1" x14ac:dyDescent="0.2">
      <c r="A66" s="118"/>
      <c r="B66" s="119" t="s">
        <v>107</v>
      </c>
      <c r="C66" s="113">
        <v>42.372822959913179</v>
      </c>
      <c r="D66" s="235">
        <v>24597</v>
      </c>
      <c r="E66" s="236">
        <v>24547</v>
      </c>
      <c r="F66" s="236">
        <v>24704</v>
      </c>
      <c r="G66" s="236">
        <v>24313</v>
      </c>
      <c r="H66" s="140">
        <v>24272</v>
      </c>
      <c r="I66" s="115">
        <v>325</v>
      </c>
      <c r="J66" s="116">
        <v>1.3389914304548451</v>
      </c>
    </row>
    <row r="67" spans="1:12" s="110" customFormat="1" ht="12" customHeight="1" x14ac:dyDescent="0.2">
      <c r="A67" s="118" t="s">
        <v>105</v>
      </c>
      <c r="B67" s="121" t="s">
        <v>108</v>
      </c>
      <c r="C67" s="113">
        <v>12.747850953504798</v>
      </c>
      <c r="D67" s="235">
        <v>7400</v>
      </c>
      <c r="E67" s="236">
        <v>7634</v>
      </c>
      <c r="F67" s="236">
        <v>7989</v>
      </c>
      <c r="G67" s="236">
        <v>7423</v>
      </c>
      <c r="H67" s="140">
        <v>7562</v>
      </c>
      <c r="I67" s="115">
        <v>-162</v>
      </c>
      <c r="J67" s="116">
        <v>-2.1422903993652471</v>
      </c>
    </row>
    <row r="68" spans="1:12" s="110" customFormat="1" ht="12" customHeight="1" x14ac:dyDescent="0.2">
      <c r="A68" s="118"/>
      <c r="B68" s="121" t="s">
        <v>109</v>
      </c>
      <c r="C68" s="113">
        <v>67.36550155902772</v>
      </c>
      <c r="D68" s="235">
        <v>39105</v>
      </c>
      <c r="E68" s="236">
        <v>39083</v>
      </c>
      <c r="F68" s="236">
        <v>39342</v>
      </c>
      <c r="G68" s="236">
        <v>39244</v>
      </c>
      <c r="H68" s="140">
        <v>39096</v>
      </c>
      <c r="I68" s="115">
        <v>9</v>
      </c>
      <c r="J68" s="116">
        <v>2.3020257826887661E-2</v>
      </c>
    </row>
    <row r="69" spans="1:12" s="110" customFormat="1" ht="12" customHeight="1" x14ac:dyDescent="0.2">
      <c r="A69" s="118"/>
      <c r="B69" s="121" t="s">
        <v>110</v>
      </c>
      <c r="C69" s="113">
        <v>19.107994969766921</v>
      </c>
      <c r="D69" s="235">
        <v>11092</v>
      </c>
      <c r="E69" s="236">
        <v>10982</v>
      </c>
      <c r="F69" s="236">
        <v>10930</v>
      </c>
      <c r="G69" s="236">
        <v>10727</v>
      </c>
      <c r="H69" s="140">
        <v>10607</v>
      </c>
      <c r="I69" s="115">
        <v>485</v>
      </c>
      <c r="J69" s="116">
        <v>4.5724521542377676</v>
      </c>
    </row>
    <row r="70" spans="1:12" s="110" customFormat="1" ht="12" customHeight="1" x14ac:dyDescent="0.2">
      <c r="A70" s="120"/>
      <c r="B70" s="121" t="s">
        <v>111</v>
      </c>
      <c r="C70" s="113">
        <v>0.77865251770056332</v>
      </c>
      <c r="D70" s="235">
        <v>452</v>
      </c>
      <c r="E70" s="236">
        <v>458</v>
      </c>
      <c r="F70" s="236">
        <v>457</v>
      </c>
      <c r="G70" s="236">
        <v>437</v>
      </c>
      <c r="H70" s="140">
        <v>417</v>
      </c>
      <c r="I70" s="115">
        <v>35</v>
      </c>
      <c r="J70" s="116">
        <v>8.3932853717026372</v>
      </c>
    </row>
    <row r="71" spans="1:12" s="110" customFormat="1" ht="12" customHeight="1" x14ac:dyDescent="0.2">
      <c r="A71" s="120"/>
      <c r="B71" s="121" t="s">
        <v>112</v>
      </c>
      <c r="C71" s="113">
        <v>0.21878068528312289</v>
      </c>
      <c r="D71" s="235">
        <v>127</v>
      </c>
      <c r="E71" s="236">
        <v>118</v>
      </c>
      <c r="F71" s="236">
        <v>129</v>
      </c>
      <c r="G71" s="236">
        <v>114</v>
      </c>
      <c r="H71" s="140">
        <v>108</v>
      </c>
      <c r="I71" s="115">
        <v>19</v>
      </c>
      <c r="J71" s="116">
        <v>17.592592592592592</v>
      </c>
    </row>
    <row r="72" spans="1:12" s="110" customFormat="1" ht="12" customHeight="1" x14ac:dyDescent="0.2">
      <c r="A72" s="118" t="s">
        <v>113</v>
      </c>
      <c r="B72" s="119" t="s">
        <v>181</v>
      </c>
      <c r="C72" s="113">
        <v>74.008165515340494</v>
      </c>
      <c r="D72" s="235">
        <v>42961</v>
      </c>
      <c r="E72" s="236">
        <v>43135</v>
      </c>
      <c r="F72" s="236">
        <v>43760</v>
      </c>
      <c r="G72" s="236">
        <v>43133</v>
      </c>
      <c r="H72" s="140">
        <v>43113</v>
      </c>
      <c r="I72" s="115">
        <v>-152</v>
      </c>
      <c r="J72" s="116">
        <v>-0.35256187228910074</v>
      </c>
    </row>
    <row r="73" spans="1:12" s="110" customFormat="1" ht="12" customHeight="1" x14ac:dyDescent="0.2">
      <c r="A73" s="118"/>
      <c r="B73" s="119" t="s">
        <v>182</v>
      </c>
      <c r="C73" s="113">
        <v>25.991834484659513</v>
      </c>
      <c r="D73" s="115">
        <v>15088</v>
      </c>
      <c r="E73" s="114">
        <v>15022</v>
      </c>
      <c r="F73" s="114">
        <v>14958</v>
      </c>
      <c r="G73" s="114">
        <v>14698</v>
      </c>
      <c r="H73" s="140">
        <v>14569</v>
      </c>
      <c r="I73" s="115">
        <v>519</v>
      </c>
      <c r="J73" s="116">
        <v>3.5623584322877342</v>
      </c>
    </row>
    <row r="74" spans="1:12" s="110" customFormat="1" ht="12" customHeight="1" x14ac:dyDescent="0.2">
      <c r="A74" s="118" t="s">
        <v>113</v>
      </c>
      <c r="B74" s="119" t="s">
        <v>116</v>
      </c>
      <c r="C74" s="113">
        <v>89.989491636376158</v>
      </c>
      <c r="D74" s="115">
        <v>52238</v>
      </c>
      <c r="E74" s="114">
        <v>52477</v>
      </c>
      <c r="F74" s="114">
        <v>52861</v>
      </c>
      <c r="G74" s="114">
        <v>52111</v>
      </c>
      <c r="H74" s="140">
        <v>52107</v>
      </c>
      <c r="I74" s="115">
        <v>131</v>
      </c>
      <c r="J74" s="116">
        <v>0.25140576122210068</v>
      </c>
    </row>
    <row r="75" spans="1:12" s="110" customFormat="1" ht="12" customHeight="1" x14ac:dyDescent="0.2">
      <c r="A75" s="142"/>
      <c r="B75" s="124" t="s">
        <v>117</v>
      </c>
      <c r="C75" s="125">
        <v>9.9950042205722749</v>
      </c>
      <c r="D75" s="143">
        <v>5802</v>
      </c>
      <c r="E75" s="144">
        <v>5671</v>
      </c>
      <c r="F75" s="144">
        <v>5849</v>
      </c>
      <c r="G75" s="144">
        <v>5712</v>
      </c>
      <c r="H75" s="145">
        <v>5567</v>
      </c>
      <c r="I75" s="143">
        <v>235</v>
      </c>
      <c r="J75" s="146">
        <v>4.221304113526136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41976</v>
      </c>
      <c r="G11" s="114">
        <v>42220</v>
      </c>
      <c r="H11" s="114">
        <v>42666</v>
      </c>
      <c r="I11" s="114">
        <v>41770</v>
      </c>
      <c r="J11" s="140">
        <v>41548</v>
      </c>
      <c r="K11" s="114">
        <v>428</v>
      </c>
      <c r="L11" s="116">
        <v>1.030133821122557</v>
      </c>
    </row>
    <row r="12" spans="1:17" s="110" customFormat="1" ht="24.95" customHeight="1" x14ac:dyDescent="0.2">
      <c r="A12" s="604" t="s">
        <v>185</v>
      </c>
      <c r="B12" s="605"/>
      <c r="C12" s="605"/>
      <c r="D12" s="606"/>
      <c r="E12" s="113">
        <v>55.755669906613306</v>
      </c>
      <c r="F12" s="115">
        <v>23404</v>
      </c>
      <c r="G12" s="114">
        <v>23577</v>
      </c>
      <c r="H12" s="114">
        <v>23983</v>
      </c>
      <c r="I12" s="114">
        <v>23545</v>
      </c>
      <c r="J12" s="140">
        <v>23366</v>
      </c>
      <c r="K12" s="114">
        <v>38</v>
      </c>
      <c r="L12" s="116">
        <v>0.16262946161088762</v>
      </c>
    </row>
    <row r="13" spans="1:17" s="110" customFormat="1" ht="15" customHeight="1" x14ac:dyDescent="0.2">
      <c r="A13" s="120"/>
      <c r="B13" s="612" t="s">
        <v>107</v>
      </c>
      <c r="C13" s="612"/>
      <c r="E13" s="113">
        <v>44.244330093386694</v>
      </c>
      <c r="F13" s="115">
        <v>18572</v>
      </c>
      <c r="G13" s="114">
        <v>18643</v>
      </c>
      <c r="H13" s="114">
        <v>18683</v>
      </c>
      <c r="I13" s="114">
        <v>18225</v>
      </c>
      <c r="J13" s="140">
        <v>18182</v>
      </c>
      <c r="K13" s="114">
        <v>390</v>
      </c>
      <c r="L13" s="116">
        <v>2.144978550214498</v>
      </c>
    </row>
    <row r="14" spans="1:17" s="110" customFormat="1" ht="24.95" customHeight="1" x14ac:dyDescent="0.2">
      <c r="A14" s="604" t="s">
        <v>186</v>
      </c>
      <c r="B14" s="605"/>
      <c r="C14" s="605"/>
      <c r="D14" s="606"/>
      <c r="E14" s="113">
        <v>11.952067848294263</v>
      </c>
      <c r="F14" s="115">
        <v>5017</v>
      </c>
      <c r="G14" s="114">
        <v>5210</v>
      </c>
      <c r="H14" s="114">
        <v>5438</v>
      </c>
      <c r="I14" s="114">
        <v>5054</v>
      </c>
      <c r="J14" s="140">
        <v>5138</v>
      </c>
      <c r="K14" s="114">
        <v>-121</v>
      </c>
      <c r="L14" s="116">
        <v>-2.3550019462826004</v>
      </c>
    </row>
    <row r="15" spans="1:17" s="110" customFormat="1" ht="15" customHeight="1" x14ac:dyDescent="0.2">
      <c r="A15" s="120"/>
      <c r="B15" s="119"/>
      <c r="C15" s="258" t="s">
        <v>106</v>
      </c>
      <c r="E15" s="113">
        <v>58.620689655172413</v>
      </c>
      <c r="F15" s="115">
        <v>2941</v>
      </c>
      <c r="G15" s="114">
        <v>3043</v>
      </c>
      <c r="H15" s="114">
        <v>3212</v>
      </c>
      <c r="I15" s="114">
        <v>2960</v>
      </c>
      <c r="J15" s="140">
        <v>3000</v>
      </c>
      <c r="K15" s="114">
        <v>-59</v>
      </c>
      <c r="L15" s="116">
        <v>-1.9666666666666666</v>
      </c>
    </row>
    <row r="16" spans="1:17" s="110" customFormat="1" ht="15" customHeight="1" x14ac:dyDescent="0.2">
      <c r="A16" s="120"/>
      <c r="B16" s="119"/>
      <c r="C16" s="258" t="s">
        <v>107</v>
      </c>
      <c r="E16" s="113">
        <v>41.379310344827587</v>
      </c>
      <c r="F16" s="115">
        <v>2076</v>
      </c>
      <c r="G16" s="114">
        <v>2167</v>
      </c>
      <c r="H16" s="114">
        <v>2226</v>
      </c>
      <c r="I16" s="114">
        <v>2094</v>
      </c>
      <c r="J16" s="140">
        <v>2138</v>
      </c>
      <c r="K16" s="114">
        <v>-62</v>
      </c>
      <c r="L16" s="116">
        <v>-2.899906454630496</v>
      </c>
    </row>
    <row r="17" spans="1:12" s="110" customFormat="1" ht="15" customHeight="1" x14ac:dyDescent="0.2">
      <c r="A17" s="120"/>
      <c r="B17" s="121" t="s">
        <v>109</v>
      </c>
      <c r="C17" s="258"/>
      <c r="E17" s="113">
        <v>69.916142557651995</v>
      </c>
      <c r="F17" s="115">
        <v>29348</v>
      </c>
      <c r="G17" s="114">
        <v>29446</v>
      </c>
      <c r="H17" s="114">
        <v>29694</v>
      </c>
      <c r="I17" s="114">
        <v>29384</v>
      </c>
      <c r="J17" s="140">
        <v>29203</v>
      </c>
      <c r="K17" s="114">
        <v>145</v>
      </c>
      <c r="L17" s="116">
        <v>0.49652432969215493</v>
      </c>
    </row>
    <row r="18" spans="1:12" s="110" customFormat="1" ht="15" customHeight="1" x14ac:dyDescent="0.2">
      <c r="A18" s="120"/>
      <c r="B18" s="119"/>
      <c r="C18" s="258" t="s">
        <v>106</v>
      </c>
      <c r="E18" s="113">
        <v>56.688701103993459</v>
      </c>
      <c r="F18" s="115">
        <v>16637</v>
      </c>
      <c r="G18" s="114">
        <v>16724</v>
      </c>
      <c r="H18" s="114">
        <v>16969</v>
      </c>
      <c r="I18" s="114">
        <v>16884</v>
      </c>
      <c r="J18" s="140">
        <v>16748</v>
      </c>
      <c r="K18" s="114">
        <v>-111</v>
      </c>
      <c r="L18" s="116">
        <v>-0.66276570336756624</v>
      </c>
    </row>
    <row r="19" spans="1:12" s="110" customFormat="1" ht="15" customHeight="1" x14ac:dyDescent="0.2">
      <c r="A19" s="120"/>
      <c r="B19" s="119"/>
      <c r="C19" s="258" t="s">
        <v>107</v>
      </c>
      <c r="E19" s="113">
        <v>43.311298896006541</v>
      </c>
      <c r="F19" s="115">
        <v>12711</v>
      </c>
      <c r="G19" s="114">
        <v>12722</v>
      </c>
      <c r="H19" s="114">
        <v>12725</v>
      </c>
      <c r="I19" s="114">
        <v>12500</v>
      </c>
      <c r="J19" s="140">
        <v>12455</v>
      </c>
      <c r="K19" s="114">
        <v>256</v>
      </c>
      <c r="L19" s="116">
        <v>2.0553994379767162</v>
      </c>
    </row>
    <row r="20" spans="1:12" s="110" customFormat="1" ht="15" customHeight="1" x14ac:dyDescent="0.2">
      <c r="A20" s="120"/>
      <c r="B20" s="121" t="s">
        <v>110</v>
      </c>
      <c r="C20" s="258"/>
      <c r="E20" s="113">
        <v>17.155040975795693</v>
      </c>
      <c r="F20" s="115">
        <v>7201</v>
      </c>
      <c r="G20" s="114">
        <v>7142</v>
      </c>
      <c r="H20" s="114">
        <v>7113</v>
      </c>
      <c r="I20" s="114">
        <v>6926</v>
      </c>
      <c r="J20" s="140">
        <v>6824</v>
      </c>
      <c r="K20" s="114">
        <v>377</v>
      </c>
      <c r="L20" s="116">
        <v>5.5246189917936697</v>
      </c>
    </row>
    <row r="21" spans="1:12" s="110" customFormat="1" ht="15" customHeight="1" x14ac:dyDescent="0.2">
      <c r="A21" s="120"/>
      <c r="B21" s="119"/>
      <c r="C21" s="258" t="s">
        <v>106</v>
      </c>
      <c r="E21" s="113">
        <v>49.604221635883903</v>
      </c>
      <c r="F21" s="115">
        <v>3572</v>
      </c>
      <c r="G21" s="114">
        <v>3541</v>
      </c>
      <c r="H21" s="114">
        <v>3534</v>
      </c>
      <c r="I21" s="114">
        <v>3438</v>
      </c>
      <c r="J21" s="140">
        <v>3371</v>
      </c>
      <c r="K21" s="114">
        <v>201</v>
      </c>
      <c r="L21" s="116">
        <v>5.9626223672500744</v>
      </c>
    </row>
    <row r="22" spans="1:12" s="110" customFormat="1" ht="15" customHeight="1" x14ac:dyDescent="0.2">
      <c r="A22" s="120"/>
      <c r="B22" s="119"/>
      <c r="C22" s="258" t="s">
        <v>107</v>
      </c>
      <c r="E22" s="113">
        <v>50.395778364116097</v>
      </c>
      <c r="F22" s="115">
        <v>3629</v>
      </c>
      <c r="G22" s="114">
        <v>3601</v>
      </c>
      <c r="H22" s="114">
        <v>3579</v>
      </c>
      <c r="I22" s="114">
        <v>3488</v>
      </c>
      <c r="J22" s="140">
        <v>3453</v>
      </c>
      <c r="K22" s="114">
        <v>176</v>
      </c>
      <c r="L22" s="116">
        <v>5.0970170865913698</v>
      </c>
    </row>
    <row r="23" spans="1:12" s="110" customFormat="1" ht="15" customHeight="1" x14ac:dyDescent="0.2">
      <c r="A23" s="120"/>
      <c r="B23" s="121" t="s">
        <v>111</v>
      </c>
      <c r="C23" s="258"/>
      <c r="E23" s="113">
        <v>0.97674861825805226</v>
      </c>
      <c r="F23" s="115">
        <v>410</v>
      </c>
      <c r="G23" s="114">
        <v>422</v>
      </c>
      <c r="H23" s="114">
        <v>421</v>
      </c>
      <c r="I23" s="114">
        <v>406</v>
      </c>
      <c r="J23" s="140">
        <v>383</v>
      </c>
      <c r="K23" s="114">
        <v>27</v>
      </c>
      <c r="L23" s="116">
        <v>7.0496083550913839</v>
      </c>
    </row>
    <row r="24" spans="1:12" s="110" customFormat="1" ht="15" customHeight="1" x14ac:dyDescent="0.2">
      <c r="A24" s="120"/>
      <c r="B24" s="119"/>
      <c r="C24" s="258" t="s">
        <v>106</v>
      </c>
      <c r="E24" s="113">
        <v>61.951219512195124</v>
      </c>
      <c r="F24" s="115">
        <v>254</v>
      </c>
      <c r="G24" s="114">
        <v>269</v>
      </c>
      <c r="H24" s="114">
        <v>268</v>
      </c>
      <c r="I24" s="114">
        <v>263</v>
      </c>
      <c r="J24" s="140">
        <v>247</v>
      </c>
      <c r="K24" s="114">
        <v>7</v>
      </c>
      <c r="L24" s="116">
        <v>2.834008097165992</v>
      </c>
    </row>
    <row r="25" spans="1:12" s="110" customFormat="1" ht="15" customHeight="1" x14ac:dyDescent="0.2">
      <c r="A25" s="120"/>
      <c r="B25" s="119"/>
      <c r="C25" s="258" t="s">
        <v>107</v>
      </c>
      <c r="E25" s="113">
        <v>38.048780487804876</v>
      </c>
      <c r="F25" s="115">
        <v>156</v>
      </c>
      <c r="G25" s="114">
        <v>153</v>
      </c>
      <c r="H25" s="114">
        <v>153</v>
      </c>
      <c r="I25" s="114">
        <v>143</v>
      </c>
      <c r="J25" s="140">
        <v>136</v>
      </c>
      <c r="K25" s="114">
        <v>20</v>
      </c>
      <c r="L25" s="116">
        <v>14.705882352941176</v>
      </c>
    </row>
    <row r="26" spans="1:12" s="110" customFormat="1" ht="15" customHeight="1" x14ac:dyDescent="0.2">
      <c r="A26" s="120"/>
      <c r="C26" s="121" t="s">
        <v>187</v>
      </c>
      <c r="D26" s="110" t="s">
        <v>188</v>
      </c>
      <c r="E26" s="113">
        <v>0.25728987993138935</v>
      </c>
      <c r="F26" s="115">
        <v>108</v>
      </c>
      <c r="G26" s="114">
        <v>113</v>
      </c>
      <c r="H26" s="114">
        <v>115</v>
      </c>
      <c r="I26" s="114">
        <v>102</v>
      </c>
      <c r="J26" s="140">
        <v>94</v>
      </c>
      <c r="K26" s="114">
        <v>14</v>
      </c>
      <c r="L26" s="116">
        <v>14.893617021276595</v>
      </c>
    </row>
    <row r="27" spans="1:12" s="110" customFormat="1" ht="15" customHeight="1" x14ac:dyDescent="0.2">
      <c r="A27" s="120"/>
      <c r="B27" s="119"/>
      <c r="D27" s="259" t="s">
        <v>106</v>
      </c>
      <c r="E27" s="113">
        <v>51.851851851851855</v>
      </c>
      <c r="F27" s="115">
        <v>56</v>
      </c>
      <c r="G27" s="114">
        <v>65</v>
      </c>
      <c r="H27" s="114">
        <v>59</v>
      </c>
      <c r="I27" s="114">
        <v>54</v>
      </c>
      <c r="J27" s="140">
        <v>47</v>
      </c>
      <c r="K27" s="114">
        <v>9</v>
      </c>
      <c r="L27" s="116">
        <v>19.148936170212767</v>
      </c>
    </row>
    <row r="28" spans="1:12" s="110" customFormat="1" ht="15" customHeight="1" x14ac:dyDescent="0.2">
      <c r="A28" s="120"/>
      <c r="B28" s="119"/>
      <c r="D28" s="259" t="s">
        <v>107</v>
      </c>
      <c r="E28" s="113">
        <v>48.148148148148145</v>
      </c>
      <c r="F28" s="115">
        <v>52</v>
      </c>
      <c r="G28" s="114">
        <v>48</v>
      </c>
      <c r="H28" s="114">
        <v>56</v>
      </c>
      <c r="I28" s="114">
        <v>48</v>
      </c>
      <c r="J28" s="140">
        <v>47</v>
      </c>
      <c r="K28" s="114">
        <v>5</v>
      </c>
      <c r="L28" s="116">
        <v>10.638297872340425</v>
      </c>
    </row>
    <row r="29" spans="1:12" s="110" customFormat="1" ht="24.95" customHeight="1" x14ac:dyDescent="0.2">
      <c r="A29" s="604" t="s">
        <v>189</v>
      </c>
      <c r="B29" s="605"/>
      <c r="C29" s="605"/>
      <c r="D29" s="606"/>
      <c r="E29" s="113">
        <v>84.286258814560696</v>
      </c>
      <c r="F29" s="115">
        <v>35380</v>
      </c>
      <c r="G29" s="114">
        <v>35758</v>
      </c>
      <c r="H29" s="114">
        <v>36056</v>
      </c>
      <c r="I29" s="114">
        <v>35379</v>
      </c>
      <c r="J29" s="140">
        <v>35422</v>
      </c>
      <c r="K29" s="114">
        <v>-42</v>
      </c>
      <c r="L29" s="116">
        <v>-0.11857037998983683</v>
      </c>
    </row>
    <row r="30" spans="1:12" s="110" customFormat="1" ht="15" customHeight="1" x14ac:dyDescent="0.2">
      <c r="A30" s="120"/>
      <c r="B30" s="119"/>
      <c r="C30" s="258" t="s">
        <v>106</v>
      </c>
      <c r="E30" s="113">
        <v>52.74166195590729</v>
      </c>
      <c r="F30" s="115">
        <v>18660</v>
      </c>
      <c r="G30" s="114">
        <v>18955</v>
      </c>
      <c r="H30" s="114">
        <v>19207</v>
      </c>
      <c r="I30" s="114">
        <v>18866</v>
      </c>
      <c r="J30" s="140">
        <v>18873</v>
      </c>
      <c r="K30" s="114">
        <v>-213</v>
      </c>
      <c r="L30" s="116">
        <v>-1.1285964075663646</v>
      </c>
    </row>
    <row r="31" spans="1:12" s="110" customFormat="1" ht="15" customHeight="1" x14ac:dyDescent="0.2">
      <c r="A31" s="120"/>
      <c r="B31" s="119"/>
      <c r="C31" s="258" t="s">
        <v>107</v>
      </c>
      <c r="E31" s="113">
        <v>47.25833804409271</v>
      </c>
      <c r="F31" s="115">
        <v>16720</v>
      </c>
      <c r="G31" s="114">
        <v>16803</v>
      </c>
      <c r="H31" s="114">
        <v>16849</v>
      </c>
      <c r="I31" s="114">
        <v>16513</v>
      </c>
      <c r="J31" s="140">
        <v>16549</v>
      </c>
      <c r="K31" s="114">
        <v>171</v>
      </c>
      <c r="L31" s="116">
        <v>1.0332950631458093</v>
      </c>
    </row>
    <row r="32" spans="1:12" s="110" customFormat="1" ht="15" customHeight="1" x14ac:dyDescent="0.2">
      <c r="A32" s="120"/>
      <c r="B32" s="119" t="s">
        <v>117</v>
      </c>
      <c r="C32" s="258"/>
      <c r="E32" s="113">
        <v>15.699447303220888</v>
      </c>
      <c r="F32" s="115">
        <v>6590</v>
      </c>
      <c r="G32" s="114">
        <v>6455</v>
      </c>
      <c r="H32" s="114">
        <v>6604</v>
      </c>
      <c r="I32" s="114">
        <v>6383</v>
      </c>
      <c r="J32" s="140">
        <v>6120</v>
      </c>
      <c r="K32" s="114">
        <v>470</v>
      </c>
      <c r="L32" s="116">
        <v>7.6797385620915035</v>
      </c>
    </row>
    <row r="33" spans="1:12" s="110" customFormat="1" ht="15" customHeight="1" x14ac:dyDescent="0.2">
      <c r="A33" s="120"/>
      <c r="B33" s="119"/>
      <c r="C33" s="258" t="s">
        <v>106</v>
      </c>
      <c r="E33" s="113">
        <v>71.942336874051591</v>
      </c>
      <c r="F33" s="115">
        <v>4741</v>
      </c>
      <c r="G33" s="114">
        <v>4618</v>
      </c>
      <c r="H33" s="114">
        <v>4772</v>
      </c>
      <c r="I33" s="114">
        <v>4674</v>
      </c>
      <c r="J33" s="140">
        <v>4488</v>
      </c>
      <c r="K33" s="114">
        <v>253</v>
      </c>
      <c r="L33" s="116">
        <v>5.6372549019607847</v>
      </c>
    </row>
    <row r="34" spans="1:12" s="110" customFormat="1" ht="15" customHeight="1" x14ac:dyDescent="0.2">
      <c r="A34" s="120"/>
      <c r="B34" s="119"/>
      <c r="C34" s="258" t="s">
        <v>107</v>
      </c>
      <c r="E34" s="113">
        <v>28.057663125948405</v>
      </c>
      <c r="F34" s="115">
        <v>1849</v>
      </c>
      <c r="G34" s="114">
        <v>1837</v>
      </c>
      <c r="H34" s="114">
        <v>1832</v>
      </c>
      <c r="I34" s="114">
        <v>1709</v>
      </c>
      <c r="J34" s="140">
        <v>1632</v>
      </c>
      <c r="K34" s="114">
        <v>217</v>
      </c>
      <c r="L34" s="116">
        <v>13.296568627450981</v>
      </c>
    </row>
    <row r="35" spans="1:12" s="110" customFormat="1" ht="24.95" customHeight="1" x14ac:dyDescent="0.2">
      <c r="A35" s="604" t="s">
        <v>190</v>
      </c>
      <c r="B35" s="605"/>
      <c r="C35" s="605"/>
      <c r="D35" s="606"/>
      <c r="E35" s="113">
        <v>72.884505431675237</v>
      </c>
      <c r="F35" s="115">
        <v>30594</v>
      </c>
      <c r="G35" s="114">
        <v>30842</v>
      </c>
      <c r="H35" s="114">
        <v>31306</v>
      </c>
      <c r="I35" s="114">
        <v>30758</v>
      </c>
      <c r="J35" s="140">
        <v>30700</v>
      </c>
      <c r="K35" s="114">
        <v>-106</v>
      </c>
      <c r="L35" s="116">
        <v>-0.34527687296416937</v>
      </c>
    </row>
    <row r="36" spans="1:12" s="110" customFormat="1" ht="15" customHeight="1" x14ac:dyDescent="0.2">
      <c r="A36" s="120"/>
      <c r="B36" s="119"/>
      <c r="C36" s="258" t="s">
        <v>106</v>
      </c>
      <c r="E36" s="113">
        <v>71.043341831731709</v>
      </c>
      <c r="F36" s="115">
        <v>21735</v>
      </c>
      <c r="G36" s="114">
        <v>21910</v>
      </c>
      <c r="H36" s="114">
        <v>22299</v>
      </c>
      <c r="I36" s="114">
        <v>21920</v>
      </c>
      <c r="J36" s="140">
        <v>21828</v>
      </c>
      <c r="K36" s="114">
        <v>-93</v>
      </c>
      <c r="L36" s="116">
        <v>-0.42605827377680044</v>
      </c>
    </row>
    <row r="37" spans="1:12" s="110" customFormat="1" ht="15" customHeight="1" x14ac:dyDescent="0.2">
      <c r="A37" s="120"/>
      <c r="B37" s="119"/>
      <c r="C37" s="258" t="s">
        <v>107</v>
      </c>
      <c r="E37" s="113">
        <v>28.956658168268287</v>
      </c>
      <c r="F37" s="115">
        <v>8859</v>
      </c>
      <c r="G37" s="114">
        <v>8932</v>
      </c>
      <c r="H37" s="114">
        <v>9007</v>
      </c>
      <c r="I37" s="114">
        <v>8838</v>
      </c>
      <c r="J37" s="140">
        <v>8872</v>
      </c>
      <c r="K37" s="114">
        <v>-13</v>
      </c>
      <c r="L37" s="116">
        <v>-0.14652840396753833</v>
      </c>
    </row>
    <row r="38" spans="1:12" s="110" customFormat="1" ht="15" customHeight="1" x14ac:dyDescent="0.2">
      <c r="A38" s="120"/>
      <c r="B38" s="119" t="s">
        <v>182</v>
      </c>
      <c r="C38" s="258"/>
      <c r="E38" s="113">
        <v>27.115494568324756</v>
      </c>
      <c r="F38" s="115">
        <v>11382</v>
      </c>
      <c r="G38" s="114">
        <v>11378</v>
      </c>
      <c r="H38" s="114">
        <v>11360</v>
      </c>
      <c r="I38" s="114">
        <v>11012</v>
      </c>
      <c r="J38" s="140">
        <v>10848</v>
      </c>
      <c r="K38" s="114">
        <v>534</v>
      </c>
      <c r="L38" s="116">
        <v>4.9225663716814161</v>
      </c>
    </row>
    <row r="39" spans="1:12" s="110" customFormat="1" ht="15" customHeight="1" x14ac:dyDescent="0.2">
      <c r="A39" s="120"/>
      <c r="B39" s="119"/>
      <c r="C39" s="258" t="s">
        <v>106</v>
      </c>
      <c r="E39" s="113">
        <v>14.663503777894922</v>
      </c>
      <c r="F39" s="115">
        <v>1669</v>
      </c>
      <c r="G39" s="114">
        <v>1667</v>
      </c>
      <c r="H39" s="114">
        <v>1684</v>
      </c>
      <c r="I39" s="114">
        <v>1625</v>
      </c>
      <c r="J39" s="140">
        <v>1538</v>
      </c>
      <c r="K39" s="114">
        <v>131</v>
      </c>
      <c r="L39" s="116">
        <v>8.5175552665799739</v>
      </c>
    </row>
    <row r="40" spans="1:12" s="110" customFormat="1" ht="15" customHeight="1" x14ac:dyDescent="0.2">
      <c r="A40" s="120"/>
      <c r="B40" s="119"/>
      <c r="C40" s="258" t="s">
        <v>107</v>
      </c>
      <c r="E40" s="113">
        <v>85.336496222105083</v>
      </c>
      <c r="F40" s="115">
        <v>9713</v>
      </c>
      <c r="G40" s="114">
        <v>9711</v>
      </c>
      <c r="H40" s="114">
        <v>9676</v>
      </c>
      <c r="I40" s="114">
        <v>9387</v>
      </c>
      <c r="J40" s="140">
        <v>9310</v>
      </c>
      <c r="K40" s="114">
        <v>403</v>
      </c>
      <c r="L40" s="116">
        <v>4.3286788399570355</v>
      </c>
    </row>
    <row r="41" spans="1:12" s="110" customFormat="1" ht="24.75" customHeight="1" x14ac:dyDescent="0.2">
      <c r="A41" s="604" t="s">
        <v>519</v>
      </c>
      <c r="B41" s="605"/>
      <c r="C41" s="605"/>
      <c r="D41" s="606"/>
      <c r="E41" s="113">
        <v>4.4168096054888508</v>
      </c>
      <c r="F41" s="115">
        <v>1854</v>
      </c>
      <c r="G41" s="114">
        <v>2161</v>
      </c>
      <c r="H41" s="114">
        <v>2179</v>
      </c>
      <c r="I41" s="114">
        <v>1860</v>
      </c>
      <c r="J41" s="140">
        <v>1951</v>
      </c>
      <c r="K41" s="114">
        <v>-97</v>
      </c>
      <c r="L41" s="116">
        <v>-4.9718093285494618</v>
      </c>
    </row>
    <row r="42" spans="1:12" s="110" customFormat="1" ht="15" customHeight="1" x14ac:dyDescent="0.2">
      <c r="A42" s="120"/>
      <c r="B42" s="119"/>
      <c r="C42" s="258" t="s">
        <v>106</v>
      </c>
      <c r="E42" s="113">
        <v>64.617044228694709</v>
      </c>
      <c r="F42" s="115">
        <v>1198</v>
      </c>
      <c r="G42" s="114">
        <v>1429</v>
      </c>
      <c r="H42" s="114">
        <v>1444</v>
      </c>
      <c r="I42" s="114">
        <v>1204</v>
      </c>
      <c r="J42" s="140">
        <v>1241</v>
      </c>
      <c r="K42" s="114">
        <v>-43</v>
      </c>
      <c r="L42" s="116">
        <v>-3.4649476228847704</v>
      </c>
    </row>
    <row r="43" spans="1:12" s="110" customFormat="1" ht="15" customHeight="1" x14ac:dyDescent="0.2">
      <c r="A43" s="123"/>
      <c r="B43" s="124"/>
      <c r="C43" s="260" t="s">
        <v>107</v>
      </c>
      <c r="D43" s="261"/>
      <c r="E43" s="125">
        <v>35.382955771305284</v>
      </c>
      <c r="F43" s="143">
        <v>656</v>
      </c>
      <c r="G43" s="144">
        <v>732</v>
      </c>
      <c r="H43" s="144">
        <v>735</v>
      </c>
      <c r="I43" s="144">
        <v>656</v>
      </c>
      <c r="J43" s="145">
        <v>710</v>
      </c>
      <c r="K43" s="144">
        <v>-54</v>
      </c>
      <c r="L43" s="146">
        <v>-7.605633802816901</v>
      </c>
    </row>
    <row r="44" spans="1:12" s="110" customFormat="1" ht="45.75" customHeight="1" x14ac:dyDescent="0.2">
      <c r="A44" s="604" t="s">
        <v>191</v>
      </c>
      <c r="B44" s="605"/>
      <c r="C44" s="605"/>
      <c r="D44" s="606"/>
      <c r="E44" s="113">
        <v>0</v>
      </c>
      <c r="F44" s="115">
        <v>0</v>
      </c>
      <c r="G44" s="114" t="s">
        <v>513</v>
      </c>
      <c r="H44" s="114" t="s">
        <v>513</v>
      </c>
      <c r="I44" s="114" t="s">
        <v>513</v>
      </c>
      <c r="J44" s="140" t="s">
        <v>513</v>
      </c>
      <c r="K44" s="114" t="s">
        <v>513</v>
      </c>
      <c r="L44" s="116" t="s">
        <v>513</v>
      </c>
    </row>
    <row r="45" spans="1:12" s="110" customFormat="1" ht="15" customHeight="1" x14ac:dyDescent="0.2">
      <c r="A45" s="120"/>
      <c r="B45" s="119"/>
      <c r="C45" s="258" t="s">
        <v>106</v>
      </c>
      <c r="E45" s="113" t="s">
        <v>514</v>
      </c>
      <c r="F45" s="115">
        <v>0</v>
      </c>
      <c r="G45" s="114" t="s">
        <v>513</v>
      </c>
      <c r="H45" s="114" t="s">
        <v>513</v>
      </c>
      <c r="I45" s="114" t="s">
        <v>513</v>
      </c>
      <c r="J45" s="140" t="s">
        <v>513</v>
      </c>
      <c r="K45" s="114" t="s">
        <v>513</v>
      </c>
      <c r="L45" s="116" t="s">
        <v>513</v>
      </c>
    </row>
    <row r="46" spans="1:12" s="110" customFormat="1" ht="15" customHeight="1" x14ac:dyDescent="0.2">
      <c r="A46" s="123"/>
      <c r="B46" s="124"/>
      <c r="C46" s="260" t="s">
        <v>107</v>
      </c>
      <c r="D46" s="261"/>
      <c r="E46" s="125" t="s">
        <v>514</v>
      </c>
      <c r="F46" s="143">
        <v>0</v>
      </c>
      <c r="G46" s="144">
        <v>0</v>
      </c>
      <c r="H46" s="144">
        <v>0</v>
      </c>
      <c r="I46" s="144">
        <v>0</v>
      </c>
      <c r="J46" s="145">
        <v>0</v>
      </c>
      <c r="K46" s="144">
        <v>0</v>
      </c>
      <c r="L46" s="146">
        <v>0</v>
      </c>
    </row>
    <row r="47" spans="1:12" s="110" customFormat="1" ht="39" customHeight="1" x14ac:dyDescent="0.2">
      <c r="A47" s="604" t="s">
        <v>520</v>
      </c>
      <c r="B47" s="607"/>
      <c r="C47" s="607"/>
      <c r="D47" s="608"/>
      <c r="E47" s="113">
        <v>6.6704783685915758E-2</v>
      </c>
      <c r="F47" s="115">
        <v>28</v>
      </c>
      <c r="G47" s="114">
        <v>29</v>
      </c>
      <c r="H47" s="114">
        <v>24</v>
      </c>
      <c r="I47" s="114">
        <v>24</v>
      </c>
      <c r="J47" s="140">
        <v>26</v>
      </c>
      <c r="K47" s="114">
        <v>2</v>
      </c>
      <c r="L47" s="116">
        <v>7.6923076923076925</v>
      </c>
    </row>
    <row r="48" spans="1:12" s="110" customFormat="1" ht="15" customHeight="1" x14ac:dyDescent="0.2">
      <c r="A48" s="120"/>
      <c r="B48" s="119"/>
      <c r="C48" s="258" t="s">
        <v>106</v>
      </c>
      <c r="E48" s="113">
        <v>32.142857142857146</v>
      </c>
      <c r="F48" s="115">
        <v>9</v>
      </c>
      <c r="G48" s="114">
        <v>13</v>
      </c>
      <c r="H48" s="114">
        <v>13</v>
      </c>
      <c r="I48" s="114">
        <v>9</v>
      </c>
      <c r="J48" s="140">
        <v>9</v>
      </c>
      <c r="K48" s="114">
        <v>0</v>
      </c>
      <c r="L48" s="116">
        <v>0</v>
      </c>
    </row>
    <row r="49" spans="1:12" s="110" customFormat="1" ht="15" customHeight="1" x14ac:dyDescent="0.2">
      <c r="A49" s="123"/>
      <c r="B49" s="124"/>
      <c r="C49" s="260" t="s">
        <v>107</v>
      </c>
      <c r="D49" s="261"/>
      <c r="E49" s="125">
        <v>67.857142857142861</v>
      </c>
      <c r="F49" s="143">
        <v>19</v>
      </c>
      <c r="G49" s="144">
        <v>16</v>
      </c>
      <c r="H49" s="144">
        <v>11</v>
      </c>
      <c r="I49" s="144">
        <v>15</v>
      </c>
      <c r="J49" s="145">
        <v>17</v>
      </c>
      <c r="K49" s="144">
        <v>2</v>
      </c>
      <c r="L49" s="146">
        <v>11.764705882352942</v>
      </c>
    </row>
    <row r="50" spans="1:12" s="110" customFormat="1" ht="24.95" customHeight="1" x14ac:dyDescent="0.2">
      <c r="A50" s="609" t="s">
        <v>192</v>
      </c>
      <c r="B50" s="610"/>
      <c r="C50" s="610"/>
      <c r="D50" s="611"/>
      <c r="E50" s="262">
        <v>11.694777968362875</v>
      </c>
      <c r="F50" s="263">
        <v>4909</v>
      </c>
      <c r="G50" s="264">
        <v>5080</v>
      </c>
      <c r="H50" s="264">
        <v>5290</v>
      </c>
      <c r="I50" s="264">
        <v>4873</v>
      </c>
      <c r="J50" s="265">
        <v>4818</v>
      </c>
      <c r="K50" s="263">
        <v>91</v>
      </c>
      <c r="L50" s="266">
        <v>1.8887505188875051</v>
      </c>
    </row>
    <row r="51" spans="1:12" s="110" customFormat="1" ht="15" customHeight="1" x14ac:dyDescent="0.2">
      <c r="A51" s="120"/>
      <c r="B51" s="119"/>
      <c r="C51" s="258" t="s">
        <v>106</v>
      </c>
      <c r="E51" s="113">
        <v>60.480749643511913</v>
      </c>
      <c r="F51" s="115">
        <v>2969</v>
      </c>
      <c r="G51" s="114">
        <v>3057</v>
      </c>
      <c r="H51" s="114">
        <v>3242</v>
      </c>
      <c r="I51" s="114">
        <v>2996</v>
      </c>
      <c r="J51" s="140">
        <v>2953</v>
      </c>
      <c r="K51" s="114">
        <v>16</v>
      </c>
      <c r="L51" s="116">
        <v>0.54182187605824583</v>
      </c>
    </row>
    <row r="52" spans="1:12" s="110" customFormat="1" ht="15" customHeight="1" x14ac:dyDescent="0.2">
      <c r="A52" s="120"/>
      <c r="B52" s="119"/>
      <c r="C52" s="258" t="s">
        <v>107</v>
      </c>
      <c r="E52" s="113">
        <v>39.519250356488087</v>
      </c>
      <c r="F52" s="115">
        <v>1940</v>
      </c>
      <c r="G52" s="114">
        <v>2023</v>
      </c>
      <c r="H52" s="114">
        <v>2048</v>
      </c>
      <c r="I52" s="114">
        <v>1877</v>
      </c>
      <c r="J52" s="140">
        <v>1865</v>
      </c>
      <c r="K52" s="114">
        <v>75</v>
      </c>
      <c r="L52" s="116">
        <v>4.0214477211796247</v>
      </c>
    </row>
    <row r="53" spans="1:12" s="110" customFormat="1" ht="15" customHeight="1" x14ac:dyDescent="0.2">
      <c r="A53" s="120"/>
      <c r="B53" s="119"/>
      <c r="C53" s="258" t="s">
        <v>187</v>
      </c>
      <c r="D53" s="110" t="s">
        <v>193</v>
      </c>
      <c r="E53" s="113">
        <v>28.49867590140558</v>
      </c>
      <c r="F53" s="115">
        <v>1399</v>
      </c>
      <c r="G53" s="114">
        <v>1636</v>
      </c>
      <c r="H53" s="114">
        <v>1718</v>
      </c>
      <c r="I53" s="114">
        <v>1364</v>
      </c>
      <c r="J53" s="140">
        <v>1452</v>
      </c>
      <c r="K53" s="114">
        <v>-53</v>
      </c>
      <c r="L53" s="116">
        <v>-3.6501377410468319</v>
      </c>
    </row>
    <row r="54" spans="1:12" s="110" customFormat="1" ht="15" customHeight="1" x14ac:dyDescent="0.2">
      <c r="A54" s="120"/>
      <c r="B54" s="119"/>
      <c r="D54" s="267" t="s">
        <v>194</v>
      </c>
      <c r="E54" s="113">
        <v>66.261615439599709</v>
      </c>
      <c r="F54" s="115">
        <v>927</v>
      </c>
      <c r="G54" s="114">
        <v>1082</v>
      </c>
      <c r="H54" s="114">
        <v>1158</v>
      </c>
      <c r="I54" s="114">
        <v>919</v>
      </c>
      <c r="J54" s="140">
        <v>958</v>
      </c>
      <c r="K54" s="114">
        <v>-31</v>
      </c>
      <c r="L54" s="116">
        <v>-3.2359081419624216</v>
      </c>
    </row>
    <row r="55" spans="1:12" s="110" customFormat="1" ht="15" customHeight="1" x14ac:dyDescent="0.2">
      <c r="A55" s="120"/>
      <c r="B55" s="119"/>
      <c r="D55" s="267" t="s">
        <v>195</v>
      </c>
      <c r="E55" s="113">
        <v>33.738384560400284</v>
      </c>
      <c r="F55" s="115">
        <v>472</v>
      </c>
      <c r="G55" s="114">
        <v>554</v>
      </c>
      <c r="H55" s="114">
        <v>560</v>
      </c>
      <c r="I55" s="114">
        <v>445</v>
      </c>
      <c r="J55" s="140">
        <v>494</v>
      </c>
      <c r="K55" s="114">
        <v>-22</v>
      </c>
      <c r="L55" s="116">
        <v>-4.4534412955465585</v>
      </c>
    </row>
    <row r="56" spans="1:12" s="110" customFormat="1" ht="15" customHeight="1" x14ac:dyDescent="0.2">
      <c r="A56" s="120"/>
      <c r="B56" s="119" t="s">
        <v>196</v>
      </c>
      <c r="C56" s="258"/>
      <c r="E56" s="113">
        <v>65.003811701924903</v>
      </c>
      <c r="F56" s="115">
        <v>27286</v>
      </c>
      <c r="G56" s="114">
        <v>27312</v>
      </c>
      <c r="H56" s="114">
        <v>27507</v>
      </c>
      <c r="I56" s="114">
        <v>27074</v>
      </c>
      <c r="J56" s="140">
        <v>26973</v>
      </c>
      <c r="K56" s="114">
        <v>313</v>
      </c>
      <c r="L56" s="116">
        <v>1.1604196789381975</v>
      </c>
    </row>
    <row r="57" spans="1:12" s="110" customFormat="1" ht="15" customHeight="1" x14ac:dyDescent="0.2">
      <c r="A57" s="120"/>
      <c r="B57" s="119"/>
      <c r="C57" s="258" t="s">
        <v>106</v>
      </c>
      <c r="E57" s="113">
        <v>52.352854943927291</v>
      </c>
      <c r="F57" s="115">
        <v>14285</v>
      </c>
      <c r="G57" s="114">
        <v>14332</v>
      </c>
      <c r="H57" s="114">
        <v>14488</v>
      </c>
      <c r="I57" s="114">
        <v>14323</v>
      </c>
      <c r="J57" s="140">
        <v>14239</v>
      </c>
      <c r="K57" s="114">
        <v>46</v>
      </c>
      <c r="L57" s="116">
        <v>0.32305639440971978</v>
      </c>
    </row>
    <row r="58" spans="1:12" s="110" customFormat="1" ht="15" customHeight="1" x14ac:dyDescent="0.2">
      <c r="A58" s="120"/>
      <c r="B58" s="119"/>
      <c r="C58" s="258" t="s">
        <v>107</v>
      </c>
      <c r="E58" s="113">
        <v>47.647145056072709</v>
      </c>
      <c r="F58" s="115">
        <v>13001</v>
      </c>
      <c r="G58" s="114">
        <v>12980</v>
      </c>
      <c r="H58" s="114">
        <v>13019</v>
      </c>
      <c r="I58" s="114">
        <v>12751</v>
      </c>
      <c r="J58" s="140">
        <v>12734</v>
      </c>
      <c r="K58" s="114">
        <v>267</v>
      </c>
      <c r="L58" s="116">
        <v>2.0967488613161613</v>
      </c>
    </row>
    <row r="59" spans="1:12" s="110" customFormat="1" ht="15" customHeight="1" x14ac:dyDescent="0.2">
      <c r="A59" s="120"/>
      <c r="B59" s="119"/>
      <c r="C59" s="258" t="s">
        <v>105</v>
      </c>
      <c r="D59" s="110" t="s">
        <v>197</v>
      </c>
      <c r="E59" s="113">
        <v>87.931539983874515</v>
      </c>
      <c r="F59" s="115">
        <v>23993</v>
      </c>
      <c r="G59" s="114">
        <v>24007</v>
      </c>
      <c r="H59" s="114">
        <v>24215</v>
      </c>
      <c r="I59" s="114">
        <v>23843</v>
      </c>
      <c r="J59" s="140">
        <v>23761</v>
      </c>
      <c r="K59" s="114">
        <v>232</v>
      </c>
      <c r="L59" s="116">
        <v>0.97638988258069948</v>
      </c>
    </row>
    <row r="60" spans="1:12" s="110" customFormat="1" ht="15" customHeight="1" x14ac:dyDescent="0.2">
      <c r="A60" s="120"/>
      <c r="B60" s="119"/>
      <c r="C60" s="258"/>
      <c r="D60" s="267" t="s">
        <v>198</v>
      </c>
      <c r="E60" s="113">
        <v>49.147668069853708</v>
      </c>
      <c r="F60" s="115">
        <v>11792</v>
      </c>
      <c r="G60" s="114">
        <v>11824</v>
      </c>
      <c r="H60" s="114">
        <v>11983</v>
      </c>
      <c r="I60" s="114">
        <v>11846</v>
      </c>
      <c r="J60" s="140">
        <v>11786</v>
      </c>
      <c r="K60" s="114">
        <v>6</v>
      </c>
      <c r="L60" s="116">
        <v>5.0907856779229592E-2</v>
      </c>
    </row>
    <row r="61" spans="1:12" s="110" customFormat="1" ht="15" customHeight="1" x14ac:dyDescent="0.2">
      <c r="A61" s="120"/>
      <c r="B61" s="119"/>
      <c r="C61" s="258"/>
      <c r="D61" s="267" t="s">
        <v>199</v>
      </c>
      <c r="E61" s="113">
        <v>50.852331930146292</v>
      </c>
      <c r="F61" s="115">
        <v>12201</v>
      </c>
      <c r="G61" s="114">
        <v>12183</v>
      </c>
      <c r="H61" s="114">
        <v>12232</v>
      </c>
      <c r="I61" s="114">
        <v>11997</v>
      </c>
      <c r="J61" s="140">
        <v>11975</v>
      </c>
      <c r="K61" s="114">
        <v>226</v>
      </c>
      <c r="L61" s="116">
        <v>1.8872651356993737</v>
      </c>
    </row>
    <row r="62" spans="1:12" s="110" customFormat="1" ht="15" customHeight="1" x14ac:dyDescent="0.2">
      <c r="A62" s="120"/>
      <c r="B62" s="119"/>
      <c r="C62" s="258"/>
      <c r="D62" s="258" t="s">
        <v>200</v>
      </c>
      <c r="E62" s="113">
        <v>12.068460016125485</v>
      </c>
      <c r="F62" s="115">
        <v>3293</v>
      </c>
      <c r="G62" s="114">
        <v>3305</v>
      </c>
      <c r="H62" s="114">
        <v>3292</v>
      </c>
      <c r="I62" s="114">
        <v>3231</v>
      </c>
      <c r="J62" s="140">
        <v>3212</v>
      </c>
      <c r="K62" s="114">
        <v>81</v>
      </c>
      <c r="L62" s="116">
        <v>2.5217932752179326</v>
      </c>
    </row>
    <row r="63" spans="1:12" s="110" customFormat="1" ht="15" customHeight="1" x14ac:dyDescent="0.2">
      <c r="A63" s="120"/>
      <c r="B63" s="119"/>
      <c r="C63" s="258"/>
      <c r="D63" s="267" t="s">
        <v>198</v>
      </c>
      <c r="E63" s="113">
        <v>75.706043121773462</v>
      </c>
      <c r="F63" s="115">
        <v>2493</v>
      </c>
      <c r="G63" s="114">
        <v>2508</v>
      </c>
      <c r="H63" s="114">
        <v>2505</v>
      </c>
      <c r="I63" s="114">
        <v>2477</v>
      </c>
      <c r="J63" s="140">
        <v>2453</v>
      </c>
      <c r="K63" s="114">
        <v>40</v>
      </c>
      <c r="L63" s="116">
        <v>1.6306563391765185</v>
      </c>
    </row>
    <row r="64" spans="1:12" s="110" customFormat="1" ht="15" customHeight="1" x14ac:dyDescent="0.2">
      <c r="A64" s="120"/>
      <c r="B64" s="119"/>
      <c r="C64" s="258"/>
      <c r="D64" s="267" t="s">
        <v>199</v>
      </c>
      <c r="E64" s="113">
        <v>24.293956878226542</v>
      </c>
      <c r="F64" s="115">
        <v>800</v>
      </c>
      <c r="G64" s="114">
        <v>797</v>
      </c>
      <c r="H64" s="114">
        <v>787</v>
      </c>
      <c r="I64" s="114">
        <v>754</v>
      </c>
      <c r="J64" s="140">
        <v>759</v>
      </c>
      <c r="K64" s="114">
        <v>41</v>
      </c>
      <c r="L64" s="116">
        <v>5.4018445322793145</v>
      </c>
    </row>
    <row r="65" spans="1:12" s="110" customFormat="1" ht="15" customHeight="1" x14ac:dyDescent="0.2">
      <c r="A65" s="120"/>
      <c r="B65" s="119" t="s">
        <v>201</v>
      </c>
      <c r="C65" s="258"/>
      <c r="E65" s="113">
        <v>15.189632170764247</v>
      </c>
      <c r="F65" s="115">
        <v>6376</v>
      </c>
      <c r="G65" s="114">
        <v>6411</v>
      </c>
      <c r="H65" s="114">
        <v>6354</v>
      </c>
      <c r="I65" s="114">
        <v>6344</v>
      </c>
      <c r="J65" s="140">
        <v>6298</v>
      </c>
      <c r="K65" s="114">
        <v>78</v>
      </c>
      <c r="L65" s="116">
        <v>1.238488409018736</v>
      </c>
    </row>
    <row r="66" spans="1:12" s="110" customFormat="1" ht="15" customHeight="1" x14ac:dyDescent="0.2">
      <c r="A66" s="120"/>
      <c r="B66" s="119"/>
      <c r="C66" s="258" t="s">
        <v>106</v>
      </c>
      <c r="E66" s="113">
        <v>61.119824341279802</v>
      </c>
      <c r="F66" s="115">
        <v>3897</v>
      </c>
      <c r="G66" s="114">
        <v>3941</v>
      </c>
      <c r="H66" s="114">
        <v>3921</v>
      </c>
      <c r="I66" s="114">
        <v>3922</v>
      </c>
      <c r="J66" s="140">
        <v>3910</v>
      </c>
      <c r="K66" s="114">
        <v>-13</v>
      </c>
      <c r="L66" s="116">
        <v>-0.33248081841432225</v>
      </c>
    </row>
    <row r="67" spans="1:12" s="110" customFormat="1" ht="15" customHeight="1" x14ac:dyDescent="0.2">
      <c r="A67" s="120"/>
      <c r="B67" s="119"/>
      <c r="C67" s="258" t="s">
        <v>107</v>
      </c>
      <c r="E67" s="113">
        <v>38.880175658720198</v>
      </c>
      <c r="F67" s="115">
        <v>2479</v>
      </c>
      <c r="G67" s="114">
        <v>2470</v>
      </c>
      <c r="H67" s="114">
        <v>2433</v>
      </c>
      <c r="I67" s="114">
        <v>2422</v>
      </c>
      <c r="J67" s="140">
        <v>2388</v>
      </c>
      <c r="K67" s="114">
        <v>91</v>
      </c>
      <c r="L67" s="116">
        <v>3.8107202680067003</v>
      </c>
    </row>
    <row r="68" spans="1:12" s="110" customFormat="1" ht="15" customHeight="1" x14ac:dyDescent="0.2">
      <c r="A68" s="120"/>
      <c r="B68" s="119"/>
      <c r="C68" s="258" t="s">
        <v>105</v>
      </c>
      <c r="D68" s="110" t="s">
        <v>202</v>
      </c>
      <c r="E68" s="113">
        <v>24.121706398996235</v>
      </c>
      <c r="F68" s="115">
        <v>1538</v>
      </c>
      <c r="G68" s="114">
        <v>1535</v>
      </c>
      <c r="H68" s="114">
        <v>1498</v>
      </c>
      <c r="I68" s="114">
        <v>1479</v>
      </c>
      <c r="J68" s="140">
        <v>1467</v>
      </c>
      <c r="K68" s="114">
        <v>71</v>
      </c>
      <c r="L68" s="116">
        <v>4.8398091342876617</v>
      </c>
    </row>
    <row r="69" spans="1:12" s="110" customFormat="1" ht="15" customHeight="1" x14ac:dyDescent="0.2">
      <c r="A69" s="120"/>
      <c r="B69" s="119"/>
      <c r="C69" s="258"/>
      <c r="D69" s="267" t="s">
        <v>198</v>
      </c>
      <c r="E69" s="113">
        <v>61.89856957087126</v>
      </c>
      <c r="F69" s="115">
        <v>952</v>
      </c>
      <c r="G69" s="114">
        <v>953</v>
      </c>
      <c r="H69" s="114">
        <v>928</v>
      </c>
      <c r="I69" s="114">
        <v>927</v>
      </c>
      <c r="J69" s="140">
        <v>923</v>
      </c>
      <c r="K69" s="114">
        <v>29</v>
      </c>
      <c r="L69" s="116">
        <v>3.1419284940411703</v>
      </c>
    </row>
    <row r="70" spans="1:12" s="110" customFormat="1" ht="15" customHeight="1" x14ac:dyDescent="0.2">
      <c r="A70" s="120"/>
      <c r="B70" s="119"/>
      <c r="C70" s="258"/>
      <c r="D70" s="267" t="s">
        <v>199</v>
      </c>
      <c r="E70" s="113">
        <v>38.10143042912874</v>
      </c>
      <c r="F70" s="115">
        <v>586</v>
      </c>
      <c r="G70" s="114">
        <v>582</v>
      </c>
      <c r="H70" s="114">
        <v>570</v>
      </c>
      <c r="I70" s="114">
        <v>552</v>
      </c>
      <c r="J70" s="140">
        <v>544</v>
      </c>
      <c r="K70" s="114">
        <v>42</v>
      </c>
      <c r="L70" s="116">
        <v>7.7205882352941178</v>
      </c>
    </row>
    <row r="71" spans="1:12" s="110" customFormat="1" ht="15" customHeight="1" x14ac:dyDescent="0.2">
      <c r="A71" s="120"/>
      <c r="B71" s="119"/>
      <c r="C71" s="258"/>
      <c r="D71" s="110" t="s">
        <v>203</v>
      </c>
      <c r="E71" s="113">
        <v>69.90276035131744</v>
      </c>
      <c r="F71" s="115">
        <v>4457</v>
      </c>
      <c r="G71" s="114">
        <v>4495</v>
      </c>
      <c r="H71" s="114">
        <v>4474</v>
      </c>
      <c r="I71" s="114">
        <v>4481</v>
      </c>
      <c r="J71" s="140">
        <v>4437</v>
      </c>
      <c r="K71" s="114">
        <v>20</v>
      </c>
      <c r="L71" s="116">
        <v>0.45075501464953799</v>
      </c>
    </row>
    <row r="72" spans="1:12" s="110" customFormat="1" ht="15" customHeight="1" x14ac:dyDescent="0.2">
      <c r="A72" s="120"/>
      <c r="B72" s="119"/>
      <c r="C72" s="258"/>
      <c r="D72" s="267" t="s">
        <v>198</v>
      </c>
      <c r="E72" s="113">
        <v>60.870540722459054</v>
      </c>
      <c r="F72" s="115">
        <v>2713</v>
      </c>
      <c r="G72" s="114">
        <v>2758</v>
      </c>
      <c r="H72" s="114">
        <v>2758</v>
      </c>
      <c r="I72" s="114">
        <v>2757</v>
      </c>
      <c r="J72" s="140">
        <v>2744</v>
      </c>
      <c r="K72" s="114">
        <v>-31</v>
      </c>
      <c r="L72" s="116">
        <v>-1.129737609329446</v>
      </c>
    </row>
    <row r="73" spans="1:12" s="110" customFormat="1" ht="15" customHeight="1" x14ac:dyDescent="0.2">
      <c r="A73" s="120"/>
      <c r="B73" s="119"/>
      <c r="C73" s="258"/>
      <c r="D73" s="267" t="s">
        <v>199</v>
      </c>
      <c r="E73" s="113">
        <v>39.129459277540946</v>
      </c>
      <c r="F73" s="115">
        <v>1744</v>
      </c>
      <c r="G73" s="114">
        <v>1737</v>
      </c>
      <c r="H73" s="114">
        <v>1716</v>
      </c>
      <c r="I73" s="114">
        <v>1724</v>
      </c>
      <c r="J73" s="140">
        <v>1693</v>
      </c>
      <c r="K73" s="114">
        <v>51</v>
      </c>
      <c r="L73" s="116">
        <v>3.0124040165386887</v>
      </c>
    </row>
    <row r="74" spans="1:12" s="110" customFormat="1" ht="15" customHeight="1" x14ac:dyDescent="0.2">
      <c r="A74" s="120"/>
      <c r="B74" s="119"/>
      <c r="C74" s="258"/>
      <c r="D74" s="110" t="s">
        <v>204</v>
      </c>
      <c r="E74" s="113">
        <v>5.9755332496863236</v>
      </c>
      <c r="F74" s="115">
        <v>381</v>
      </c>
      <c r="G74" s="114">
        <v>381</v>
      </c>
      <c r="H74" s="114">
        <v>382</v>
      </c>
      <c r="I74" s="114">
        <v>384</v>
      </c>
      <c r="J74" s="140">
        <v>394</v>
      </c>
      <c r="K74" s="114">
        <v>-13</v>
      </c>
      <c r="L74" s="116">
        <v>-3.2994923857868019</v>
      </c>
    </row>
    <row r="75" spans="1:12" s="110" customFormat="1" ht="15" customHeight="1" x14ac:dyDescent="0.2">
      <c r="A75" s="120"/>
      <c r="B75" s="119"/>
      <c r="C75" s="258"/>
      <c r="D75" s="267" t="s">
        <v>198</v>
      </c>
      <c r="E75" s="113">
        <v>60.892388451443573</v>
      </c>
      <c r="F75" s="115">
        <v>232</v>
      </c>
      <c r="G75" s="114">
        <v>230</v>
      </c>
      <c r="H75" s="114">
        <v>235</v>
      </c>
      <c r="I75" s="114">
        <v>238</v>
      </c>
      <c r="J75" s="140">
        <v>243</v>
      </c>
      <c r="K75" s="114">
        <v>-11</v>
      </c>
      <c r="L75" s="116">
        <v>-4.5267489711934159</v>
      </c>
    </row>
    <row r="76" spans="1:12" s="110" customFormat="1" ht="15" customHeight="1" x14ac:dyDescent="0.2">
      <c r="A76" s="120"/>
      <c r="B76" s="119"/>
      <c r="C76" s="258"/>
      <c r="D76" s="267" t="s">
        <v>199</v>
      </c>
      <c r="E76" s="113">
        <v>39.107611548556427</v>
      </c>
      <c r="F76" s="115">
        <v>149</v>
      </c>
      <c r="G76" s="114">
        <v>151</v>
      </c>
      <c r="H76" s="114">
        <v>147</v>
      </c>
      <c r="I76" s="114">
        <v>146</v>
      </c>
      <c r="J76" s="140">
        <v>151</v>
      </c>
      <c r="K76" s="114">
        <v>-2</v>
      </c>
      <c r="L76" s="116">
        <v>-1.3245033112582782</v>
      </c>
    </row>
    <row r="77" spans="1:12" s="110" customFormat="1" ht="15" customHeight="1" x14ac:dyDescent="0.2">
      <c r="A77" s="534"/>
      <c r="B77" s="119" t="s">
        <v>205</v>
      </c>
      <c r="C77" s="268"/>
      <c r="D77" s="182"/>
      <c r="E77" s="113">
        <v>8.1117781589479705</v>
      </c>
      <c r="F77" s="115">
        <v>3405</v>
      </c>
      <c r="G77" s="114">
        <v>3417</v>
      </c>
      <c r="H77" s="114">
        <v>3515</v>
      </c>
      <c r="I77" s="114">
        <v>3479</v>
      </c>
      <c r="J77" s="140">
        <v>3459</v>
      </c>
      <c r="K77" s="114">
        <v>-54</v>
      </c>
      <c r="L77" s="116">
        <v>-1.5611448395490026</v>
      </c>
    </row>
    <row r="78" spans="1:12" s="110" customFormat="1" ht="15" customHeight="1" x14ac:dyDescent="0.2">
      <c r="A78" s="120"/>
      <c r="B78" s="119"/>
      <c r="C78" s="268" t="s">
        <v>106</v>
      </c>
      <c r="D78" s="182"/>
      <c r="E78" s="113">
        <v>66.167400881057276</v>
      </c>
      <c r="F78" s="115">
        <v>2253</v>
      </c>
      <c r="G78" s="114">
        <v>2247</v>
      </c>
      <c r="H78" s="114">
        <v>2332</v>
      </c>
      <c r="I78" s="114">
        <v>2304</v>
      </c>
      <c r="J78" s="140">
        <v>2264</v>
      </c>
      <c r="K78" s="114">
        <v>-11</v>
      </c>
      <c r="L78" s="116">
        <v>-0.48586572438162545</v>
      </c>
    </row>
    <row r="79" spans="1:12" s="110" customFormat="1" ht="15" customHeight="1" x14ac:dyDescent="0.2">
      <c r="A79" s="123"/>
      <c r="B79" s="124"/>
      <c r="C79" s="260" t="s">
        <v>107</v>
      </c>
      <c r="D79" s="261"/>
      <c r="E79" s="125">
        <v>33.832599118942731</v>
      </c>
      <c r="F79" s="143">
        <v>1152</v>
      </c>
      <c r="G79" s="144">
        <v>1170</v>
      </c>
      <c r="H79" s="144">
        <v>1183</v>
      </c>
      <c r="I79" s="144">
        <v>1175</v>
      </c>
      <c r="J79" s="145">
        <v>1195</v>
      </c>
      <c r="K79" s="144">
        <v>-43</v>
      </c>
      <c r="L79" s="146">
        <v>-3.5983263598326358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41976</v>
      </c>
      <c r="E11" s="114">
        <v>42220</v>
      </c>
      <c r="F11" s="114">
        <v>42666</v>
      </c>
      <c r="G11" s="114">
        <v>41770</v>
      </c>
      <c r="H11" s="140">
        <v>41548</v>
      </c>
      <c r="I11" s="115">
        <v>428</v>
      </c>
      <c r="J11" s="116">
        <v>1.030133821122557</v>
      </c>
    </row>
    <row r="12" spans="1:15" s="110" customFormat="1" ht="24.95" customHeight="1" x14ac:dyDescent="0.2">
      <c r="A12" s="193" t="s">
        <v>132</v>
      </c>
      <c r="B12" s="194" t="s">
        <v>133</v>
      </c>
      <c r="C12" s="113">
        <v>0.68372403278063654</v>
      </c>
      <c r="D12" s="115">
        <v>287</v>
      </c>
      <c r="E12" s="114" t="s">
        <v>513</v>
      </c>
      <c r="F12" s="114" t="s">
        <v>513</v>
      </c>
      <c r="G12" s="114">
        <v>295</v>
      </c>
      <c r="H12" s="140">
        <v>277</v>
      </c>
      <c r="I12" s="115">
        <v>10</v>
      </c>
      <c r="J12" s="116">
        <v>3.6101083032490973</v>
      </c>
    </row>
    <row r="13" spans="1:15" s="110" customFormat="1" ht="24.95" customHeight="1" x14ac:dyDescent="0.2">
      <c r="A13" s="193" t="s">
        <v>134</v>
      </c>
      <c r="B13" s="199" t="s">
        <v>214</v>
      </c>
      <c r="C13" s="113">
        <v>2.1012006861063464</v>
      </c>
      <c r="D13" s="115">
        <v>882</v>
      </c>
      <c r="E13" s="114" t="s">
        <v>513</v>
      </c>
      <c r="F13" s="114" t="s">
        <v>513</v>
      </c>
      <c r="G13" s="114">
        <v>962</v>
      </c>
      <c r="H13" s="140">
        <v>914</v>
      </c>
      <c r="I13" s="115">
        <v>-32</v>
      </c>
      <c r="J13" s="116">
        <v>-3.5010940919037199</v>
      </c>
    </row>
    <row r="14" spans="1:15" s="287" customFormat="1" ht="24" customHeight="1" x14ac:dyDescent="0.2">
      <c r="A14" s="193" t="s">
        <v>215</v>
      </c>
      <c r="B14" s="199" t="s">
        <v>137</v>
      </c>
      <c r="C14" s="113">
        <v>25.321612349914236</v>
      </c>
      <c r="D14" s="115">
        <v>10629</v>
      </c>
      <c r="E14" s="114">
        <v>10728</v>
      </c>
      <c r="F14" s="114">
        <v>10768</v>
      </c>
      <c r="G14" s="114">
        <v>10610</v>
      </c>
      <c r="H14" s="140">
        <v>10594</v>
      </c>
      <c r="I14" s="115">
        <v>35</v>
      </c>
      <c r="J14" s="116">
        <v>0.33037568434963188</v>
      </c>
      <c r="K14" s="110"/>
      <c r="L14" s="110"/>
      <c r="M14" s="110"/>
      <c r="N14" s="110"/>
      <c r="O14" s="110"/>
    </row>
    <row r="15" spans="1:15" s="110" customFormat="1" ht="24.75" customHeight="1" x14ac:dyDescent="0.2">
      <c r="A15" s="193" t="s">
        <v>216</v>
      </c>
      <c r="B15" s="199" t="s">
        <v>217</v>
      </c>
      <c r="C15" s="113">
        <v>3.8903182771107301</v>
      </c>
      <c r="D15" s="115">
        <v>1633</v>
      </c>
      <c r="E15" s="114">
        <v>1623</v>
      </c>
      <c r="F15" s="114">
        <v>1619</v>
      </c>
      <c r="G15" s="114">
        <v>1616</v>
      </c>
      <c r="H15" s="140">
        <v>1626</v>
      </c>
      <c r="I15" s="115">
        <v>7</v>
      </c>
      <c r="J15" s="116">
        <v>0.43050430504305043</v>
      </c>
    </row>
    <row r="16" spans="1:15" s="287" customFormat="1" ht="24.95" customHeight="1" x14ac:dyDescent="0.2">
      <c r="A16" s="193" t="s">
        <v>218</v>
      </c>
      <c r="B16" s="199" t="s">
        <v>141</v>
      </c>
      <c r="C16" s="113">
        <v>14.00800457404231</v>
      </c>
      <c r="D16" s="115">
        <v>5880</v>
      </c>
      <c r="E16" s="114">
        <v>5997</v>
      </c>
      <c r="F16" s="114">
        <v>6058</v>
      </c>
      <c r="G16" s="114">
        <v>6012</v>
      </c>
      <c r="H16" s="140">
        <v>5994</v>
      </c>
      <c r="I16" s="115">
        <v>-114</v>
      </c>
      <c r="J16" s="116">
        <v>-1.9019019019019019</v>
      </c>
      <c r="K16" s="110"/>
      <c r="L16" s="110"/>
      <c r="M16" s="110"/>
      <c r="N16" s="110"/>
      <c r="O16" s="110"/>
    </row>
    <row r="17" spans="1:15" s="110" customFormat="1" ht="24.95" customHeight="1" x14ac:dyDescent="0.2">
      <c r="A17" s="193" t="s">
        <v>219</v>
      </c>
      <c r="B17" s="199" t="s">
        <v>220</v>
      </c>
      <c r="C17" s="113">
        <v>7.4232894987611973</v>
      </c>
      <c r="D17" s="115">
        <v>3116</v>
      </c>
      <c r="E17" s="114">
        <v>3108</v>
      </c>
      <c r="F17" s="114">
        <v>3091</v>
      </c>
      <c r="G17" s="114">
        <v>2982</v>
      </c>
      <c r="H17" s="140">
        <v>2974</v>
      </c>
      <c r="I17" s="115">
        <v>142</v>
      </c>
      <c r="J17" s="116">
        <v>4.7747141896435776</v>
      </c>
    </row>
    <row r="18" spans="1:15" s="287" customFormat="1" ht="24.95" customHeight="1" x14ac:dyDescent="0.2">
      <c r="A18" s="201" t="s">
        <v>144</v>
      </c>
      <c r="B18" s="202" t="s">
        <v>145</v>
      </c>
      <c r="C18" s="113">
        <v>8.0260148656375065</v>
      </c>
      <c r="D18" s="115">
        <v>3369</v>
      </c>
      <c r="E18" s="114">
        <v>3272</v>
      </c>
      <c r="F18" s="114">
        <v>3371</v>
      </c>
      <c r="G18" s="114">
        <v>3269</v>
      </c>
      <c r="H18" s="140">
        <v>3200</v>
      </c>
      <c r="I18" s="115">
        <v>169</v>
      </c>
      <c r="J18" s="116">
        <v>5.28125</v>
      </c>
      <c r="K18" s="110"/>
      <c r="L18" s="110"/>
      <c r="M18" s="110"/>
      <c r="N18" s="110"/>
      <c r="O18" s="110"/>
    </row>
    <row r="19" spans="1:15" s="110" customFormat="1" ht="24.95" customHeight="1" x14ac:dyDescent="0.2">
      <c r="A19" s="193" t="s">
        <v>146</v>
      </c>
      <c r="B19" s="199" t="s">
        <v>147</v>
      </c>
      <c r="C19" s="113">
        <v>13.688774537831142</v>
      </c>
      <c r="D19" s="115">
        <v>5746</v>
      </c>
      <c r="E19" s="114">
        <v>5777</v>
      </c>
      <c r="F19" s="114">
        <v>5800</v>
      </c>
      <c r="G19" s="114">
        <v>5647</v>
      </c>
      <c r="H19" s="140">
        <v>5706</v>
      </c>
      <c r="I19" s="115">
        <v>40</v>
      </c>
      <c r="J19" s="116">
        <v>0.70101647388713639</v>
      </c>
    </row>
    <row r="20" spans="1:15" s="287" customFormat="1" ht="24.95" customHeight="1" x14ac:dyDescent="0.2">
      <c r="A20" s="193" t="s">
        <v>148</v>
      </c>
      <c r="B20" s="199" t="s">
        <v>149</v>
      </c>
      <c r="C20" s="113">
        <v>3.9570230607966459</v>
      </c>
      <c r="D20" s="115">
        <v>1661</v>
      </c>
      <c r="E20" s="114">
        <v>1695</v>
      </c>
      <c r="F20" s="114">
        <v>1701</v>
      </c>
      <c r="G20" s="114">
        <v>1654</v>
      </c>
      <c r="H20" s="140">
        <v>1646</v>
      </c>
      <c r="I20" s="115">
        <v>15</v>
      </c>
      <c r="J20" s="116">
        <v>0.91130012150668283</v>
      </c>
      <c r="K20" s="110"/>
      <c r="L20" s="110"/>
      <c r="M20" s="110"/>
      <c r="N20" s="110"/>
      <c r="O20" s="110"/>
    </row>
    <row r="21" spans="1:15" s="110" customFormat="1" ht="24.95" customHeight="1" x14ac:dyDescent="0.2">
      <c r="A21" s="201" t="s">
        <v>150</v>
      </c>
      <c r="B21" s="202" t="s">
        <v>151</v>
      </c>
      <c r="C21" s="113">
        <v>2.7110729940918619</v>
      </c>
      <c r="D21" s="115">
        <v>1138</v>
      </c>
      <c r="E21" s="114">
        <v>1194</v>
      </c>
      <c r="F21" s="114">
        <v>1226</v>
      </c>
      <c r="G21" s="114">
        <v>1227</v>
      </c>
      <c r="H21" s="140">
        <v>1143</v>
      </c>
      <c r="I21" s="115">
        <v>-5</v>
      </c>
      <c r="J21" s="116">
        <v>-0.43744531933508313</v>
      </c>
    </row>
    <row r="22" spans="1:15" s="110" customFormat="1" ht="24.95" customHeight="1" x14ac:dyDescent="0.2">
      <c r="A22" s="201" t="s">
        <v>152</v>
      </c>
      <c r="B22" s="199" t="s">
        <v>153</v>
      </c>
      <c r="C22" s="113">
        <v>1.7081189251000573</v>
      </c>
      <c r="D22" s="115">
        <v>717</v>
      </c>
      <c r="E22" s="114" t="s">
        <v>513</v>
      </c>
      <c r="F22" s="114" t="s">
        <v>513</v>
      </c>
      <c r="G22" s="114">
        <v>763</v>
      </c>
      <c r="H22" s="140">
        <v>712</v>
      </c>
      <c r="I22" s="115">
        <v>5</v>
      </c>
      <c r="J22" s="116">
        <v>0.702247191011236</v>
      </c>
    </row>
    <row r="23" spans="1:15" s="110" customFormat="1" ht="24.95" customHeight="1" x14ac:dyDescent="0.2">
      <c r="A23" s="193" t="s">
        <v>154</v>
      </c>
      <c r="B23" s="199" t="s">
        <v>155</v>
      </c>
      <c r="C23" s="113">
        <v>1.9249094720792834</v>
      </c>
      <c r="D23" s="115">
        <v>808</v>
      </c>
      <c r="E23" s="114">
        <v>809</v>
      </c>
      <c r="F23" s="114">
        <v>809</v>
      </c>
      <c r="G23" s="114">
        <v>690</v>
      </c>
      <c r="H23" s="140">
        <v>702</v>
      </c>
      <c r="I23" s="115">
        <v>106</v>
      </c>
      <c r="J23" s="116">
        <v>15.0997150997151</v>
      </c>
    </row>
    <row r="24" spans="1:15" s="110" customFormat="1" ht="24.95" customHeight="1" x14ac:dyDescent="0.2">
      <c r="A24" s="193" t="s">
        <v>156</v>
      </c>
      <c r="B24" s="199" t="s">
        <v>221</v>
      </c>
      <c r="C24" s="113">
        <v>16.702401372212694</v>
      </c>
      <c r="D24" s="115">
        <v>7011</v>
      </c>
      <c r="E24" s="114">
        <v>7111</v>
      </c>
      <c r="F24" s="114">
        <v>7207</v>
      </c>
      <c r="G24" s="114">
        <v>7177</v>
      </c>
      <c r="H24" s="140">
        <v>7246</v>
      </c>
      <c r="I24" s="115">
        <v>-235</v>
      </c>
      <c r="J24" s="116">
        <v>-3.2431686447695278</v>
      </c>
    </row>
    <row r="25" spans="1:15" s="110" customFormat="1" ht="24.95" customHeight="1" x14ac:dyDescent="0.2">
      <c r="A25" s="193" t="s">
        <v>222</v>
      </c>
      <c r="B25" s="204" t="s">
        <v>159</v>
      </c>
      <c r="C25" s="113">
        <v>2.234610253478178</v>
      </c>
      <c r="D25" s="115">
        <v>938</v>
      </c>
      <c r="E25" s="114">
        <v>909</v>
      </c>
      <c r="F25" s="114">
        <v>977</v>
      </c>
      <c r="G25" s="114">
        <v>871</v>
      </c>
      <c r="H25" s="140">
        <v>837</v>
      </c>
      <c r="I25" s="115">
        <v>101</v>
      </c>
      <c r="J25" s="116">
        <v>12.066905615292711</v>
      </c>
    </row>
    <row r="26" spans="1:15" s="110" customFormat="1" ht="24.95" customHeight="1" x14ac:dyDescent="0.2">
      <c r="A26" s="201">
        <v>782.78300000000002</v>
      </c>
      <c r="B26" s="203" t="s">
        <v>160</v>
      </c>
      <c r="C26" s="113">
        <v>0.56699066133028397</v>
      </c>
      <c r="D26" s="115">
        <v>238</v>
      </c>
      <c r="E26" s="114" t="s">
        <v>513</v>
      </c>
      <c r="F26" s="114" t="s">
        <v>513</v>
      </c>
      <c r="G26" s="114">
        <v>233</v>
      </c>
      <c r="H26" s="140">
        <v>230</v>
      </c>
      <c r="I26" s="115">
        <v>8</v>
      </c>
      <c r="J26" s="116">
        <v>3.4782608695652173</v>
      </c>
    </row>
    <row r="27" spans="1:15" s="110" customFormat="1" ht="24.95" customHeight="1" x14ac:dyDescent="0.2">
      <c r="A27" s="193" t="s">
        <v>161</v>
      </c>
      <c r="B27" s="199" t="s">
        <v>223</v>
      </c>
      <c r="C27" s="113">
        <v>4.802744425385935</v>
      </c>
      <c r="D27" s="115">
        <v>2016</v>
      </c>
      <c r="E27" s="114">
        <v>1999</v>
      </c>
      <c r="F27" s="114">
        <v>1973</v>
      </c>
      <c r="G27" s="114">
        <v>1896</v>
      </c>
      <c r="H27" s="140">
        <v>1890</v>
      </c>
      <c r="I27" s="115">
        <v>126</v>
      </c>
      <c r="J27" s="116">
        <v>6.666666666666667</v>
      </c>
    </row>
    <row r="28" spans="1:15" s="110" customFormat="1" ht="24.95" customHeight="1" x14ac:dyDescent="0.2">
      <c r="A28" s="193" t="s">
        <v>163</v>
      </c>
      <c r="B28" s="199" t="s">
        <v>164</v>
      </c>
      <c r="C28" s="113">
        <v>4.7479512102153612</v>
      </c>
      <c r="D28" s="115">
        <v>1993</v>
      </c>
      <c r="E28" s="114">
        <v>1989</v>
      </c>
      <c r="F28" s="114">
        <v>1964</v>
      </c>
      <c r="G28" s="114">
        <v>1999</v>
      </c>
      <c r="H28" s="140">
        <v>1997</v>
      </c>
      <c r="I28" s="115">
        <v>-4</v>
      </c>
      <c r="J28" s="116">
        <v>-0.20030045067601401</v>
      </c>
    </row>
    <row r="29" spans="1:15" s="110" customFormat="1" ht="24.95" customHeight="1" x14ac:dyDescent="0.2">
      <c r="A29" s="193">
        <v>86</v>
      </c>
      <c r="B29" s="199" t="s">
        <v>165</v>
      </c>
      <c r="C29" s="113">
        <v>3.9641700019058508</v>
      </c>
      <c r="D29" s="115">
        <v>1664</v>
      </c>
      <c r="E29" s="114">
        <v>1675</v>
      </c>
      <c r="F29" s="114">
        <v>1682</v>
      </c>
      <c r="G29" s="114">
        <v>1647</v>
      </c>
      <c r="H29" s="140">
        <v>1652</v>
      </c>
      <c r="I29" s="115">
        <v>12</v>
      </c>
      <c r="J29" s="116">
        <v>0.72639225181598066</v>
      </c>
    </row>
    <row r="30" spans="1:15" s="110" customFormat="1" ht="24.95" customHeight="1" x14ac:dyDescent="0.2">
      <c r="A30" s="193">
        <v>87.88</v>
      </c>
      <c r="B30" s="204" t="s">
        <v>166</v>
      </c>
      <c r="C30" s="113">
        <v>3.6044406327425196</v>
      </c>
      <c r="D30" s="115">
        <v>1513</v>
      </c>
      <c r="E30" s="114">
        <v>1508</v>
      </c>
      <c r="F30" s="114">
        <v>1504</v>
      </c>
      <c r="G30" s="114">
        <v>1488</v>
      </c>
      <c r="H30" s="140">
        <v>1473</v>
      </c>
      <c r="I30" s="115">
        <v>40</v>
      </c>
      <c r="J30" s="116">
        <v>2.7155465037338766</v>
      </c>
    </row>
    <row r="31" spans="1:15" s="110" customFormat="1" ht="24.95" customHeight="1" x14ac:dyDescent="0.2">
      <c r="A31" s="193" t="s">
        <v>167</v>
      </c>
      <c r="B31" s="199" t="s">
        <v>168</v>
      </c>
      <c r="C31" s="113">
        <v>3.254240518391462</v>
      </c>
      <c r="D31" s="115">
        <v>1366</v>
      </c>
      <c r="E31" s="114">
        <v>1373</v>
      </c>
      <c r="F31" s="114">
        <v>1363</v>
      </c>
      <c r="G31" s="114">
        <v>1342</v>
      </c>
      <c r="H31" s="140">
        <v>1329</v>
      </c>
      <c r="I31" s="115">
        <v>37</v>
      </c>
      <c r="J31" s="116">
        <v>2.784048156508653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0.68372403278063654</v>
      </c>
      <c r="D34" s="115">
        <v>287</v>
      </c>
      <c r="E34" s="114" t="s">
        <v>513</v>
      </c>
      <c r="F34" s="114" t="s">
        <v>513</v>
      </c>
      <c r="G34" s="114">
        <v>295</v>
      </c>
      <c r="H34" s="140">
        <v>277</v>
      </c>
      <c r="I34" s="115">
        <v>10</v>
      </c>
      <c r="J34" s="116">
        <v>3.6101083032490973</v>
      </c>
    </row>
    <row r="35" spans="1:10" s="110" customFormat="1" ht="24.95" customHeight="1" x14ac:dyDescent="0.2">
      <c r="A35" s="292" t="s">
        <v>171</v>
      </c>
      <c r="B35" s="293" t="s">
        <v>172</v>
      </c>
      <c r="C35" s="113">
        <v>35.448827901658092</v>
      </c>
      <c r="D35" s="115">
        <v>14880</v>
      </c>
      <c r="E35" s="114" t="s">
        <v>513</v>
      </c>
      <c r="F35" s="114" t="s">
        <v>513</v>
      </c>
      <c r="G35" s="114">
        <v>14841</v>
      </c>
      <c r="H35" s="140">
        <v>14708</v>
      </c>
      <c r="I35" s="115">
        <v>172</v>
      </c>
      <c r="J35" s="116">
        <v>1.1694316018493336</v>
      </c>
    </row>
    <row r="36" spans="1:10" s="110" customFormat="1" ht="24.95" customHeight="1" x14ac:dyDescent="0.2">
      <c r="A36" s="294" t="s">
        <v>173</v>
      </c>
      <c r="B36" s="295" t="s">
        <v>174</v>
      </c>
      <c r="C36" s="125">
        <v>63.86744806556127</v>
      </c>
      <c r="D36" s="143">
        <v>26809</v>
      </c>
      <c r="E36" s="144">
        <v>27059</v>
      </c>
      <c r="F36" s="144">
        <v>27274</v>
      </c>
      <c r="G36" s="144">
        <v>26634</v>
      </c>
      <c r="H36" s="145">
        <v>26563</v>
      </c>
      <c r="I36" s="143">
        <v>246</v>
      </c>
      <c r="J36" s="146">
        <v>0.92610021458419611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2020-09-25T10:42:37Z</dcterms:created>
  <dcterms:modified xsi:type="dcterms:W3CDTF">2020-09-28T08:10:36Z</dcterms:modified>
</cp:coreProperties>
</file>