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C25" i="24"/>
  <c r="C24" i="24"/>
  <c r="C23" i="24"/>
  <c r="C22" i="24"/>
  <c r="G22" i="24" s="1"/>
  <c r="C21" i="24"/>
  <c r="C20" i="24"/>
  <c r="C19" i="24"/>
  <c r="C18" i="24"/>
  <c r="C17" i="24"/>
  <c r="C16" i="24"/>
  <c r="C15" i="24"/>
  <c r="C9" i="24"/>
  <c r="C8" i="24"/>
  <c r="C7" i="24"/>
  <c r="B45" i="24"/>
  <c r="J45" i="24" s="1"/>
  <c r="B38" i="24"/>
  <c r="B37" i="24"/>
  <c r="B35" i="24"/>
  <c r="B34" i="24"/>
  <c r="B33" i="24"/>
  <c r="B32" i="24"/>
  <c r="B31" i="24"/>
  <c r="B30" i="24"/>
  <c r="B29" i="24"/>
  <c r="B28" i="24"/>
  <c r="B27" i="24"/>
  <c r="B26" i="24"/>
  <c r="B25" i="24"/>
  <c r="B24" i="24"/>
  <c r="B23" i="24"/>
  <c r="B22" i="24"/>
  <c r="B21" i="24"/>
  <c r="B20" i="24"/>
  <c r="D20" i="24" s="1"/>
  <c r="B19" i="24"/>
  <c r="B18" i="24"/>
  <c r="B17" i="24"/>
  <c r="H17" i="24" s="1"/>
  <c r="B16" i="24"/>
  <c r="B15" i="24"/>
  <c r="B9" i="24"/>
  <c r="B8" i="24"/>
  <c r="B7" i="24"/>
  <c r="L30" i="24" l="1"/>
  <c r="L22" i="24"/>
  <c r="B14" i="24"/>
  <c r="B6" i="24"/>
  <c r="K30" i="24"/>
  <c r="J30" i="24"/>
  <c r="H30" i="24"/>
  <c r="F30" i="24"/>
  <c r="D30" i="24"/>
  <c r="F7" i="24"/>
  <c r="D7" i="24"/>
  <c r="J7" i="24"/>
  <c r="H7" i="24"/>
  <c r="K7" i="24"/>
  <c r="F27" i="24"/>
  <c r="D27" i="24"/>
  <c r="J27" i="24"/>
  <c r="H27" i="24"/>
  <c r="K27" i="24"/>
  <c r="F9" i="24"/>
  <c r="D9" i="24"/>
  <c r="J9" i="24"/>
  <c r="K9" i="24"/>
  <c r="H9" i="24"/>
  <c r="I8" i="24"/>
  <c r="M8" i="24"/>
  <c r="E8" i="24"/>
  <c r="L8" i="24"/>
  <c r="G8" i="24"/>
  <c r="F15" i="24"/>
  <c r="D15" i="24"/>
  <c r="J15" i="24"/>
  <c r="K15" i="24"/>
  <c r="H15" i="24"/>
  <c r="K18" i="24"/>
  <c r="J18" i="24"/>
  <c r="H18" i="24"/>
  <c r="F18" i="24"/>
  <c r="D18" i="24"/>
  <c r="F21" i="24"/>
  <c r="D21" i="24"/>
  <c r="J21" i="24"/>
  <c r="K21" i="24"/>
  <c r="H21" i="24"/>
  <c r="K24" i="24"/>
  <c r="J24" i="24"/>
  <c r="H24" i="24"/>
  <c r="F24" i="24"/>
  <c r="D24" i="24"/>
  <c r="H37" i="24"/>
  <c r="F37" i="24"/>
  <c r="D37" i="24"/>
  <c r="K37" i="24"/>
  <c r="J37" i="24"/>
  <c r="G7" i="24"/>
  <c r="M7" i="24"/>
  <c r="E7" i="24"/>
  <c r="L7" i="24"/>
  <c r="I7" i="24"/>
  <c r="G23" i="24"/>
  <c r="M23" i="24"/>
  <c r="E23" i="24"/>
  <c r="L23" i="24"/>
  <c r="I23" i="24"/>
  <c r="B39" i="24"/>
  <c r="K58" i="24"/>
  <c r="J58" i="24"/>
  <c r="I58" i="24"/>
  <c r="G33" i="24"/>
  <c r="M33" i="24"/>
  <c r="E33" i="24"/>
  <c r="L33" i="24"/>
  <c r="I33" i="24"/>
  <c r="F33" i="24"/>
  <c r="D33" i="24"/>
  <c r="J33" i="24"/>
  <c r="K33" i="24"/>
  <c r="G17" i="24"/>
  <c r="M17" i="24"/>
  <c r="E17" i="24"/>
  <c r="L17" i="24"/>
  <c r="I17" i="24"/>
  <c r="G27" i="24"/>
  <c r="M27" i="24"/>
  <c r="E27" i="24"/>
  <c r="L27" i="24"/>
  <c r="I27" i="24"/>
  <c r="F25" i="24"/>
  <c r="D25" i="24"/>
  <c r="J25" i="24"/>
  <c r="K25" i="24"/>
  <c r="F31" i="24"/>
  <c r="D31" i="24"/>
  <c r="J31" i="24"/>
  <c r="K31" i="24"/>
  <c r="H31" i="24"/>
  <c r="K34" i="24"/>
  <c r="J34" i="24"/>
  <c r="H34" i="24"/>
  <c r="F34" i="24"/>
  <c r="D34" i="24"/>
  <c r="D38" i="24"/>
  <c r="K38" i="24"/>
  <c r="J38" i="24"/>
  <c r="H38" i="24"/>
  <c r="F38" i="24"/>
  <c r="G9" i="24"/>
  <c r="M9" i="24"/>
  <c r="E9" i="24"/>
  <c r="L9" i="24"/>
  <c r="I9" i="24"/>
  <c r="G21" i="24"/>
  <c r="M21" i="24"/>
  <c r="E21" i="24"/>
  <c r="L21" i="24"/>
  <c r="I21" i="24"/>
  <c r="M38" i="24"/>
  <c r="E38" i="24"/>
  <c r="L38" i="24"/>
  <c r="G38" i="24"/>
  <c r="I38" i="24"/>
  <c r="H25" i="24"/>
  <c r="K74" i="24"/>
  <c r="J74" i="24"/>
  <c r="I74" i="24"/>
  <c r="F19" i="24"/>
  <c r="D19" i="24"/>
  <c r="J19" i="24"/>
  <c r="H19" i="24"/>
  <c r="K19" i="24"/>
  <c r="K28" i="24"/>
  <c r="J28" i="24"/>
  <c r="H28" i="24"/>
  <c r="F28" i="24"/>
  <c r="I18" i="24"/>
  <c r="M18" i="24"/>
  <c r="E18" i="24"/>
  <c r="L18" i="24"/>
  <c r="G18" i="24"/>
  <c r="I34" i="24"/>
  <c r="M34" i="24"/>
  <c r="E34" i="24"/>
  <c r="L34" i="24"/>
  <c r="G34" i="24"/>
  <c r="D28" i="24"/>
  <c r="K8" i="24"/>
  <c r="J8" i="24"/>
  <c r="H8" i="24"/>
  <c r="F8" i="24"/>
  <c r="K16" i="24"/>
  <c r="J16" i="24"/>
  <c r="H16" i="24"/>
  <c r="F16" i="24"/>
  <c r="D16" i="24"/>
  <c r="K22" i="24"/>
  <c r="J22" i="24"/>
  <c r="H22" i="24"/>
  <c r="F22" i="24"/>
  <c r="D22" i="24"/>
  <c r="G15" i="24"/>
  <c r="M15" i="24"/>
  <c r="E15" i="24"/>
  <c r="L15" i="24"/>
  <c r="I15" i="24"/>
  <c r="G31" i="24"/>
  <c r="M31" i="24"/>
  <c r="E31" i="24"/>
  <c r="L31" i="24"/>
  <c r="I31" i="24"/>
  <c r="I26" i="24"/>
  <c r="M26" i="24"/>
  <c r="E26" i="24"/>
  <c r="L26" i="24"/>
  <c r="G26" i="24"/>
  <c r="F17" i="24"/>
  <c r="D17" i="24"/>
  <c r="J17" i="24"/>
  <c r="K17" i="24"/>
  <c r="F29" i="24"/>
  <c r="D29" i="24"/>
  <c r="J29" i="24"/>
  <c r="K29" i="24"/>
  <c r="H29" i="24"/>
  <c r="F35" i="24"/>
  <c r="D35" i="24"/>
  <c r="J35" i="24"/>
  <c r="H35" i="24"/>
  <c r="K35" i="24"/>
  <c r="G19" i="24"/>
  <c r="M19" i="24"/>
  <c r="E19" i="24"/>
  <c r="L19" i="24"/>
  <c r="I19" i="24"/>
  <c r="G25" i="24"/>
  <c r="M25" i="24"/>
  <c r="E25" i="24"/>
  <c r="L25" i="24"/>
  <c r="I25" i="24"/>
  <c r="G35" i="24"/>
  <c r="M35" i="24"/>
  <c r="E35" i="24"/>
  <c r="L35" i="24"/>
  <c r="I35" i="24"/>
  <c r="D8" i="24"/>
  <c r="H33" i="24"/>
  <c r="K66" i="24"/>
  <c r="J66" i="24"/>
  <c r="I66" i="24"/>
  <c r="F23" i="24"/>
  <c r="D23" i="24"/>
  <c r="J23" i="24"/>
  <c r="K23" i="24"/>
  <c r="H23" i="24"/>
  <c r="K26" i="24"/>
  <c r="J26" i="24"/>
  <c r="H26" i="24"/>
  <c r="F26" i="24"/>
  <c r="D26" i="24"/>
  <c r="K32" i="24"/>
  <c r="J32" i="24"/>
  <c r="H32" i="24"/>
  <c r="F32" i="24"/>
  <c r="D32" i="24"/>
  <c r="H45" i="24"/>
  <c r="F45" i="24"/>
  <c r="D45" i="24"/>
  <c r="K45" i="24"/>
  <c r="K20" i="24"/>
  <c r="J20" i="24"/>
  <c r="H20" i="24"/>
  <c r="F20" i="24"/>
  <c r="G29" i="24"/>
  <c r="M29" i="24"/>
  <c r="E29" i="24"/>
  <c r="L29" i="24"/>
  <c r="I29" i="24"/>
  <c r="I77" i="24"/>
  <c r="I20" i="24"/>
  <c r="M20" i="24"/>
  <c r="E20" i="24"/>
  <c r="I28" i="24"/>
  <c r="M28" i="24"/>
  <c r="E28" i="24"/>
  <c r="I37" i="24"/>
  <c r="G37" i="24"/>
  <c r="L37" i="24"/>
  <c r="K53" i="24"/>
  <c r="J53" i="24"/>
  <c r="K61" i="24"/>
  <c r="J61" i="24"/>
  <c r="K69" i="24"/>
  <c r="J69" i="24"/>
  <c r="G20" i="24"/>
  <c r="G28" i="24"/>
  <c r="H41" i="24"/>
  <c r="F41" i="24"/>
  <c r="D41" i="24"/>
  <c r="K41" i="24"/>
  <c r="K55" i="24"/>
  <c r="J55" i="24"/>
  <c r="K63" i="24"/>
  <c r="J63" i="24"/>
  <c r="K71" i="24"/>
  <c r="J71" i="24"/>
  <c r="L20" i="24"/>
  <c r="L28" i="24"/>
  <c r="K52" i="24"/>
  <c r="J52" i="24"/>
  <c r="K60" i="24"/>
  <c r="J60" i="24"/>
  <c r="K68" i="24"/>
  <c r="J68" i="24"/>
  <c r="I16" i="24"/>
  <c r="M16" i="24"/>
  <c r="E16" i="24"/>
  <c r="I24" i="24"/>
  <c r="M24" i="24"/>
  <c r="E24" i="24"/>
  <c r="I32" i="24"/>
  <c r="M32" i="24"/>
  <c r="E32" i="24"/>
  <c r="E37" i="24"/>
  <c r="K57" i="24"/>
  <c r="J57" i="24"/>
  <c r="K65" i="24"/>
  <c r="J65" i="24"/>
  <c r="K73" i="24"/>
  <c r="J73" i="24"/>
  <c r="H43" i="24"/>
  <c r="F43" i="24"/>
  <c r="D43" i="24"/>
  <c r="K43" i="24"/>
  <c r="K54" i="24"/>
  <c r="J54" i="24"/>
  <c r="K62" i="24"/>
  <c r="J62" i="24"/>
  <c r="K70" i="24"/>
  <c r="J70" i="24"/>
  <c r="C14" i="24"/>
  <c r="C6" i="24"/>
  <c r="I22" i="24"/>
  <c r="M22" i="24"/>
  <c r="E22" i="24"/>
  <c r="I30" i="24"/>
  <c r="M30" i="24"/>
  <c r="E30" i="24"/>
  <c r="C45" i="24"/>
  <c r="C39" i="24"/>
  <c r="G16" i="24"/>
  <c r="G24" i="24"/>
  <c r="G32" i="24"/>
  <c r="M37" i="24"/>
  <c r="K51" i="24"/>
  <c r="J51" i="24"/>
  <c r="K59" i="24"/>
  <c r="J59" i="24"/>
  <c r="K67" i="24"/>
  <c r="J67" i="24"/>
  <c r="K75" i="24"/>
  <c r="K77" i="24" s="1"/>
  <c r="J75" i="24"/>
  <c r="J77" i="24" s="1"/>
  <c r="L16" i="24"/>
  <c r="L24" i="24"/>
  <c r="L32" i="24"/>
  <c r="K56" i="24"/>
  <c r="J56" i="24"/>
  <c r="K64" i="24"/>
  <c r="J64" i="24"/>
  <c r="K72" i="24"/>
  <c r="J72" i="24"/>
  <c r="G40" i="24"/>
  <c r="G42" i="24"/>
  <c r="G44" i="24"/>
  <c r="H40" i="24"/>
  <c r="L41" i="24"/>
  <c r="H42" i="24"/>
  <c r="L43" i="24"/>
  <c r="H44" i="24"/>
  <c r="J40" i="24"/>
  <c r="J42" i="24"/>
  <c r="J44" i="24"/>
  <c r="L40" i="24"/>
  <c r="L42" i="24"/>
  <c r="L44" i="24"/>
  <c r="E40" i="24"/>
  <c r="E42" i="24"/>
  <c r="E44" i="24"/>
  <c r="H39" i="24" l="1"/>
  <c r="F39" i="24"/>
  <c r="D39" i="24"/>
  <c r="K39" i="24"/>
  <c r="J39" i="24"/>
  <c r="K79" i="24"/>
  <c r="K78" i="24"/>
  <c r="J79" i="24"/>
  <c r="J78" i="24"/>
  <c r="I78" i="24"/>
  <c r="I79" i="24"/>
  <c r="I39" i="24"/>
  <c r="G39" i="24"/>
  <c r="L39" i="24"/>
  <c r="M39" i="24"/>
  <c r="E39" i="24"/>
  <c r="I6" i="24"/>
  <c r="M6" i="24"/>
  <c r="E6" i="24"/>
  <c r="L6" i="24"/>
  <c r="G6" i="24"/>
  <c r="K6" i="24"/>
  <c r="J6" i="24"/>
  <c r="H6" i="24"/>
  <c r="F6" i="24"/>
  <c r="D6" i="24"/>
  <c r="I45" i="24"/>
  <c r="G45" i="24"/>
  <c r="M45" i="24"/>
  <c r="E45" i="24"/>
  <c r="L45" i="24"/>
  <c r="I14" i="24"/>
  <c r="M14" i="24"/>
  <c r="E14" i="24"/>
  <c r="G14" i="24"/>
  <c r="L14" i="24"/>
  <c r="K14" i="24"/>
  <c r="J14" i="24"/>
  <c r="H14" i="24"/>
  <c r="F14" i="24"/>
  <c r="D14" i="24"/>
  <c r="I83" i="24" l="1"/>
  <c r="I82" i="24"/>
  <c r="I81" i="24"/>
</calcChain>
</file>

<file path=xl/sharedStrings.xml><?xml version="1.0" encoding="utf-8"?>
<sst xmlns="http://schemas.openxmlformats.org/spreadsheetml/2006/main" count="1718" uniqueCount="520">
  <si>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</si>
  <si>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</si>
  <si>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</si>
  <si>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</si>
  <si>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</si>
  <si>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</si>
  <si>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</si>
  <si>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</si>
  <si>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</si>
  <si>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</si>
  <si>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</si>
  <si>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</si>
  <si>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</si>
  <si>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Erding (09177)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</si>
  <si>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</si>
  <si>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</si>
  <si>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</si>
  <si>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</si>
  <si>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</si>
  <si>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</si>
  <si>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</si>
  <si>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</si>
  <si>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</si>
  <si>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</si>
  <si>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</si>
  <si>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</si>
  <si>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</si>
  <si>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</si>
  <si>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</si>
  <si>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</si>
  <si>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</si>
  <si>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</si>
  <si>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</si>
  <si>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</si>
  <si>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</si>
  <si>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</si>
  <si>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</si>
  <si>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</si>
  <si>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</si>
  <si>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</si>
  <si>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</si>
  <si>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</si>
  <si>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</si>
  <si>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</si>
  <si>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</si>
  <si>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</si>
  <si>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</si>
  <si>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</si>
  <si>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</si>
  <si>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</si>
  <si>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</si>
  <si>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</si>
  <si>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</si>
  <si>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</si>
  <si>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</si>
  <si>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</si>
  <si>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</si>
  <si>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</si>
  <si>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</si>
  <si>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</si>
  <si>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</si>
  <si>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</si>
  <si>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</si>
  <si>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</si>
  <si>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</si>
  <si>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</si>
  <si>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</si>
  <si>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</si>
  <si>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</si>
  <si>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</si>
  <si>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</si>
  <si>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</si>
  <si>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</si>
  <si>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</si>
  <si>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</si>
  <si>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</si>
  <si>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</si>
  <si>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</si>
  <si>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</si>
  <si>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</si>
  <si>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</si>
  <si>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</si>
  <si>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</si>
  <si>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</si>
  <si>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</si>
  <si>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</si>
  <si>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</si>
  <si>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</si>
  <si>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</si>
  <si>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</si>
  <si>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</si>
  <si>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</si>
  <si>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Erding (09177);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</si>
  <si>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</si>
  <si>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</si>
  <si>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</si>
  <si>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</si>
  <si>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</si>
  <si>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</si>
  <si>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</si>
  <si>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</si>
  <si>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</si>
  <si>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</si>
  <si>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</si>
  <si>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</si>
  <si>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</si>
  <si>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</si>
  <si>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</si>
  <si>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</si>
  <si>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</si>
  <si>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</si>
  <si>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</si>
  <si>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</si>
  <si>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</si>
  <si>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</si>
  <si>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</si>
  <si>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</si>
  <si>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</si>
  <si>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</si>
  <si>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</si>
  <si>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</si>
  <si>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</si>
  <si>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</si>
  <si>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</si>
  <si>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</si>
  <si>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</si>
  <si>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</si>
  <si>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</si>
  <si>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</si>
  <si>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</si>
  <si>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</si>
  <si>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</si>
  <si>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</si>
  <si>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</si>
  <si>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</si>
  <si>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</si>
  <si>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</si>
  <si>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</si>
  <si>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</si>
  <si>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</si>
  <si>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</si>
  <si>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</si>
  <si>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</si>
  <si>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</si>
  <si>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</si>
  <si>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</si>
  <si>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</si>
  <si>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</si>
  <si>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</si>
  <si>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</si>
  <si>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</si>
  <si>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</si>
  <si>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</si>
  <si>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</si>
  <si>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</si>
  <si>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</si>
  <si>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</si>
  <si>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</si>
  <si>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</si>
  <si>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</si>
  <si>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</si>
  <si>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</si>
  <si>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</si>
  <si>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</si>
  <si>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</si>
  <si>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</si>
  <si>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</si>
  <si>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</si>
  <si>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</si>
  <si>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</si>
  <si>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</si>
  <si>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</si>
  <si>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</si>
  <si>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</si>
  <si>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</si>
  <si>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</si>
  <si>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</si>
  <si>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</si>
  <si>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</si>
  <si>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</si>
  <si>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</si>
  <si>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</si>
  <si>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</si>
  <si>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Erding (09177)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</si>
  <si>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</si>
  <si>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</si>
  <si>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</si>
  <si>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</si>
  <si>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</si>
  <si>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</si>
  <si>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</si>
  <si>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</si>
  <si>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</si>
  <si>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</si>
  <si>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</si>
  <si>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</si>
  <si>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</si>
  <si>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</si>
  <si>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</si>
  <si>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</si>
  <si>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</si>
  <si>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</si>
  <si>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</si>
  <si>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</si>
  <si>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</si>
  <si>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</si>
  <si>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</si>
  <si>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</si>
  <si>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</si>
  <si>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</si>
  <si>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</si>
  <si>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</si>
  <si>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</si>
  <si>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</si>
  <si>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</si>
  <si>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</si>
  <si>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</si>
  <si>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</si>
  <si>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</si>
  <si>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</si>
  <si>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</si>
  <si>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</si>
  <si>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</si>
  <si>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</si>
  <si>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</si>
  <si>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</si>
  <si>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</si>
  <si>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</si>
  <si>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</si>
  <si>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</si>
  <si>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</si>
  <si>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</si>
  <si>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</si>
  <si>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</si>
  <si>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</si>
  <si>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</si>
  <si>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</si>
  <si>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</si>
  <si>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</si>
  <si>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</si>
  <si>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</si>
  <si>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</si>
  <si>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</si>
  <si>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</si>
  <si>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</si>
  <si>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</si>
  <si>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</si>
  <si>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</si>
  <si>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</si>
  <si>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</si>
  <si>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</si>
  <si>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</si>
  <si>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</si>
  <si>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</si>
  <si>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</si>
  <si>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</si>
  <si>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</si>
  <si>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</si>
  <si>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</si>
  <si>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</si>
  <si>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</si>
  <si>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</si>
  <si>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</si>
  <si>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</si>
  <si>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</si>
  <si>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</si>
  <si>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</si>
  <si>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</si>
  <si>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</si>
  <si>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</si>
  <si>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</si>
  <si>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</si>
  <si>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</si>
  <si>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</si>
  <si>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</si>
  <si>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</si>
  <si>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</si>
  <si>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</si>
  <si>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</si>
  <si>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</si>
  <si>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</si>
  <si>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</si>
  <si>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</si>
  <si>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</si>
  <si>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</si>
  <si>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</si>
  <si>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</si>
  <si>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</si>
  <si>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</si>
  <si>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</si>
  <si>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</si>
  <si>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</si>
  <si>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</si>
  <si>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</si>
  <si>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</si>
  <si>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</si>
  <si>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</si>
  <si>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</si>
  <si>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</si>
  <si>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</si>
  <si>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</si>
  <si>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</si>
  <si>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</si>
  <si>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</si>
  <si>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</si>
  <si>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</si>
  <si>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</si>
  <si>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</si>
  <si>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</si>
  <si>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</si>
  <si>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</si>
  <si>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</si>
  <si>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</si>
  <si>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</si>
  <si>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</si>
  <si>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</si>
  <si>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</si>
  <si>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</si>
  <si>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</si>
  <si>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</si>
  <si>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</si>
  <si>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</si>
  <si>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</si>
  <si>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</si>
  <si>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</si>
  <si>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</si>
  <si>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</si>
  <si>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</si>
  <si>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</si>
  <si>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</si>
  <si>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</si>
  <si>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</si>
  <si>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</si>
  <si>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</si>
  <si>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</si>
  <si>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</si>
  <si>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</si>
  <si>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</si>
  <si>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</si>
  <si>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</si>
  <si>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</si>
  <si>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</si>
  <si>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</si>
  <si>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</si>
  <si>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</si>
  <si>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</si>
  <si>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</si>
  <si>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</si>
  <si>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</si>
  <si>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</si>
  <si>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</si>
  <si>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</si>
  <si>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</si>
  <si>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</si>
  <si>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</si>
  <si>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</si>
  <si>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</si>
  <si>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</si>
  <si>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</si>
  <si>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</si>
  <si>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</si>
  <si>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</si>
  <si>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</si>
  <si>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</si>
  <si>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</si>
  <si>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</si>
  <si>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</si>
  <si>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</si>
  <si>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</si>
  <si>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</si>
  <si>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</si>
  <si>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</si>
  <si>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</si>
  <si>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Erding (09177);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</si>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</sst>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{22E946FB-2047-4E29-8F87-3FA7CA040B9E}</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A644-4204-B9C6-089E3B2288C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{016FCC36-D183-4B8F-8FB9-06F7B374A94D}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644-4204-B9C6-089E3B2288C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{029C801B-BC4B-4DAD-A7D2-A28A5AEF5CF1}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644-4204-B9C6-089E3B2288C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{41FBB6E4-D457-4D94-9D2B-7E2CAEF2A582}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644-4204-B9C6-089E3B2288C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0.79803426980951553</c:v>
                </c:pt>
                <c:pt idx="1">
                  <c:v>1.0013227114154917</c:v>
                </c:pt>
                <c:pt idx="2">
                  <c:v>1.1186464311118853</c:v>
                </c:pt>
                <c:pt idx="3">
                  <c:v>1.0875687030768</c:v>
                </c:pt>
              </c:numCache>
            </c:numRef>
          </c:val>
          <c:extLst>
            <c:ext xmlns:c16="http://schemas.microsoft.com/office/drawing/2014/chart" uri="{C3380CC4-5D6E-409C-BE32-E72D297353CC}">
              <c16:uniqueId val="{00000004-A644-4204-B9C6-089E3B2288C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{DDBEC888-E467-4C2F-ABC4-101997A517C4}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644-4204-B9C6-089E3B2288C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{7E1824A1-4D12-40C5-89BF-56AB5EA8FC4E}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644-4204-B9C6-089E3B2288C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{A06FB159-5CB4-4406-88BC-4D247099D97C}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644-4204-B9C6-089E3B2288C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{8E64CCC0-A05C-4C3D-B8A6-86E383F0E3AB}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644-4204-B9C6-089E3B2288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644-4204-B9C6-089E3B2288C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644-4204-B9C6-089E3B2288C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{E6B45AC6-FA52-4F61-BD97-CA53278858FC}</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58A9-424D-A3EE-4BAB89E2C8B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{5B4362E2-DD52-4254-989A-D9E558473464}</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8A9-424D-A3EE-4BAB89E2C8B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{BC20142C-A8D7-4239-BF8F-5BB90576B37C}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8A9-424D-A3EE-4BAB89E2C8B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{6E6AD843-F4D6-44B1-9631-736F99AA9CC5}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8A9-424D-A3EE-4BAB89E2C8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-1.5177295310692167</c:v>
                </c:pt>
                <c:pt idx="1">
                  <c:v>-1.8915068707011207</c:v>
                </c:pt>
                <c:pt idx="2">
                  <c:v>-2.7637010795899166</c:v>
                </c:pt>
                <c:pt idx="3">
                  <c:v>-2.8655893304673015</c:v>
                </c:pt>
              </c:numCache>
            </c:numRef>
          </c:val>
          <c:extLst>
            <c:ext xmlns:c16="http://schemas.microsoft.com/office/drawing/2014/chart" uri="{C3380CC4-5D6E-409C-BE32-E72D297353CC}">
              <c16:uniqueId val="{00000004-58A9-424D-A3EE-4BAB89E2C8B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{1CBA57EB-B4E7-4D0A-ABF8-55A37DB1A385}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8A9-424D-A3EE-4BAB89E2C8B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{53A6F279-AE9D-46CE-81E4-C65730EEC224}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8A9-424D-A3EE-4BAB89E2C8B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{6794F1B0-F0F4-4D9B-9F8A-94AD0D4B8C15}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8A9-424D-A3EE-4BAB89E2C8B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{74ACEE2A-8673-41CF-8886-EF62E73D6437}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8A9-424D-A3EE-4BAB89E2C8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8A9-424D-A3EE-4BAB89E2C8B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8A9-424D-A3EE-4BAB89E2C8B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{BBABB166-F75E-417A-BD6A-607B18B5B841}</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99C6-41FA-A363-977D8F18C5B2}"/>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{8913A633-4E0A-432C-BAD6-CA415FA96A7B}</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99C6-41FA-A363-977D8F18C5B2}"/>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{532B76AF-DDA9-4728-B7F5-C587C9D60FB5}</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99C6-41FA-A363-977D8F18C5B2}"/>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{C7AA1EF0-7B62-44A8-A8AC-B58CDCBA7F41}</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99C6-41FA-A363-977D8F18C5B2}"/>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{A97D3C8B-4D57-4677-AF51-003F0A0F5231}</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99C6-41FA-A363-977D8F18C5B2}"/>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{8143C9B3-D924-46AE-9268-35E98CC6FF25}</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99C6-41FA-A363-977D8F18C5B2}"/>
                </c:ext>
              </c:extLst>
            </c:dLbl>
            <c:dLbl>
              <c:idx val="6"/>
              <c:tx>
                <c:strRef>
                  <c:f>Daten_Diagramme!$D$20</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{84B7A6FC-1ECC-4370-9CC8-0F8124FBA645}</c15:txfldGUID>
                      <c15:f>Daten_Diagramme!$D$20</c15:f>
                      <c15:dlblFieldTableCache>
                        <c:ptCount val="1"/>
                        <c:pt idx="0">
                          <c:v>11.4</c:v>
                        </c:pt>
                      </c15:dlblFieldTableCache>
                    </c15:dlblFTEntry>
                  </c15:dlblFieldTable>
                  <c15:showDataLabelsRange val="0"/>
                </c:ext>
                <c:ext xmlns:c16="http://schemas.microsoft.com/office/drawing/2014/chart" uri="{C3380CC4-5D6E-409C-BE32-E72D297353CC}">
                  <c16:uniqueId val="{00000006-99C6-41FA-A363-977D8F18C5B2}"/>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{A6C9750A-E0FF-4275-B3EA-2AEA164474E6}</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99C6-41FA-A363-977D8F18C5B2}"/>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{EC0232D5-6C32-4826-BEC6-2D80DF1066F9}</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99C6-41FA-A363-977D8F18C5B2}"/>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{7F5551FA-BC1E-48A9-8DDC-C709491AB2DA}</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99C6-41FA-A363-977D8F18C5B2}"/>
                </c:ext>
              </c:extLst>
            </c:dLbl>
            <c:dLbl>
              <c:idx val="10"/>
              <c:tx>
                <c:strRef>
                  <c:f>Daten_Diagramme!$D$24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{C66983B9-D1C6-46C4-AC95-00A737CB96C4}</c15:txfldGUID>
                      <c15:f>Daten_Diagramme!$D$24</c15:f>
                      <c15:dlblFieldTableCache>
                        <c:ptCount val="1"/>
                        <c:pt idx="0">
                          <c:v>-0.2</c:v>
                        </c:pt>
                      </c15:dlblFieldTableCache>
                    </c15:dlblFTEntry>
                  </c15:dlblFieldTable>
                  <c15:showDataLabelsRange val="0"/>
                </c:ext>
                <c:ext xmlns:c16="http://schemas.microsoft.com/office/drawing/2014/chart" uri="{C3380CC4-5D6E-409C-BE32-E72D297353CC}">
                  <c16:uniqueId val="{0000000A-99C6-41FA-A363-977D8F18C5B2}"/>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{FB582342-0889-47CD-89C3-8152A6D1BD7B}</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99C6-41FA-A363-977D8F18C5B2}"/>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{5A9AAAA2-9EAD-4BD1-B9BE-CF1AFAE9745D}</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99C6-41FA-A363-977D8F18C5B2}"/>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{9B04F7A0-68AA-45E3-8DA2-5BEF1CD891AA}</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99C6-41FA-A363-977D8F18C5B2}"/>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{03ED76BE-E7AC-42BC-AB71-A69200C25ECB}</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99C6-41FA-A363-977D8F18C5B2}"/>
                </c:ext>
              </c:extLst>
            </c:dLbl>
            <c:dLbl>
              <c:idx val="15"/>
              <c:tx>
                <c:strRef>
                  <c:f>Daten_Diagramme!$D$29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{5F48704A-D3A2-43B6-8FB4-6ADAD091CEE0}</c15:txfldGUID>
                      <c15:f>Daten_Diagramme!$D$29</c15:f>
                      <c15:dlblFieldTableCache>
                        <c:ptCount val="1"/>
                        <c:pt idx="0">
                          <c:v>-7.2</c:v>
                        </c:pt>
                      </c15:dlblFieldTableCache>
                    </c15:dlblFTEntry>
                  </c15:dlblFieldTable>
                  <c15:showDataLabelsRange val="0"/>
                </c:ext>
                <c:ext xmlns:c16="http://schemas.microsoft.com/office/drawing/2014/chart" uri="{C3380CC4-5D6E-409C-BE32-E72D297353CC}">
                  <c16:uniqueId val="{0000000F-99C6-41FA-A363-977D8F18C5B2}"/>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{0234A127-0A66-4F13-AB6D-F1F11A5FBE46}</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99C6-41FA-A363-977D8F18C5B2}"/>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{6890E5FA-1BB6-4876-8958-F56394ECEB46}</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99C6-41FA-A363-977D8F18C5B2}"/>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{E59F3BAA-52D8-4454-89A1-F6CB6C1F0B66}</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99C6-41FA-A363-977D8F18C5B2}"/>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{9888438E-830B-4AF5-A421-69C3946A6512}</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99C6-41FA-A363-977D8F18C5B2}"/>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{1512B539-B937-4A71-A383-41CEE13237F9}</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99C6-41FA-A363-977D8F18C5B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{7884537D-22C7-4E5D-9F3F-8E9D9C0D98E0}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9C6-41FA-A363-977D8F18C5B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{175A7133-A3E8-4A1A-9015-3E38503192FA}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9C6-41FA-A363-977D8F18C5B2}"/>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{9DDE01F3-D17E-43B0-9F57-08AA77C288FB}</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99C6-41FA-A363-977D8F18C5B2}"/>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{28F11852-DAF1-4D6E-881F-D54FD36E3948}</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99C6-41FA-A363-977D8F18C5B2}"/>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{6BB087C2-4F15-44F0-B72C-51E440810E6D}</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99C6-41FA-A363-977D8F18C5B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{6B53A1C9-5196-4795-8669-F25D4978967E}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9C6-41FA-A363-977D8F18C5B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{5A648E19-E200-44B7-ABE5-31C8E127C3AF}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9C6-41FA-A363-977D8F18C5B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{39A56D76-ED35-4D88-A6BC-DAA0FF27D567}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9C6-41FA-A363-977D8F18C5B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{CD8185F7-FC95-499A-ACA7-427895FE8305}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9C6-41FA-A363-977D8F18C5B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{9B8FDE7A-CAA3-4DD7-A677-93F342A65953}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9C6-41FA-A363-977D8F18C5B2}"/>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{76E5440C-EA26-45D1-B44D-7E5FCF77F866}</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99C6-41FA-A363-977D8F18C5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0.79803426980951553</c:v>
                </c:pt>
                <c:pt idx="1">
                  <c:v>-0.96618357487922701</c:v>
                </c:pt>
                <c:pt idx="2">
                  <c:v>3.22265625</c:v>
                </c:pt>
                <c:pt idx="3">
                  <c:v>1.3200688731585997</c:v>
                </c:pt>
                <c:pt idx="4">
                  <c:v>-1.0174418604651163</c:v>
                </c:pt>
                <c:pt idx="5">
                  <c:v>1.7487508922198429</c:v>
                </c:pt>
                <c:pt idx="6">
                  <c:v>11.357340720221607</c:v>
                </c:pt>
                <c:pt idx="7">
                  <c:v>1.8374338212394892</c:v>
                </c:pt>
                <c:pt idx="8">
                  <c:v>-1.1595664229896647</c:v>
                </c:pt>
                <c:pt idx="9">
                  <c:v>1.0505836575875487</c:v>
                </c:pt>
                <c:pt idx="10">
                  <c:v>-0.21382751247327156</c:v>
                </c:pt>
                <c:pt idx="11">
                  <c:v>-0.57692307692307687</c:v>
                </c:pt>
                <c:pt idx="12">
                  <c:v>2.3680315737543167</c:v>
                </c:pt>
                <c:pt idx="13">
                  <c:v>3.3519553072625698</c:v>
                </c:pt>
                <c:pt idx="14">
                  <c:v>0.21518598217030432</c:v>
                </c:pt>
                <c:pt idx="15">
                  <c:v>-7.2463768115942031</c:v>
                </c:pt>
                <c:pt idx="16">
                  <c:v>-1.044979554747842</c:v>
                </c:pt>
                <c:pt idx="17">
                  <c:v>1.2813046010483402</c:v>
                </c:pt>
                <c:pt idx="18">
                  <c:v>4.304979253112033</c:v>
                </c:pt>
                <c:pt idx="19">
                  <c:v>1.6537467700258397</c:v>
                </c:pt>
                <c:pt idx="20">
                  <c:v>-0.39339103068450038</c:v>
                </c:pt>
                <c:pt idx="21">
                  <c:v>0</c:v>
                </c:pt>
                <c:pt idx="23">
                  <c:v>-0.96618357487922701</c:v>
                </c:pt>
                <c:pt idx="24">
                  <c:v>1.7015430141619108</c:v>
                </c:pt>
                <c:pt idx="25">
                  <c:v>0.57877101160311262</c:v>
                </c:pt>
              </c:numCache>
            </c:numRef>
          </c:val>
          <c:extLst>
            <c:ext xmlns:c16="http://schemas.microsoft.com/office/drawing/2014/chart" uri="{C3380CC4-5D6E-409C-BE32-E72D297353CC}">
              <c16:uniqueId val="{00000020-99C6-41FA-A363-977D8F18C5B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{337AD8DB-7634-45A1-ADC7-983995719E86}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9C6-41FA-A363-977D8F18C5B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{1CEC7F28-AA21-4F98-AAF1-4B7CFFBB7571}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9C6-41FA-A363-977D8F18C5B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{258C0498-A86A-49D4-85F3-2F591D0345C4}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9C6-41FA-A363-977D8F18C5B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{FED4A6F1-5082-428D-99E2-EC62DBA45AAF}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9C6-41FA-A363-977D8F18C5B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{412F6345-3E56-4CA5-BBCC-A6490592F02B}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9C6-41FA-A363-977D8F18C5B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{BE3D2026-CE7B-46D0-8F1C-D79D1E03B6FA}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9C6-41FA-A363-977D8F18C5B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{99B626F7-6439-4FF4-90FC-3D96F132A3AB}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9C6-41FA-A363-977D8F18C5B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{5D600AF5-4D5E-4540-A30D-3A27771245C4}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9C6-41FA-A363-977D8F18C5B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{1AA474E1-94D9-44D6-AABB-5ED40EFB2B20}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9C6-41FA-A363-977D8F18C5B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{596C47B8-EBA4-4659-802F-2E8003DBA724}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9C6-41FA-A363-977D8F18C5B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{6AD9093B-4856-405D-BEBD-8C7A8FBC1C0A}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9C6-41FA-A363-977D8F18C5B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{5ADE8660-FDD1-4EFC-AC6B-E460B61B022D}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9C6-41FA-A363-977D8F18C5B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{4CD094E6-72E8-41F0-A3D8-0F11302C14AD}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9C6-41FA-A363-977D8F18C5B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{852C01C4-64D6-43E1-AD3E-84D3DF473195}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9C6-41FA-A363-977D8F18C5B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{EAD39087-7EF7-444B-BFE1-5D37826B8B35}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9C6-41FA-A363-977D8F18C5B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{E7CA06F6-6417-4215-9B4B-81AA89AE751B}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9C6-41FA-A363-977D8F18C5B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{C81A17CD-0955-45EC-AD1C-35216D8AEBC8}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9C6-41FA-A363-977D8F18C5B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{2CE70869-3139-4524-8E9A-881F208A393A}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9C6-41FA-A363-977D8F18C5B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{BB8CF9B4-0F12-4F74-AD24-C557338EC56D}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9C6-41FA-A363-977D8F18C5B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{84DA6FC9-6856-4048-8D4B-25F430F4C04E}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9C6-41FA-A363-977D8F18C5B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{319EC0F2-A073-499B-8E75-61227058A0B1}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9C6-41FA-A363-977D8F18C5B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{27658F4B-50C6-4FE8-A60D-0C58B38D8BF0}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9C6-41FA-A363-977D8F18C5B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{B3E8C543-D363-4CE4-9979-CBAA92071870}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9C6-41FA-A363-977D8F18C5B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{2D0F594D-F4A2-46A1-B3A0-79A31A8EEF65}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9C6-41FA-A363-977D8F18C5B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{F94A2A5A-C604-404A-90F5-924AB65EDB50}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9C6-41FA-A363-977D8F18C5B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{2D43BA03-BDB0-4CF8-A616-F09FB895D092}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9C6-41FA-A363-977D8F18C5B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{1BD8DA36-F61C-4463-B1CB-07049848950C}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9C6-41FA-A363-977D8F18C5B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{063B50B9-3B9E-4F7F-863D-7B65EE16AC96}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9C6-41FA-A363-977D8F18C5B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{95E8CA92-D73C-403D-AD10-8D4F83E0DEF7}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9C6-41FA-A363-977D8F18C5B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{0F249A6F-0BDD-40C0-B2EA-1530ED6A4976}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9C6-41FA-A363-977D8F18C5B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{A75EEE03-B8CB-4A75-8468-11BF41E193B2}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9C6-41FA-A363-977D8F18C5B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{A2B67BA4-D024-43DF-82E5-21D8158204A9}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9C6-41FA-A363-977D8F18C5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9C6-41FA-A363-977D8F18C5B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9C6-41FA-A363-977D8F18C5B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{24EB1C99-B2B4-4B07-868D-E267CC3256C8}</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E68F-4DB5-A72A-0125EC87702B}"/>
                </c:ext>
              </c:extLst>
            </c:dLbl>
            <c:dLbl>
              <c:idx val="1"/>
              <c:tx>
                <c:strRef>
                  <c:f>Daten_Diagramme!$E$15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{CEC4F650-97BA-48D6-B26C-AFF20BA773C0}</c15:txfldGUID>
                      <c15:f>Daten_Diagramme!$E$15</c15:f>
                      <c15:dlblFieldTableCache>
                        <c:ptCount val="1"/>
                        <c:pt idx="0">
                          <c:v>7.7</c:v>
                        </c:pt>
                      </c15:dlblFieldTableCache>
                    </c15:dlblFTEntry>
                  </c15:dlblFieldTable>
                  <c15:showDataLabelsRange val="0"/>
                </c:ext>
                <c:ext xmlns:c16="http://schemas.microsoft.com/office/drawing/2014/chart" uri="{C3380CC4-5D6E-409C-BE32-E72D297353CC}">
                  <c16:uniqueId val="{00000001-E68F-4DB5-A72A-0125EC87702B}"/>
                </c:ext>
              </c:extLst>
            </c:dLbl>
            <c:dLbl>
              <c:idx val="2"/>
              <c:tx>
                <c:strRef>
                  <c:f>Daten_Diagramme!$E$16</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{ED5AF090-A4F3-45BE-94C8-22281B2B0497}</c15:txfldGUID>
                      <c15:f>Daten_Diagramme!$E$16</c15:f>
                      <c15:dlblFieldTableCache>
                        <c:ptCount val="1"/>
                        <c:pt idx="0">
                          <c:v>10.7</c:v>
                        </c:pt>
                      </c15:dlblFieldTableCache>
                    </c15:dlblFTEntry>
                  </c15:dlblFieldTable>
                  <c15:showDataLabelsRange val="0"/>
                </c:ext>
                <c:ext xmlns:c16="http://schemas.microsoft.com/office/drawing/2014/chart" uri="{C3380CC4-5D6E-409C-BE32-E72D297353CC}">
                  <c16:uniqueId val="{00000002-E68F-4DB5-A72A-0125EC87702B}"/>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{8AF5C428-EA20-4A6A-8497-9BF475971099}</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E68F-4DB5-A72A-0125EC87702B}"/>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{4779C117-9FCE-4C4B-B3FF-DB0A18A1866B}</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E68F-4DB5-A72A-0125EC87702B}"/>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{9154F52A-3819-4258-A661-28D4CD22155F}</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E68F-4DB5-A72A-0125EC87702B}"/>
                </c:ext>
              </c:extLst>
            </c:dLbl>
            <c:dLbl>
              <c:idx val="6"/>
              <c:tx>
                <c:strRef>
                  <c:f>Daten_Diagramme!$E$20</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{6C6B5558-3EC3-42FB-A8F6-075E491130F7}</c15:txfldGUID>
                      <c15:f>Daten_Diagramme!$E$20</c15:f>
                      <c15:dlblFieldTableCache>
                        <c:ptCount val="1"/>
                        <c:pt idx="0">
                          <c:v>11.3</c:v>
                        </c:pt>
                      </c15:dlblFieldTableCache>
                    </c15:dlblFTEntry>
                  </c15:dlblFieldTable>
                  <c15:showDataLabelsRange val="0"/>
                </c:ext>
                <c:ext xmlns:c16="http://schemas.microsoft.com/office/drawing/2014/chart" uri="{C3380CC4-5D6E-409C-BE32-E72D297353CC}">
                  <c16:uniqueId val="{00000006-E68F-4DB5-A72A-0125EC87702B}"/>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{9F0957F5-3324-4440-BC2C-48BFDC9784CA}</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E68F-4DB5-A72A-0125EC87702B}"/>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{5D4C9FA5-C043-4031-9D46-ABA86A32CC60}</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E68F-4DB5-A72A-0125EC87702B}"/>
                </c:ext>
              </c:extLst>
            </c:dLbl>
            <c:dLbl>
              <c:idx val="9"/>
              <c:tx>
                <c:strRef>
                  <c:f>Daten_Diagramme!$E$23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{C9D26CED-36B0-45C3-A663-1A395680BC30}</c15:txfldGUID>
                      <c15:f>Daten_Diagramme!$E$23</c15:f>
                      <c15:dlblFieldTableCache>
                        <c:ptCount val="1"/>
                        <c:pt idx="0">
                          <c:v>0.0</c:v>
                        </c:pt>
                      </c15:dlblFieldTableCache>
                    </c15:dlblFTEntry>
                  </c15:dlblFieldTable>
                  <c15:showDataLabelsRange val="0"/>
                </c:ext>
                <c:ext xmlns:c16="http://schemas.microsoft.com/office/drawing/2014/chart" uri="{C3380CC4-5D6E-409C-BE32-E72D297353CC}">
                  <c16:uniqueId val="{00000009-E68F-4DB5-A72A-0125EC87702B}"/>
                </c:ext>
              </c:extLst>
            </c:dLbl>
            <c:dLbl>
              <c:idx val="10"/>
              <c:tx>
                <c:strRef>
                  <c:f>Daten_Diagramme!$E$24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{5D84A71D-4727-468F-B992-72752B3052F1}</c15:txfldGUID>
                      <c15:f>Daten_Diagramme!$E$24</c15:f>
                      <c15:dlblFieldTableCache>
                        <c:ptCount val="1"/>
                        <c:pt idx="0">
                          <c:v>-1.7</c:v>
                        </c:pt>
                      </c15:dlblFieldTableCache>
                    </c15:dlblFTEntry>
                  </c15:dlblFieldTable>
                  <c15:showDataLabelsRange val="0"/>
                </c:ext>
                <c:ext xmlns:c16="http://schemas.microsoft.com/office/drawing/2014/chart" uri="{C3380CC4-5D6E-409C-BE32-E72D297353CC}">
                  <c16:uniqueId val="{0000000A-E68F-4DB5-A72A-0125EC87702B}"/>
                </c:ext>
              </c:extLst>
            </c:dLbl>
            <c:dLbl>
              <c:idx val="11"/>
              <c:tx>
                <c:strRef>
                  <c:f>Daten_Diagramme!$E$25</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{B772EDBA-387B-44C2-8E31-572B1A252B82}</c15:txfldGUID>
                      <c15:f>Daten_Diagramme!$E$25</c15:f>
                      <c15:dlblFieldTableCache>
                        <c:ptCount val="1"/>
                        <c:pt idx="0">
                          <c:v>7.4</c:v>
                        </c:pt>
                      </c15:dlblFieldTableCache>
                    </c15:dlblFTEntry>
                  </c15:dlblFieldTable>
                  <c15:showDataLabelsRange val="0"/>
                </c:ext>
                <c:ext xmlns:c16="http://schemas.microsoft.com/office/drawing/2014/chart" uri="{C3380CC4-5D6E-409C-BE32-E72D297353CC}">
                  <c16:uniqueId val="{0000000B-E68F-4DB5-A72A-0125EC87702B}"/>
                </c:ext>
              </c:extLst>
            </c:dLbl>
            <c:dLbl>
              <c:idx val="12"/>
              <c:tx>
                <c:strRef>
                  <c:f>Daten_Diagramme!$E$26</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{BAEB2378-E068-4B83-9A39-8C8E56C4F6E4}</c15:txfldGUID>
                      <c15:f>Daten_Diagramme!$E$26</c15:f>
                      <c15:dlblFieldTableCache>
                        <c:ptCount val="1"/>
                        <c:pt idx="0">
                          <c:v>-17.8</c:v>
                        </c:pt>
                      </c15:dlblFieldTableCache>
                    </c15:dlblFTEntry>
                  </c15:dlblFieldTable>
                  <c15:showDataLabelsRange val="0"/>
                </c:ext>
                <c:ext xmlns:c16="http://schemas.microsoft.com/office/drawing/2014/chart" uri="{C3380CC4-5D6E-409C-BE32-E72D297353CC}">
                  <c16:uniqueId val="{0000000C-E68F-4DB5-A72A-0125EC87702B}"/>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{63331729-E724-4E6B-885A-D236E4E73640}</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E68F-4DB5-A72A-0125EC87702B}"/>
                </c:ext>
              </c:extLst>
            </c:dLbl>
            <c:dLbl>
              <c:idx val="14"/>
              <c:tx>
                <c:strRef>
                  <c:f>Daten_Diagramme!$E$28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{F2218C24-AFAE-44F8-89A3-C23EAF8FA726}</c15:txfldGUID>
                      <c15:f>Daten_Diagramme!$E$28</c15:f>
                      <c15:dlblFieldTableCache>
                        <c:ptCount val="1"/>
                        <c:pt idx="0">
                          <c:v>-4.6</c:v>
                        </c:pt>
                      </c15:dlblFieldTableCache>
                    </c15:dlblFTEntry>
                  </c15:dlblFieldTable>
                  <c15:showDataLabelsRange val="0"/>
                </c:ext>
                <c:ext xmlns:c16="http://schemas.microsoft.com/office/drawing/2014/chart" uri="{C3380CC4-5D6E-409C-BE32-E72D297353CC}">
                  <c16:uniqueId val="{0000000E-E68F-4DB5-A72A-0125EC87702B}"/>
                </c:ext>
              </c:extLst>
            </c:dLbl>
            <c:dLbl>
              <c:idx val="15"/>
              <c:tx>
                <c:strRef>
                  <c:f>Daten_Diagramme!$E$29</c:f>
                  <c:strCache>
                    <c:ptCount val="1"/>
                    <c:pt idx="0">
                      <c:v>-36.5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{280264A3-7DC4-4574-AD18-609F75368F81}</c15:txfldGUID>
                      <c15:f>Daten_Diagramme!$E$29</c15:f>
                      <c15:dlblFieldTableCache>
                        <c:ptCount val="1"/>
                        <c:pt idx="0">
                          <c:v>-36.5</c:v>
                        </c:pt>
                      </c15:dlblFieldTableCache>
                    </c15:dlblFTEntry>
                  </c15:dlblFieldTable>
                  <c15:showDataLabelsRange val="0"/>
                </c:ext>
                <c:ext xmlns:c16="http://schemas.microsoft.com/office/drawing/2014/chart" uri="{C3380CC4-5D6E-409C-BE32-E72D297353CC}">
                  <c16:uniqueId val="{0000000F-E68F-4DB5-A72A-0125EC87702B}"/>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{F6928913-3563-44CA-962B-D908522DF727}</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E68F-4DB5-A72A-0125EC87702B}"/>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{782B8A95-C1CC-4EC0-8F07-B85EB3B655C9}</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E68F-4DB5-A72A-0125EC87702B}"/>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{2EFCB93A-E55F-44B1-8DBB-01D62BAA79A7}</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E68F-4DB5-A72A-0125EC87702B}"/>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{8F7DD7EF-E1EE-47B1-A112-CAC99DC681C8}</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E68F-4DB5-A72A-0125EC87702B}"/>
                </c:ext>
              </c:extLst>
            </c:dLbl>
            <c:dLbl>
              <c:idx val="20"/>
              <c:tx>
                <c:strRef>
                  <c:f>Daten_Diagramme!$E$34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{EC8DB588-F159-4063-AFED-A830BDDD7CEF}</c15:txfldGUID>
                      <c15:f>Daten_Diagramme!$E$34</c15:f>
                      <c15:dlblFieldTableCache>
                        <c:ptCount val="1"/>
                        <c:pt idx="0">
                          <c:v>-4.4</c:v>
                        </c:pt>
                      </c15:dlblFieldTableCache>
                    </c15:dlblFTEntry>
                  </c15:dlblFieldTable>
                  <c15:showDataLabelsRange val="0"/>
                </c:ext>
                <c:ext xmlns:c16="http://schemas.microsoft.com/office/drawing/2014/chart" uri="{C3380CC4-5D6E-409C-BE32-E72D297353CC}">
                  <c16:uniqueId val="{00000014-E68F-4DB5-A72A-0125EC87702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{19C91329-FF1A-47F5-A9CB-EDA2F363646A}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68F-4DB5-A72A-0125EC87702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{C0D96FA5-774C-4552-908D-C576E41D4FD0}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68F-4DB5-A72A-0125EC87702B}"/>
                </c:ext>
              </c:extLst>
            </c:dLbl>
            <c:dLbl>
              <c:idx val="23"/>
              <c:tx>
                <c:strRef>
                  <c:f>Daten_Diagramme!$E$37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{B01A1F71-278B-4167-9795-0FB77B906F01}</c15:txfldGUID>
                      <c15:f>Daten_Diagramme!$E$37</c15:f>
                      <c15:dlblFieldTableCache>
                        <c:ptCount val="1"/>
                        <c:pt idx="0">
                          <c:v>7.7</c:v>
                        </c:pt>
                      </c15:dlblFieldTableCache>
                    </c15:dlblFTEntry>
                  </c15:dlblFieldTable>
                  <c15:showDataLabelsRange val="0"/>
                </c:ext>
                <c:ext xmlns:c16="http://schemas.microsoft.com/office/drawing/2014/chart" uri="{C3380CC4-5D6E-409C-BE32-E72D297353CC}">
                  <c16:uniqueId val="{00000017-E68F-4DB5-A72A-0125EC87702B}"/>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{8A952662-55A2-437E-9386-6EFE89B8F7B2}</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E68F-4DB5-A72A-0125EC87702B}"/>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{D21BF266-FB17-4A5F-A159-088C450E3EA8}</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E68F-4DB5-A72A-0125EC87702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{2AB41A4C-B50F-465B-B032-18C91E8E7441}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68F-4DB5-A72A-0125EC87702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{D036A536-D47E-4F08-B0E4-46ED56320879}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68F-4DB5-A72A-0125EC87702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{6C0E935F-D99D-4DB7-AC89-876A1BC24717}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68F-4DB5-A72A-0125EC87702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{A7032370-1002-47EC-A131-303A704D6BFA}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68F-4DB5-A72A-0125EC87702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{84596D0F-33F7-4461-8153-45FA9039AD32}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68F-4DB5-A72A-0125EC87702B}"/>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{D8E3A8CA-F8AB-493C-B846-9BAFBE44C7D1}</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E68F-4DB5-A72A-0125EC8770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-1.5177295310692167</c:v>
                </c:pt>
                <c:pt idx="1">
                  <c:v>7.7294685990338161</c:v>
                </c:pt>
                <c:pt idx="2">
                  <c:v>10.691823899371069</c:v>
                </c:pt>
                <c:pt idx="3">
                  <c:v>-2.6696329254727473</c:v>
                </c:pt>
                <c:pt idx="4">
                  <c:v>-2.8571428571428572</c:v>
                </c:pt>
                <c:pt idx="5">
                  <c:v>-4.9019607843137258</c:v>
                </c:pt>
                <c:pt idx="6">
                  <c:v>11.267605633802816</c:v>
                </c:pt>
                <c:pt idx="7">
                  <c:v>2.2339027595269383</c:v>
                </c:pt>
                <c:pt idx="8">
                  <c:v>1.8426966292134832</c:v>
                </c:pt>
                <c:pt idx="9">
                  <c:v>0</c:v>
                </c:pt>
                <c:pt idx="10">
                  <c:v>-1.7108639863130881</c:v>
                </c:pt>
                <c:pt idx="11">
                  <c:v>7.3593073593073592</c:v>
                </c:pt>
                <c:pt idx="12">
                  <c:v>-17.785234899328859</c:v>
                </c:pt>
                <c:pt idx="13">
                  <c:v>0.60532687651331718</c:v>
                </c:pt>
                <c:pt idx="14">
                  <c:v>-4.6099290780141846</c:v>
                </c:pt>
                <c:pt idx="15">
                  <c:v>-36.53846153846154</c:v>
                </c:pt>
                <c:pt idx="16">
                  <c:v>-1.9498607242339834</c:v>
                </c:pt>
                <c:pt idx="17">
                  <c:v>0.32362459546925565</c:v>
                </c:pt>
                <c:pt idx="18">
                  <c:v>-1.3422818791946309</c:v>
                </c:pt>
                <c:pt idx="19">
                  <c:v>2.9739776951672861</c:v>
                </c:pt>
                <c:pt idx="20">
                  <c:v>-4.408602150537634</c:v>
                </c:pt>
                <c:pt idx="21">
                  <c:v>0</c:v>
                </c:pt>
                <c:pt idx="23">
                  <c:v>7.7294685990338161</c:v>
                </c:pt>
                <c:pt idx="24">
                  <c:v>0.54975261132490383</c:v>
                </c:pt>
                <c:pt idx="25">
                  <c:v>-2.1268057784911716</c:v>
                </c:pt>
              </c:numCache>
            </c:numRef>
          </c:val>
          <c:extLst>
            <c:ext xmlns:c16="http://schemas.microsoft.com/office/drawing/2014/chart" uri="{C3380CC4-5D6E-409C-BE32-E72D297353CC}">
              <c16:uniqueId val="{00000020-E68F-4DB5-A72A-0125EC87702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{5FEEE4AA-BAE7-4D7D-9776-ABD63341FE05}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68F-4DB5-A72A-0125EC87702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{12242E56-5158-4283-B15F-284DCC3C9B2C}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68F-4DB5-A72A-0125EC87702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{259B18FD-0691-490D-B999-29FEB1E7FBE8}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68F-4DB5-A72A-0125EC87702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{996E3C79-C9F8-4C21-939F-C582BFC2DBD7}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68F-4DB5-A72A-0125EC87702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{C4A962BE-2304-482B-A454-07F49EE48ACF}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68F-4DB5-A72A-0125EC87702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{DCA0C2A0-84EB-4E8B-BA9B-3E5B338D8EB5}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68F-4DB5-A72A-0125EC87702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{172CA678-2B8F-4484-8BE9-46387ED65D81}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68F-4DB5-A72A-0125EC87702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{E55E5596-7EAB-47D7-AECF-BD2BBBB1EB87}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68F-4DB5-A72A-0125EC87702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{368220F5-26FD-4860-86ED-772DB9523D81}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68F-4DB5-A72A-0125EC87702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{DCAEB6B3-30AA-45B4-9125-908B688ABFD9}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68F-4DB5-A72A-0125EC87702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{5176019C-18B6-45AD-A491-0E09C61F975B}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68F-4DB5-A72A-0125EC87702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{5E0041AE-2043-43E7-BBD4-DA8993BAA55D}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68F-4DB5-A72A-0125EC87702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{12164CE4-A299-4F37-BA4D-928788218143}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68F-4DB5-A72A-0125EC87702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{D1D766A2-6169-45E4-B9B5-3654620A3354}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68F-4DB5-A72A-0125EC87702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{BA881404-A904-4A2C-8A9B-0F92FCEF0213}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68F-4DB5-A72A-0125EC87702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{3ED24E61-496E-43D4-83AC-7AB7EC48D685}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68F-4DB5-A72A-0125EC87702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{2988B448-F393-4F35-9931-9D5ABC81F4F4}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68F-4DB5-A72A-0125EC87702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{B42AEC48-BA15-4C00-902F-6D460E6306B3}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68F-4DB5-A72A-0125EC87702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{064BF189-F072-4E2A-AD85-A12DC4EFB266}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68F-4DB5-A72A-0125EC87702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{A77E70A2-400F-4B79-B39A-624B7F16ED0D}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68F-4DB5-A72A-0125EC87702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{CD830266-609C-4501-8D20-F2BB08B39A69}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68F-4DB5-A72A-0125EC87702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{CF2F82CC-6A00-436D-AF7F-7139FEBDB1A0}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68F-4DB5-A72A-0125EC87702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{E1E7FF0C-2E78-4B13-802E-5FAF1815DED7}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68F-4DB5-A72A-0125EC87702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{1AC7F2AE-3AB0-43E8-B913-E48F75DB4707}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68F-4DB5-A72A-0125EC87702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{CF36AE82-7B8E-4FC8-83C6-C0CCACCAD0A1}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68F-4DB5-A72A-0125EC87702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{E1AF69C6-56B8-49E2-9A0C-3F18F2033288}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68F-4DB5-A72A-0125EC87702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{2DF3D431-6B48-4874-B140-ABE7E57358B3}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68F-4DB5-A72A-0125EC87702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{BF5E2516-B109-413C-854A-DD3B6FDE3568}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68F-4DB5-A72A-0125EC87702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{C4EDF5DD-7A68-4CC8-95FC-0E75D37DBF65}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68F-4DB5-A72A-0125EC87702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{28E086CA-5F80-4234-A234-E5BF2E13E60F}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68F-4DB5-A72A-0125EC87702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{EA7AFF98-4CE7-4A9A-8F67-301146341F49}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68F-4DB5-A72A-0125EC87702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{51969561-6734-480F-B3F1-FB73738C5A98}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68F-4DB5-A72A-0125EC8770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68F-4DB5-A72A-0125EC87702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68F-4DB5-A72A-0125EC87702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{1D5BBB6E-7B3F-4745-8FB9-F1129CBE56BA}</c15:txfldGUID>
                      <c15:f>Diagramm!$I$46</c15:f>
                      <c15:dlblFieldTableCache>
                        <c:ptCount val="1"/>
                      </c15:dlblFieldTableCache>
                    </c15:dlblFTEntry>
                  </c15:dlblFieldTable>
                  <c15:showDataLabelsRange val="0"/>
                </c:ext>
                <c:ext xmlns:c16="http://schemas.microsoft.com/office/drawing/2014/chart" uri="{C3380CC4-5D6E-409C-BE32-E72D297353CC}">
                  <c16:uniqueId val="{00000000-6654-45E6-82B5-23BD838532E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{432F1FBE-0D46-46E4-890E-8D559607115C}</c15:txfldGUID>
                      <c15:f>Diagramm!$I$47</c15:f>
                      <c15:dlblFieldTableCache>
                        <c:ptCount val="1"/>
                      </c15:dlblFieldTableCache>
                    </c15:dlblFTEntry>
                  </c15:dlblFieldTable>
                  <c15:showDataLabelsRange val="0"/>
                </c:ext>
                <c:ext xmlns:c16="http://schemas.microsoft.com/office/drawing/2014/chart" uri="{C3380CC4-5D6E-409C-BE32-E72D297353CC}">
                  <c16:uniqueId val="{00000001-6654-45E6-82B5-23BD838532E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{E875417E-AC06-46E1-85C2-ECB1237D679C}</c15:txfldGUID>
                      <c15:f>Diagramm!$I$48</c15:f>
                      <c15:dlblFieldTableCache>
                        <c:ptCount val="1"/>
                      </c15:dlblFieldTableCache>
                    </c15:dlblFTEntry>
                  </c15:dlblFieldTable>
                  <c15:showDataLabelsRange val="0"/>
                </c:ext>
                <c:ext xmlns:c16="http://schemas.microsoft.com/office/drawing/2014/chart" uri="{C3380CC4-5D6E-409C-BE32-E72D297353CC}">
                  <c16:uniqueId val="{00000002-6654-45E6-82B5-23BD838532E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{28DDFF8C-2E23-429B-B547-3643E1B3A393}</c15:txfldGUID>
                      <c15:f>Diagramm!$I$49</c15:f>
                      <c15:dlblFieldTableCache>
                        <c:ptCount val="1"/>
                      </c15:dlblFieldTableCache>
                    </c15:dlblFTEntry>
                  </c15:dlblFieldTable>
                  <c15:showDataLabelsRange val="0"/>
                </c:ext>
                <c:ext xmlns:c16="http://schemas.microsoft.com/office/drawing/2014/chart" uri="{C3380CC4-5D6E-409C-BE32-E72D297353CC}">
                  <c16:uniqueId val="{00000003-6654-45E6-82B5-23BD838532E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{6269C07E-2ECB-4153-A90B-3DFC94D25683}</c15:txfldGUID>
                      <c15:f>Diagramm!$I$50</c15:f>
                      <c15:dlblFieldTableCache>
                        <c:ptCount val="1"/>
                      </c15:dlblFieldTableCache>
                    </c15:dlblFTEntry>
                  </c15:dlblFieldTable>
                  <c15:showDataLabelsRange val="0"/>
                </c:ext>
                <c:ext xmlns:c16="http://schemas.microsoft.com/office/drawing/2014/chart" uri="{C3380CC4-5D6E-409C-BE32-E72D297353CC}">
                  <c16:uniqueId val="{00000004-6654-45E6-82B5-23BD838532E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{A3CE4AEA-0A96-4350-865C-40493D09E481}</c15:txfldGUID>
                      <c15:f>Diagramm!$I$51</c15:f>
                      <c15:dlblFieldTableCache>
                        <c:ptCount val="1"/>
                      </c15:dlblFieldTableCache>
                    </c15:dlblFTEntry>
                  </c15:dlblFieldTable>
                  <c15:showDataLabelsRange val="0"/>
                </c:ext>
                <c:ext xmlns:c16="http://schemas.microsoft.com/office/drawing/2014/chart" uri="{C3380CC4-5D6E-409C-BE32-E72D297353CC}">
                  <c16:uniqueId val="{00000005-6654-45E6-82B5-23BD838532E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{CD1DDDB1-434A-49A3-8DE5-F97AF7B04CCB}</c15:txfldGUID>
                      <c15:f>Diagramm!$I$52</c15:f>
                      <c15:dlblFieldTableCache>
                        <c:ptCount val="1"/>
                      </c15:dlblFieldTableCache>
                    </c15:dlblFTEntry>
                  </c15:dlblFieldTable>
                  <c15:showDataLabelsRange val="0"/>
                </c:ext>
                <c:ext xmlns:c16="http://schemas.microsoft.com/office/drawing/2014/chart" uri="{C3380CC4-5D6E-409C-BE32-E72D297353CC}">
                  <c16:uniqueId val="{00000006-6654-45E6-82B5-23BD838532E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{3BA98A43-7E13-4EF7-88D0-FD7FFC1EC9F5}</c15:txfldGUID>
                      <c15:f>Diagramm!$I$53</c15:f>
                      <c15:dlblFieldTableCache>
                        <c:ptCount val="1"/>
                      </c15:dlblFieldTableCache>
                    </c15:dlblFTEntry>
                  </c15:dlblFieldTable>
                  <c15:showDataLabelsRange val="0"/>
                </c:ext>
                <c:ext xmlns:c16="http://schemas.microsoft.com/office/drawing/2014/chart" uri="{C3380CC4-5D6E-409C-BE32-E72D297353CC}">
                  <c16:uniqueId val="{00000007-6654-45E6-82B5-23BD838532E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{B15E2D5C-89D3-4516-89F0-1B043E95F336}</c15:txfldGUID>
                      <c15:f>Diagramm!$I$54</c15:f>
                      <c15:dlblFieldTableCache>
                        <c:ptCount val="1"/>
                      </c15:dlblFieldTableCache>
                    </c15:dlblFTEntry>
                  </c15:dlblFieldTable>
                  <c15:showDataLabelsRange val="0"/>
                </c:ext>
                <c:ext xmlns:c16="http://schemas.microsoft.com/office/drawing/2014/chart" uri="{C3380CC4-5D6E-409C-BE32-E72D297353CC}">
                  <c16:uniqueId val="{00000008-6654-45E6-82B5-23BD838532E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{2DDD5E36-1EDE-49F8-8359-51A00BA37C66}</c15:txfldGUID>
                      <c15:f>Diagramm!$I$55</c15:f>
                      <c15:dlblFieldTableCache>
                        <c:ptCount val="1"/>
                      </c15:dlblFieldTableCache>
                    </c15:dlblFTEntry>
                  </c15:dlblFieldTable>
                  <c15:showDataLabelsRange val="0"/>
                </c:ext>
                <c:ext xmlns:c16="http://schemas.microsoft.com/office/drawing/2014/chart" uri="{C3380CC4-5D6E-409C-BE32-E72D297353CC}">
                  <c16:uniqueId val="{00000009-6654-45E6-82B5-23BD838532E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{0CDA0F27-369D-48FB-9892-AFC8CF467BE0}</c15:txfldGUID>
                      <c15:f>Diagramm!$I$56</c15:f>
                      <c15:dlblFieldTableCache>
                        <c:ptCount val="1"/>
                      </c15:dlblFieldTableCache>
                    </c15:dlblFTEntry>
                  </c15:dlblFieldTable>
                  <c15:showDataLabelsRange val="0"/>
                </c:ext>
                <c:ext xmlns:c16="http://schemas.microsoft.com/office/drawing/2014/chart" uri="{C3380CC4-5D6E-409C-BE32-E72D297353CC}">
                  <c16:uniqueId val="{0000000A-6654-45E6-82B5-23BD838532E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{E7CF27BB-A503-4DBF-ACAF-6594055B564C}</c15:txfldGUID>
                      <c15:f>Diagramm!$I$57</c15:f>
                      <c15:dlblFieldTableCache>
                        <c:ptCount val="1"/>
                      </c15:dlblFieldTableCache>
                    </c15:dlblFTEntry>
                  </c15:dlblFieldTable>
                  <c15:showDataLabelsRange val="0"/>
                </c:ext>
                <c:ext xmlns:c16="http://schemas.microsoft.com/office/drawing/2014/chart" uri="{C3380CC4-5D6E-409C-BE32-E72D297353CC}">
                  <c16:uniqueId val="{0000000B-6654-45E6-82B5-23BD838532E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{35F804D8-C7BA-41B7-B9F8-932AAA48E30C}</c15:txfldGUID>
                      <c15:f>Diagramm!$I$58</c15:f>
                      <c15:dlblFieldTableCache>
                        <c:ptCount val="1"/>
                      </c15:dlblFieldTableCache>
                    </c15:dlblFTEntry>
                  </c15:dlblFieldTable>
                  <c15:showDataLabelsRange val="0"/>
                </c:ext>
                <c:ext xmlns:c16="http://schemas.microsoft.com/office/drawing/2014/chart" uri="{C3380CC4-5D6E-409C-BE32-E72D297353CC}">
                  <c16:uniqueId val="{0000000C-6654-45E6-82B5-23BD838532E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{BE459A6E-F7B4-472A-8C4E-B027DE97C314}</c15:txfldGUID>
                      <c15:f>Diagramm!$I$59</c15:f>
                      <c15:dlblFieldTableCache>
                        <c:ptCount val="1"/>
                      </c15:dlblFieldTableCache>
                    </c15:dlblFTEntry>
                  </c15:dlblFieldTable>
                  <c15:showDataLabelsRange val="0"/>
                </c:ext>
                <c:ext xmlns:c16="http://schemas.microsoft.com/office/drawing/2014/chart" uri="{C3380CC4-5D6E-409C-BE32-E72D297353CC}">
                  <c16:uniqueId val="{0000000D-6654-45E6-82B5-23BD838532E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{69B9FB87-1E5C-45FC-B083-C10A6661D010}</c15:txfldGUID>
                      <c15:f>Diagramm!$I$60</c15:f>
                      <c15:dlblFieldTableCache>
                        <c:ptCount val="1"/>
                      </c15:dlblFieldTableCache>
                    </c15:dlblFTEntry>
                  </c15:dlblFieldTable>
                  <c15:showDataLabelsRange val="0"/>
                </c:ext>
                <c:ext xmlns:c16="http://schemas.microsoft.com/office/drawing/2014/chart" uri="{C3380CC4-5D6E-409C-BE32-E72D297353CC}">
                  <c16:uniqueId val="{0000000E-6654-45E6-82B5-23BD838532E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{07805FDD-EE90-4C81-ABA9-E584DAEB2D13}</c15:txfldGUID>
                      <c15:f>Diagramm!$I$61</c15:f>
                      <c15:dlblFieldTableCache>
                        <c:ptCount val="1"/>
                      </c15:dlblFieldTableCache>
                    </c15:dlblFTEntry>
                  </c15:dlblFieldTable>
                  <c15:showDataLabelsRange val="0"/>
                </c:ext>
                <c:ext xmlns:c16="http://schemas.microsoft.com/office/drawing/2014/chart" uri="{C3380CC4-5D6E-409C-BE32-E72D297353CC}">
                  <c16:uniqueId val="{0000000F-6654-45E6-82B5-23BD838532E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{941DC351-756D-44DE-894F-F2EE03032627}</c15:txfldGUID>
                      <c15:f>Diagramm!$I$62</c15:f>
                      <c15:dlblFieldTableCache>
                        <c:ptCount val="1"/>
                      </c15:dlblFieldTableCache>
                    </c15:dlblFTEntry>
                  </c15:dlblFieldTable>
                  <c15:showDataLabelsRange val="0"/>
                </c:ext>
                <c:ext xmlns:c16="http://schemas.microsoft.com/office/drawing/2014/chart" uri="{C3380CC4-5D6E-409C-BE32-E72D297353CC}">
                  <c16:uniqueId val="{00000010-6654-45E6-82B5-23BD838532E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{91B73BB8-8F1D-4A6C-8C36-3319E46C3093}</c15:txfldGUID>
                      <c15:f>Diagramm!$I$63</c15:f>
                      <c15:dlblFieldTableCache>
                        <c:ptCount val="1"/>
                      </c15:dlblFieldTableCache>
                    </c15:dlblFTEntry>
                  </c15:dlblFieldTable>
                  <c15:showDataLabelsRange val="0"/>
                </c:ext>
                <c:ext xmlns:c16="http://schemas.microsoft.com/office/drawing/2014/chart" uri="{C3380CC4-5D6E-409C-BE32-E72D297353CC}">
                  <c16:uniqueId val="{00000011-6654-45E6-82B5-23BD838532E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{41F69E5F-4594-46B5-AAFF-DDD2CABBA950}</c15:txfldGUID>
                      <c15:f>Diagramm!$I$64</c15:f>
                      <c15:dlblFieldTableCache>
                        <c:ptCount val="1"/>
                      </c15:dlblFieldTableCache>
                    </c15:dlblFTEntry>
                  </c15:dlblFieldTable>
                  <c15:showDataLabelsRange val="0"/>
                </c:ext>
                <c:ext xmlns:c16="http://schemas.microsoft.com/office/drawing/2014/chart" uri="{C3380CC4-5D6E-409C-BE32-E72D297353CC}">
                  <c16:uniqueId val="{00000012-6654-45E6-82B5-23BD838532E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{62EAF4E2-5252-4E02-A69A-E190E8304F36}</c15:txfldGUID>
                      <c15:f>Diagramm!$I$65</c15:f>
                      <c15:dlblFieldTableCache>
                        <c:ptCount val="1"/>
                      </c15:dlblFieldTableCache>
                    </c15:dlblFTEntry>
                  </c15:dlblFieldTable>
                  <c15:showDataLabelsRange val="0"/>
                </c:ext>
                <c:ext xmlns:c16="http://schemas.microsoft.com/office/drawing/2014/chart" uri="{C3380CC4-5D6E-409C-BE32-E72D297353CC}">
                  <c16:uniqueId val="{00000013-6654-45E6-82B5-23BD838532E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{86DAA582-1C6D-43E5-A74B-26BF2942BCF6}</c15:txfldGUID>
                      <c15:f>Diagramm!$I$66</c15:f>
                      <c15:dlblFieldTableCache>
                        <c:ptCount val="1"/>
                      </c15:dlblFieldTableCache>
                    </c15:dlblFTEntry>
                  </c15:dlblFieldTable>
                  <c15:showDataLabelsRange val="0"/>
                </c:ext>
                <c:ext xmlns:c16="http://schemas.microsoft.com/office/drawing/2014/chart" uri="{C3380CC4-5D6E-409C-BE32-E72D297353CC}">
                  <c16:uniqueId val="{00000014-6654-45E6-82B5-23BD838532E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{336CF087-5C07-4A11-B5F5-5E22C6725F5B}</c15:txfldGUID>
                      <c15:f>Diagramm!$I$67</c15:f>
                      <c15:dlblFieldTableCache>
                        <c:ptCount val="1"/>
                      </c15:dlblFieldTableCache>
                    </c15:dlblFTEntry>
                  </c15:dlblFieldTable>
                  <c15:showDataLabelsRange val="0"/>
                </c:ext>
                <c:ext xmlns:c16="http://schemas.microsoft.com/office/drawing/2014/chart" uri="{C3380CC4-5D6E-409C-BE32-E72D297353CC}">
                  <c16:uniqueId val="{00000015-6654-45E6-82B5-23BD838532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654-45E6-82B5-23BD838532E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{AFC1C9DE-DE89-405F-A32A-038EFBE02F40}</c15:txfldGUID>
                      <c15:f>Diagramm!$K$46</c15:f>
                      <c15:dlblFieldTableCache>
                        <c:ptCount val="1"/>
                      </c15:dlblFieldTableCache>
                    </c15:dlblFTEntry>
                  </c15:dlblFieldTable>
                  <c15:showDataLabelsRange val="0"/>
                </c:ext>
                <c:ext xmlns:c16="http://schemas.microsoft.com/office/drawing/2014/chart" uri="{C3380CC4-5D6E-409C-BE32-E72D297353CC}">
                  <c16:uniqueId val="{00000017-6654-45E6-82B5-23BD838532E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{314BB599-678E-4279-ABD4-757B10C4DE97}</c15:txfldGUID>
                      <c15:f>Diagramm!$K$47</c15:f>
                      <c15:dlblFieldTableCache>
                        <c:ptCount val="1"/>
                      </c15:dlblFieldTableCache>
                    </c15:dlblFTEntry>
                  </c15:dlblFieldTable>
                  <c15:showDataLabelsRange val="0"/>
                </c:ext>
                <c:ext xmlns:c16="http://schemas.microsoft.com/office/drawing/2014/chart" uri="{C3380CC4-5D6E-409C-BE32-E72D297353CC}">
                  <c16:uniqueId val="{00000018-6654-45E6-82B5-23BD838532E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{B5EE8246-F792-4368-BFE9-3B34E7E10389}</c15:txfldGUID>
                      <c15:f>Diagramm!$K$48</c15:f>
                      <c15:dlblFieldTableCache>
                        <c:ptCount val="1"/>
                      </c15:dlblFieldTableCache>
                    </c15:dlblFTEntry>
                  </c15:dlblFieldTable>
                  <c15:showDataLabelsRange val="0"/>
                </c:ext>
                <c:ext xmlns:c16="http://schemas.microsoft.com/office/drawing/2014/chart" uri="{C3380CC4-5D6E-409C-BE32-E72D297353CC}">
                  <c16:uniqueId val="{00000019-6654-45E6-82B5-23BD838532E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{0730FD6F-89B8-4278-9D47-2748C7D73B50}</c15:txfldGUID>
                      <c15:f>Diagramm!$K$49</c15:f>
                      <c15:dlblFieldTableCache>
                        <c:ptCount val="1"/>
                      </c15:dlblFieldTableCache>
                    </c15:dlblFTEntry>
                  </c15:dlblFieldTable>
                  <c15:showDataLabelsRange val="0"/>
                </c:ext>
                <c:ext xmlns:c16="http://schemas.microsoft.com/office/drawing/2014/chart" uri="{C3380CC4-5D6E-409C-BE32-E72D297353CC}">
                  <c16:uniqueId val="{0000001A-6654-45E6-82B5-23BD838532E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{1E7ED5E2-E8BB-4C8E-85C0-98E498B16E5D}</c15:txfldGUID>
                      <c15:f>Diagramm!$K$50</c15:f>
                      <c15:dlblFieldTableCache>
                        <c:ptCount val="1"/>
                      </c15:dlblFieldTableCache>
                    </c15:dlblFTEntry>
                  </c15:dlblFieldTable>
                  <c15:showDataLabelsRange val="0"/>
                </c:ext>
                <c:ext xmlns:c16="http://schemas.microsoft.com/office/drawing/2014/chart" uri="{C3380CC4-5D6E-409C-BE32-E72D297353CC}">
                  <c16:uniqueId val="{0000001B-6654-45E6-82B5-23BD838532E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{6F476B23-7452-409F-BDC4-04B285F5E3CA}</c15:txfldGUID>
                      <c15:f>Diagramm!$K$51</c15:f>
                      <c15:dlblFieldTableCache>
                        <c:ptCount val="1"/>
                      </c15:dlblFieldTableCache>
                    </c15:dlblFTEntry>
                  </c15:dlblFieldTable>
                  <c15:showDataLabelsRange val="0"/>
                </c:ext>
                <c:ext xmlns:c16="http://schemas.microsoft.com/office/drawing/2014/chart" uri="{C3380CC4-5D6E-409C-BE32-E72D297353CC}">
                  <c16:uniqueId val="{0000001C-6654-45E6-82B5-23BD838532E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{B5D5660A-0614-4F06-8685-90A5FB9B749E}</c15:txfldGUID>
                      <c15:f>Diagramm!$K$52</c15:f>
                      <c15:dlblFieldTableCache>
                        <c:ptCount val="1"/>
                      </c15:dlblFieldTableCache>
                    </c15:dlblFTEntry>
                  </c15:dlblFieldTable>
                  <c15:showDataLabelsRange val="0"/>
                </c:ext>
                <c:ext xmlns:c16="http://schemas.microsoft.com/office/drawing/2014/chart" uri="{C3380CC4-5D6E-409C-BE32-E72D297353CC}">
                  <c16:uniqueId val="{0000001D-6654-45E6-82B5-23BD838532E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{A50A1CC7-12F4-44B7-97DB-A5468A1832D4}</c15:txfldGUID>
                      <c15:f>Diagramm!$K$53</c15:f>
                      <c15:dlblFieldTableCache>
                        <c:ptCount val="1"/>
                      </c15:dlblFieldTableCache>
                    </c15:dlblFTEntry>
                  </c15:dlblFieldTable>
                  <c15:showDataLabelsRange val="0"/>
                </c:ext>
                <c:ext xmlns:c16="http://schemas.microsoft.com/office/drawing/2014/chart" uri="{C3380CC4-5D6E-409C-BE32-E72D297353CC}">
                  <c16:uniqueId val="{0000001E-6654-45E6-82B5-23BD838532E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{2F19825B-2AE0-4CB9-99B2-5D07E403932D}</c15:txfldGUID>
                      <c15:f>Diagramm!$K$54</c15:f>
                      <c15:dlblFieldTableCache>
                        <c:ptCount val="1"/>
                      </c15:dlblFieldTableCache>
                    </c15:dlblFTEntry>
                  </c15:dlblFieldTable>
                  <c15:showDataLabelsRange val="0"/>
                </c:ext>
                <c:ext xmlns:c16="http://schemas.microsoft.com/office/drawing/2014/chart" uri="{C3380CC4-5D6E-409C-BE32-E72D297353CC}">
                  <c16:uniqueId val="{0000001F-6654-45E6-82B5-23BD838532E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{C15B6698-FBE4-4C32-A5A6-63E4F26AEAA7}</c15:txfldGUID>
                      <c15:f>Diagramm!$K$55</c15:f>
                      <c15:dlblFieldTableCache>
                        <c:ptCount val="1"/>
                      </c15:dlblFieldTableCache>
                    </c15:dlblFTEntry>
                  </c15:dlblFieldTable>
                  <c15:showDataLabelsRange val="0"/>
                </c:ext>
                <c:ext xmlns:c16="http://schemas.microsoft.com/office/drawing/2014/chart" uri="{C3380CC4-5D6E-409C-BE32-E72D297353CC}">
                  <c16:uniqueId val="{00000020-6654-45E6-82B5-23BD838532E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{4CAA89E4-69B6-44BC-9003-3B18BAD252AE}</c15:txfldGUID>
                      <c15:f>Diagramm!$K$56</c15:f>
                      <c15:dlblFieldTableCache>
                        <c:ptCount val="1"/>
                      </c15:dlblFieldTableCache>
                    </c15:dlblFTEntry>
                  </c15:dlblFieldTable>
                  <c15:showDataLabelsRange val="0"/>
                </c:ext>
                <c:ext xmlns:c16="http://schemas.microsoft.com/office/drawing/2014/chart" uri="{C3380CC4-5D6E-409C-BE32-E72D297353CC}">
                  <c16:uniqueId val="{00000021-6654-45E6-82B5-23BD838532E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{61CC25A4-283D-4F61-B726-8F66E5D76B36}</c15:txfldGUID>
                      <c15:f>Diagramm!$K$57</c15:f>
                      <c15:dlblFieldTableCache>
                        <c:ptCount val="1"/>
                      </c15:dlblFieldTableCache>
                    </c15:dlblFTEntry>
                  </c15:dlblFieldTable>
                  <c15:showDataLabelsRange val="0"/>
                </c:ext>
                <c:ext xmlns:c16="http://schemas.microsoft.com/office/drawing/2014/chart" uri="{C3380CC4-5D6E-409C-BE32-E72D297353CC}">
                  <c16:uniqueId val="{00000022-6654-45E6-82B5-23BD838532E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{7F2A1ED8-AE7C-4824-B029-952FA3F30F13}</c15:txfldGUID>
                      <c15:f>Diagramm!$K$58</c15:f>
                      <c15:dlblFieldTableCache>
                        <c:ptCount val="1"/>
                      </c15:dlblFieldTableCache>
                    </c15:dlblFTEntry>
                  </c15:dlblFieldTable>
                  <c15:showDataLabelsRange val="0"/>
                </c:ext>
                <c:ext xmlns:c16="http://schemas.microsoft.com/office/drawing/2014/chart" uri="{C3380CC4-5D6E-409C-BE32-E72D297353CC}">
                  <c16:uniqueId val="{00000023-6654-45E6-82B5-23BD838532E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{7DD2E49F-0512-4AD5-AFB5-98CA52324988}</c15:txfldGUID>
                      <c15:f>Diagramm!$K$59</c15:f>
                      <c15:dlblFieldTableCache>
                        <c:ptCount val="1"/>
                      </c15:dlblFieldTableCache>
                    </c15:dlblFTEntry>
                  </c15:dlblFieldTable>
                  <c15:showDataLabelsRange val="0"/>
                </c:ext>
                <c:ext xmlns:c16="http://schemas.microsoft.com/office/drawing/2014/chart" uri="{C3380CC4-5D6E-409C-BE32-E72D297353CC}">
                  <c16:uniqueId val="{00000024-6654-45E6-82B5-23BD838532E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{7D0EAEF9-BB3B-4F4F-8253-FEBB4CE3FC92}</c15:txfldGUID>
                      <c15:f>Diagramm!$K$60</c15:f>
                      <c15:dlblFieldTableCache>
                        <c:ptCount val="1"/>
                      </c15:dlblFieldTableCache>
                    </c15:dlblFTEntry>
                  </c15:dlblFieldTable>
                  <c15:showDataLabelsRange val="0"/>
                </c:ext>
                <c:ext xmlns:c16="http://schemas.microsoft.com/office/drawing/2014/chart" uri="{C3380CC4-5D6E-409C-BE32-E72D297353CC}">
                  <c16:uniqueId val="{00000025-6654-45E6-82B5-23BD838532E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{44F1CADA-8249-4A88-8AA3-B7F19BBEE1C2}</c15:txfldGUID>
                      <c15:f>Diagramm!$K$61</c15:f>
                      <c15:dlblFieldTableCache>
                        <c:ptCount val="1"/>
                      </c15:dlblFieldTableCache>
                    </c15:dlblFTEntry>
                  </c15:dlblFieldTable>
                  <c15:showDataLabelsRange val="0"/>
                </c:ext>
                <c:ext xmlns:c16="http://schemas.microsoft.com/office/drawing/2014/chart" uri="{C3380CC4-5D6E-409C-BE32-E72D297353CC}">
                  <c16:uniqueId val="{00000026-6654-45E6-82B5-23BD838532E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{C6B26E7F-CF27-48EF-B48D-2400460E2C45}</c15:txfldGUID>
                      <c15:f>Diagramm!$K$62</c15:f>
                      <c15:dlblFieldTableCache>
                        <c:ptCount val="1"/>
                      </c15:dlblFieldTableCache>
                    </c15:dlblFTEntry>
                  </c15:dlblFieldTable>
                  <c15:showDataLabelsRange val="0"/>
                </c:ext>
                <c:ext xmlns:c16="http://schemas.microsoft.com/office/drawing/2014/chart" uri="{C3380CC4-5D6E-409C-BE32-E72D297353CC}">
                  <c16:uniqueId val="{00000027-6654-45E6-82B5-23BD838532E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{56239E75-D09A-45FB-AAE4-CF250AF26951}</c15:txfldGUID>
                      <c15:f>Diagramm!$K$63</c15:f>
                      <c15:dlblFieldTableCache>
                        <c:ptCount val="1"/>
                      </c15:dlblFieldTableCache>
                    </c15:dlblFTEntry>
                  </c15:dlblFieldTable>
                  <c15:showDataLabelsRange val="0"/>
                </c:ext>
                <c:ext xmlns:c16="http://schemas.microsoft.com/office/drawing/2014/chart" uri="{C3380CC4-5D6E-409C-BE32-E72D297353CC}">
                  <c16:uniqueId val="{00000028-6654-45E6-82B5-23BD838532E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{05D7CEE3-FD63-4AE7-8965-B8C1DBF11284}</c15:txfldGUID>
                      <c15:f>Diagramm!$K$64</c15:f>
                      <c15:dlblFieldTableCache>
                        <c:ptCount val="1"/>
                      </c15:dlblFieldTableCache>
                    </c15:dlblFTEntry>
                  </c15:dlblFieldTable>
                  <c15:showDataLabelsRange val="0"/>
                </c:ext>
                <c:ext xmlns:c16="http://schemas.microsoft.com/office/drawing/2014/chart" uri="{C3380CC4-5D6E-409C-BE32-E72D297353CC}">
                  <c16:uniqueId val="{00000029-6654-45E6-82B5-23BD838532E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{0BF043E4-1578-4228-A578-0D1DEA1F6C3D}</c15:txfldGUID>
                      <c15:f>Diagramm!$K$65</c15:f>
                      <c15:dlblFieldTableCache>
                        <c:ptCount val="1"/>
                      </c15:dlblFieldTableCache>
                    </c15:dlblFTEntry>
                  </c15:dlblFieldTable>
                  <c15:showDataLabelsRange val="0"/>
                </c:ext>
                <c:ext xmlns:c16="http://schemas.microsoft.com/office/drawing/2014/chart" uri="{C3380CC4-5D6E-409C-BE32-E72D297353CC}">
                  <c16:uniqueId val="{0000002A-6654-45E6-82B5-23BD838532E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{BC32EA7A-D53F-4F5D-8360-81873F1E6A22}</c15:txfldGUID>
                      <c15:f>Diagramm!$K$66</c15:f>
                      <c15:dlblFieldTableCache>
                        <c:ptCount val="1"/>
                      </c15:dlblFieldTableCache>
                    </c15:dlblFTEntry>
                  </c15:dlblFieldTable>
                  <c15:showDataLabelsRange val="0"/>
                </c:ext>
                <c:ext xmlns:c16="http://schemas.microsoft.com/office/drawing/2014/chart" uri="{C3380CC4-5D6E-409C-BE32-E72D297353CC}">
                  <c16:uniqueId val="{0000002B-6654-45E6-82B5-23BD838532E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{0DCB9A26-21F8-43E0-9F10-69F562BF5B78}</c15:txfldGUID>
                      <c15:f>Diagramm!$K$67</c15:f>
                      <c15:dlblFieldTableCache>
                        <c:ptCount val="1"/>
                      </c15:dlblFieldTableCache>
                    </c15:dlblFTEntry>
                  </c15:dlblFieldTable>
                  <c15:showDataLabelsRange val="0"/>
                </c:ext>
                <c:ext xmlns:c16="http://schemas.microsoft.com/office/drawing/2014/chart" uri="{C3380CC4-5D6E-409C-BE32-E72D297353CC}">
                  <c16:uniqueId val="{0000002C-6654-45E6-82B5-23BD838532E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654-45E6-82B5-23BD838532E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{81ADEAAE-1FAB-4E1F-A8A3-E8B13124860A}</c15:txfldGUID>
                      <c15:f>Diagramm!$J$46</c15:f>
                      <c15:dlblFieldTableCache>
                        <c:ptCount val="1"/>
                      </c15:dlblFieldTableCache>
                    </c15:dlblFTEntry>
                  </c15:dlblFieldTable>
                  <c15:showDataLabelsRange val="0"/>
                </c:ext>
                <c:ext xmlns:c16="http://schemas.microsoft.com/office/drawing/2014/chart" uri="{C3380CC4-5D6E-409C-BE32-E72D297353CC}">
                  <c16:uniqueId val="{0000002E-6654-45E6-82B5-23BD838532E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{FEE015DD-2BA6-42AE-ACF9-A6BCCCDC16EA}</c15:txfldGUID>
                      <c15:f>Diagramm!$J$47</c15:f>
                      <c15:dlblFieldTableCache>
                        <c:ptCount val="1"/>
                      </c15:dlblFieldTableCache>
                    </c15:dlblFTEntry>
                  </c15:dlblFieldTable>
                  <c15:showDataLabelsRange val="0"/>
                </c:ext>
                <c:ext xmlns:c16="http://schemas.microsoft.com/office/drawing/2014/chart" uri="{C3380CC4-5D6E-409C-BE32-E72D297353CC}">
                  <c16:uniqueId val="{0000002F-6654-45E6-82B5-23BD838532E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{83D3D020-4677-44DD-BF67-007A3BA3D6E5}</c15:txfldGUID>
                      <c15:f>Diagramm!$J$48</c15:f>
                      <c15:dlblFieldTableCache>
                        <c:ptCount val="1"/>
                      </c15:dlblFieldTableCache>
                    </c15:dlblFTEntry>
                  </c15:dlblFieldTable>
                  <c15:showDataLabelsRange val="0"/>
                </c:ext>
                <c:ext xmlns:c16="http://schemas.microsoft.com/office/drawing/2014/chart" uri="{C3380CC4-5D6E-409C-BE32-E72D297353CC}">
                  <c16:uniqueId val="{00000030-6654-45E6-82B5-23BD838532E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{F3BEA9BE-C415-41DC-99EF-EA82F86F6193}</c15:txfldGUID>
                      <c15:f>Diagramm!$J$49</c15:f>
                      <c15:dlblFieldTableCache>
                        <c:ptCount val="1"/>
                      </c15:dlblFieldTableCache>
                    </c15:dlblFTEntry>
                  </c15:dlblFieldTable>
                  <c15:showDataLabelsRange val="0"/>
                </c:ext>
                <c:ext xmlns:c16="http://schemas.microsoft.com/office/drawing/2014/chart" uri="{C3380CC4-5D6E-409C-BE32-E72D297353CC}">
                  <c16:uniqueId val="{00000031-6654-45E6-82B5-23BD838532E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{EB2E6D62-D99E-47A9-8150-C9F5709469EA}</c15:txfldGUID>
                      <c15:f>Diagramm!$J$50</c15:f>
                      <c15:dlblFieldTableCache>
                        <c:ptCount val="1"/>
                      </c15:dlblFieldTableCache>
                    </c15:dlblFTEntry>
                  </c15:dlblFieldTable>
                  <c15:showDataLabelsRange val="0"/>
                </c:ext>
                <c:ext xmlns:c16="http://schemas.microsoft.com/office/drawing/2014/chart" uri="{C3380CC4-5D6E-409C-BE32-E72D297353CC}">
                  <c16:uniqueId val="{00000032-6654-45E6-82B5-23BD838532E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{553EFBEB-270A-419C-A8D6-7F0FE7432D1B}</c15:txfldGUID>
                      <c15:f>Diagramm!$J$51</c15:f>
                      <c15:dlblFieldTableCache>
                        <c:ptCount val="1"/>
                      </c15:dlblFieldTableCache>
                    </c15:dlblFTEntry>
                  </c15:dlblFieldTable>
                  <c15:showDataLabelsRange val="0"/>
                </c:ext>
                <c:ext xmlns:c16="http://schemas.microsoft.com/office/drawing/2014/chart" uri="{C3380CC4-5D6E-409C-BE32-E72D297353CC}">
                  <c16:uniqueId val="{00000033-6654-45E6-82B5-23BD838532E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{1DF0AA35-1FC1-44DC-8DB7-E94065B22BDB}</c15:txfldGUID>
                      <c15:f>Diagramm!$J$52</c15:f>
                      <c15:dlblFieldTableCache>
                        <c:ptCount val="1"/>
                      </c15:dlblFieldTableCache>
                    </c15:dlblFTEntry>
                  </c15:dlblFieldTable>
                  <c15:showDataLabelsRange val="0"/>
                </c:ext>
                <c:ext xmlns:c16="http://schemas.microsoft.com/office/drawing/2014/chart" uri="{C3380CC4-5D6E-409C-BE32-E72D297353CC}">
                  <c16:uniqueId val="{00000034-6654-45E6-82B5-23BD838532E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{2D092AAE-8A49-4E44-B46B-861BA08CAAD2}</c15:txfldGUID>
                      <c15:f>Diagramm!$J$53</c15:f>
                      <c15:dlblFieldTableCache>
                        <c:ptCount val="1"/>
                      </c15:dlblFieldTableCache>
                    </c15:dlblFTEntry>
                  </c15:dlblFieldTable>
                  <c15:showDataLabelsRange val="0"/>
                </c:ext>
                <c:ext xmlns:c16="http://schemas.microsoft.com/office/drawing/2014/chart" uri="{C3380CC4-5D6E-409C-BE32-E72D297353CC}">
                  <c16:uniqueId val="{00000035-6654-45E6-82B5-23BD838532E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{E32CE3CF-5BE6-45E3-B9EE-AE774F925A95}</c15:txfldGUID>
                      <c15:f>Diagramm!$J$54</c15:f>
                      <c15:dlblFieldTableCache>
                        <c:ptCount val="1"/>
                      </c15:dlblFieldTableCache>
                    </c15:dlblFTEntry>
                  </c15:dlblFieldTable>
                  <c15:showDataLabelsRange val="0"/>
                </c:ext>
                <c:ext xmlns:c16="http://schemas.microsoft.com/office/drawing/2014/chart" uri="{C3380CC4-5D6E-409C-BE32-E72D297353CC}">
                  <c16:uniqueId val="{00000036-6654-45E6-82B5-23BD838532E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{C77A57C1-A3BB-4D05-AD86-5417F589C8AE}</c15:txfldGUID>
                      <c15:f>Diagramm!$J$55</c15:f>
                      <c15:dlblFieldTableCache>
                        <c:ptCount val="1"/>
                      </c15:dlblFieldTableCache>
                    </c15:dlblFTEntry>
                  </c15:dlblFieldTable>
                  <c15:showDataLabelsRange val="0"/>
                </c:ext>
                <c:ext xmlns:c16="http://schemas.microsoft.com/office/drawing/2014/chart" uri="{C3380CC4-5D6E-409C-BE32-E72D297353CC}">
                  <c16:uniqueId val="{00000037-6654-45E6-82B5-23BD838532E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{3A39BA40-4C7D-4FFB-A103-0F611C6BDF28}</c15:txfldGUID>
                      <c15:f>Diagramm!$J$56</c15:f>
                      <c15:dlblFieldTableCache>
                        <c:ptCount val="1"/>
                      </c15:dlblFieldTableCache>
                    </c15:dlblFTEntry>
                  </c15:dlblFieldTable>
                  <c15:showDataLabelsRange val="0"/>
                </c:ext>
                <c:ext xmlns:c16="http://schemas.microsoft.com/office/drawing/2014/chart" uri="{C3380CC4-5D6E-409C-BE32-E72D297353CC}">
                  <c16:uniqueId val="{00000038-6654-45E6-82B5-23BD838532E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{BB85D801-386C-46AB-A81C-F346912CD600}</c15:txfldGUID>
                      <c15:f>Diagramm!$J$57</c15:f>
                      <c15:dlblFieldTableCache>
                        <c:ptCount val="1"/>
                      </c15:dlblFieldTableCache>
                    </c15:dlblFTEntry>
                  </c15:dlblFieldTable>
                  <c15:showDataLabelsRange val="0"/>
                </c:ext>
                <c:ext xmlns:c16="http://schemas.microsoft.com/office/drawing/2014/chart" uri="{C3380CC4-5D6E-409C-BE32-E72D297353CC}">
                  <c16:uniqueId val="{00000039-6654-45E6-82B5-23BD838532E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{398448AA-7698-48E3-A0DF-4F81CBC86CAB}</c15:txfldGUID>
                      <c15:f>Diagramm!$J$58</c15:f>
                      <c15:dlblFieldTableCache>
                        <c:ptCount val="1"/>
                      </c15:dlblFieldTableCache>
                    </c15:dlblFTEntry>
                  </c15:dlblFieldTable>
                  <c15:showDataLabelsRange val="0"/>
                </c:ext>
                <c:ext xmlns:c16="http://schemas.microsoft.com/office/drawing/2014/chart" uri="{C3380CC4-5D6E-409C-BE32-E72D297353CC}">
                  <c16:uniqueId val="{0000003A-6654-45E6-82B5-23BD838532E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{5F6F2848-DC61-425F-979F-6F38F438ACBF}</c15:txfldGUID>
                      <c15:f>Diagramm!$J$59</c15:f>
                      <c15:dlblFieldTableCache>
                        <c:ptCount val="1"/>
                      </c15:dlblFieldTableCache>
                    </c15:dlblFTEntry>
                  </c15:dlblFieldTable>
                  <c15:showDataLabelsRange val="0"/>
                </c:ext>
                <c:ext xmlns:c16="http://schemas.microsoft.com/office/drawing/2014/chart" uri="{C3380CC4-5D6E-409C-BE32-E72D297353CC}">
                  <c16:uniqueId val="{0000003B-6654-45E6-82B5-23BD838532E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{E25B968B-AB9B-4792-B772-4B14D7F900A4}</c15:txfldGUID>
                      <c15:f>Diagramm!$J$60</c15:f>
                      <c15:dlblFieldTableCache>
                        <c:ptCount val="1"/>
                      </c15:dlblFieldTableCache>
                    </c15:dlblFTEntry>
                  </c15:dlblFieldTable>
                  <c15:showDataLabelsRange val="0"/>
                </c:ext>
                <c:ext xmlns:c16="http://schemas.microsoft.com/office/drawing/2014/chart" uri="{C3380CC4-5D6E-409C-BE32-E72D297353CC}">
                  <c16:uniqueId val="{0000003C-6654-45E6-82B5-23BD838532E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{A88E8F54-C22B-4DD8-A40C-4267C4346322}</c15:txfldGUID>
                      <c15:f>Diagramm!$J$61</c15:f>
                      <c15:dlblFieldTableCache>
                        <c:ptCount val="1"/>
                      </c15:dlblFieldTableCache>
                    </c15:dlblFTEntry>
                  </c15:dlblFieldTable>
                  <c15:showDataLabelsRange val="0"/>
                </c:ext>
                <c:ext xmlns:c16="http://schemas.microsoft.com/office/drawing/2014/chart" uri="{C3380CC4-5D6E-409C-BE32-E72D297353CC}">
                  <c16:uniqueId val="{0000003D-6654-45E6-82B5-23BD838532E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{852D7C88-2F79-4BE4-90C3-D5B3916E599A}</c15:txfldGUID>
                      <c15:f>Diagramm!$J$62</c15:f>
                      <c15:dlblFieldTableCache>
                        <c:ptCount val="1"/>
                      </c15:dlblFieldTableCache>
                    </c15:dlblFTEntry>
                  </c15:dlblFieldTable>
                  <c15:showDataLabelsRange val="0"/>
                </c:ext>
                <c:ext xmlns:c16="http://schemas.microsoft.com/office/drawing/2014/chart" uri="{C3380CC4-5D6E-409C-BE32-E72D297353CC}">
                  <c16:uniqueId val="{0000003E-6654-45E6-82B5-23BD838532E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{DC9F844C-0078-4DFB-9887-CACBEEF67499}</c15:txfldGUID>
                      <c15:f>Diagramm!$J$63</c15:f>
                      <c15:dlblFieldTableCache>
                        <c:ptCount val="1"/>
                      </c15:dlblFieldTableCache>
                    </c15:dlblFTEntry>
                  </c15:dlblFieldTable>
                  <c15:showDataLabelsRange val="0"/>
                </c:ext>
                <c:ext xmlns:c16="http://schemas.microsoft.com/office/drawing/2014/chart" uri="{C3380CC4-5D6E-409C-BE32-E72D297353CC}">
                  <c16:uniqueId val="{0000003F-6654-45E6-82B5-23BD838532E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{9BDA7D89-CA1B-40A1-AD19-56410BAAC289}</c15:txfldGUID>
                      <c15:f>Diagramm!$J$64</c15:f>
                      <c15:dlblFieldTableCache>
                        <c:ptCount val="1"/>
                      </c15:dlblFieldTableCache>
                    </c15:dlblFTEntry>
                  </c15:dlblFieldTable>
                  <c15:showDataLabelsRange val="0"/>
                </c:ext>
                <c:ext xmlns:c16="http://schemas.microsoft.com/office/drawing/2014/chart" uri="{C3380CC4-5D6E-409C-BE32-E72D297353CC}">
                  <c16:uniqueId val="{00000040-6654-45E6-82B5-23BD838532E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{DA6F67BE-51C6-4127-8C61-51C647239D1A}</c15:txfldGUID>
                      <c15:f>Diagramm!$J$65</c15:f>
                      <c15:dlblFieldTableCache>
                        <c:ptCount val="1"/>
                      </c15:dlblFieldTableCache>
                    </c15:dlblFTEntry>
                  </c15:dlblFieldTable>
                  <c15:showDataLabelsRange val="0"/>
                </c:ext>
                <c:ext xmlns:c16="http://schemas.microsoft.com/office/drawing/2014/chart" uri="{C3380CC4-5D6E-409C-BE32-E72D297353CC}">
                  <c16:uniqueId val="{00000041-6654-45E6-82B5-23BD838532E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{B0D89C42-EE81-4FB6-BDE9-4670A4ED0D2A}</c15:txfldGUID>
                      <c15:f>Diagramm!$J$66</c15:f>
                      <c15:dlblFieldTableCache>
                        <c:ptCount val="1"/>
                      </c15:dlblFieldTableCache>
                    </c15:dlblFTEntry>
                  </c15:dlblFieldTable>
                  <c15:showDataLabelsRange val="0"/>
                </c:ext>
                <c:ext xmlns:c16="http://schemas.microsoft.com/office/drawing/2014/chart" uri="{C3380CC4-5D6E-409C-BE32-E72D297353CC}">
                  <c16:uniqueId val="{00000042-6654-45E6-82B5-23BD838532E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{5DBBDD7A-BEDF-4E13-93CA-57D006CEDFD5}</c15:txfldGUID>
                      <c15:f>Diagramm!$J$67</c15:f>
                      <c15:dlblFieldTableCache>
                        <c:ptCount val="1"/>
                      </c15:dlblFieldTableCache>
                    </c15:dlblFTEntry>
                  </c15:dlblFieldTable>
                  <c15:showDataLabelsRange val="0"/>
                </c:ext>
                <c:ext xmlns:c16="http://schemas.microsoft.com/office/drawing/2014/chart" uri="{C3380CC4-5D6E-409C-BE32-E72D297353CC}">
                  <c16:uniqueId val="{00000043-6654-45E6-82B5-23BD838532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654-45E6-82B5-23BD838532E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62-42E1-9301-EBBA959B01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62-42E1-9301-EBBA959B01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62-42E1-9301-EBBA959B01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62-42E1-9301-EBBA959B01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62-42E1-9301-EBBA959B01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62-42E1-9301-EBBA959B01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62-42E1-9301-EBBA959B01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62-42E1-9301-EBBA959B01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62-42E1-9301-EBBA959B01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62-42E1-9301-EBBA959B01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62-42E1-9301-EBBA959B01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62-42E1-9301-EBBA959B01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62-42E1-9301-EBBA959B01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62-42E1-9301-EBBA959B01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762-42E1-9301-EBBA959B01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62-42E1-9301-EBBA959B01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62-42E1-9301-EBBA959B01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62-42E1-9301-EBBA959B01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62-42E1-9301-EBBA959B01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62-42E1-9301-EBBA959B01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62-42E1-9301-EBBA959B01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62-42E1-9301-EBBA959B01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762-42E1-9301-EBBA959B017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62-42E1-9301-EBBA959B01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62-42E1-9301-EBBA959B01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762-42E1-9301-EBBA959B01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762-42E1-9301-EBBA959B01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762-42E1-9301-EBBA959B01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762-42E1-9301-EBBA959B01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762-42E1-9301-EBBA959B01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762-42E1-9301-EBBA959B01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762-42E1-9301-EBBA959B01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762-42E1-9301-EBBA959B01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762-42E1-9301-EBBA959B01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762-42E1-9301-EBBA959B01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762-42E1-9301-EBBA959B01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762-42E1-9301-EBBA959B01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62-42E1-9301-EBBA959B01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762-42E1-9301-EBBA959B01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762-42E1-9301-EBBA959B01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762-42E1-9301-EBBA959B01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762-42E1-9301-EBBA959B01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762-42E1-9301-EBBA959B01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762-42E1-9301-EBBA959B01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762-42E1-9301-EBBA959B017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762-42E1-9301-EBBA959B017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762-42E1-9301-EBBA959B01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762-42E1-9301-EBBA959B01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762-42E1-9301-EBBA959B01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762-42E1-9301-EBBA959B01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762-42E1-9301-EBBA959B01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762-42E1-9301-EBBA959B01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762-42E1-9301-EBBA959B01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762-42E1-9301-EBBA959B01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762-42E1-9301-EBBA959B01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762-42E1-9301-EBBA959B01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762-42E1-9301-EBBA959B01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762-42E1-9301-EBBA959B01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762-42E1-9301-EBBA959B01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762-42E1-9301-EBBA959B01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762-42E1-9301-EBBA959B01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762-42E1-9301-EBBA959B01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762-42E1-9301-EBBA959B01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762-42E1-9301-EBBA959B01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762-42E1-9301-EBBA959B01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762-42E1-9301-EBBA959B01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762-42E1-9301-EBBA959B01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762-42E1-9301-EBBA959B01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762-42E1-9301-EBBA959B017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101.15100316789862</c:v>
                </c:pt>
                <c:pt idx="2">
                  <c:v>103.60084477296726</c:v>
                </c:pt>
                <c:pt idx="3">
                  <c:v>102.980464625132</c:v>
                </c:pt>
                <c:pt idx="4">
                  <c:v>103.92819429778245</c:v>
                </c:pt>
                <c:pt idx="5">
                  <c:v>104.55385427666315</c:v>
                </c:pt>
                <c:pt idx="6">
                  <c:v>106.53643083421332</c:v>
                </c:pt>
                <c:pt idx="7">
                  <c:v>105.86325237592398</c:v>
                </c:pt>
                <c:pt idx="8">
                  <c:v>106.25659978880675</c:v>
                </c:pt>
                <c:pt idx="9">
                  <c:v>114.12354804646252</c:v>
                </c:pt>
                <c:pt idx="10">
                  <c:v>116.48627243928193</c:v>
                </c:pt>
                <c:pt idx="11">
                  <c:v>114.41393875395987</c:v>
                </c:pt>
                <c:pt idx="12">
                  <c:v>115.03695881731784</c:v>
                </c:pt>
                <c:pt idx="13">
                  <c:v>115.94244984160507</c:v>
                </c:pt>
                <c:pt idx="14">
                  <c:v>117.33104540654699</c:v>
                </c:pt>
                <c:pt idx="15">
                  <c:v>116.71066525871171</c:v>
                </c:pt>
                <c:pt idx="16">
                  <c:v>117.49736008447729</c:v>
                </c:pt>
                <c:pt idx="17">
                  <c:v>118.76715945089758</c:v>
                </c:pt>
                <c:pt idx="18">
                  <c:v>121.13780359028512</c:v>
                </c:pt>
                <c:pt idx="19">
                  <c:v>120.59134107708553</c:v>
                </c:pt>
                <c:pt idx="20">
                  <c:v>121.40443505807814</c:v>
                </c:pt>
                <c:pt idx="21">
                  <c:v>122.17529039070749</c:v>
                </c:pt>
                <c:pt idx="22">
                  <c:v>123.17581837381204</c:v>
                </c:pt>
                <c:pt idx="23">
                  <c:v>122.45248152059133</c:v>
                </c:pt>
                <c:pt idx="24">
                  <c:v>122.37328405491024</c:v>
                </c:pt>
              </c:numCache>
            </c:numRef>
          </c:val>
          <c:smooth val="0"/>
          <c:extLst>
            <c:ext xmlns:c16="http://schemas.microsoft.com/office/drawing/2014/chart" uri="{C3380CC4-5D6E-409C-BE32-E72D297353CC}">
              <c16:uniqueId val="{00000000-38C4-4A10-ABD5-3C15390C96B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100.79269343443048</c:v>
                </c:pt>
                <c:pt idx="2">
                  <c:v>104.92848526624159</c:v>
                </c:pt>
                <c:pt idx="3">
                  <c:v>103.11907633982422</c:v>
                </c:pt>
                <c:pt idx="4">
                  <c:v>101.39582974323626</c:v>
                </c:pt>
                <c:pt idx="5">
                  <c:v>104.01516457004998</c:v>
                </c:pt>
                <c:pt idx="6">
                  <c:v>106.20368774771669</c:v>
                </c:pt>
                <c:pt idx="7">
                  <c:v>106.11752541788731</c:v>
                </c:pt>
                <c:pt idx="8">
                  <c:v>107.54782009305532</c:v>
                </c:pt>
                <c:pt idx="9">
                  <c:v>117.47372048940204</c:v>
                </c:pt>
                <c:pt idx="10">
                  <c:v>120.38600723763571</c:v>
                </c:pt>
                <c:pt idx="11">
                  <c:v>118.80062036877477</c:v>
                </c:pt>
                <c:pt idx="12">
                  <c:v>118.12855419610545</c:v>
                </c:pt>
                <c:pt idx="13">
                  <c:v>121.97139410649665</c:v>
                </c:pt>
                <c:pt idx="14">
                  <c:v>124.81475099086678</c:v>
                </c:pt>
                <c:pt idx="15">
                  <c:v>125.10770291228674</c:v>
                </c:pt>
                <c:pt idx="16">
                  <c:v>124.76305359296916</c:v>
                </c:pt>
                <c:pt idx="17">
                  <c:v>128.4680337756333</c:v>
                </c:pt>
                <c:pt idx="18">
                  <c:v>130.41530242977771</c:v>
                </c:pt>
                <c:pt idx="19">
                  <c:v>129.43305186972256</c:v>
                </c:pt>
                <c:pt idx="20">
                  <c:v>130.67378941926592</c:v>
                </c:pt>
                <c:pt idx="21">
                  <c:v>134.29260727210064</c:v>
                </c:pt>
                <c:pt idx="22">
                  <c:v>135.89522660692745</c:v>
                </c:pt>
                <c:pt idx="23">
                  <c:v>136.70515250732379</c:v>
                </c:pt>
                <c:pt idx="24">
                  <c:v>130.55316215750474</c:v>
                </c:pt>
              </c:numCache>
            </c:numRef>
          </c:val>
          <c:smooth val="0"/>
          <c:extLst>
            <c:ext xmlns:c16="http://schemas.microsoft.com/office/drawing/2014/chart" uri="{C3380CC4-5D6E-409C-BE32-E72D297353CC}">
              <c16:uniqueId val="{00000001-38C4-4A10-ABD5-3C15390C96B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99.86493787142085</c:v>
                </c:pt>
                <c:pt idx="2">
                  <c:v>100.41869259859536</c:v>
                </c:pt>
                <c:pt idx="3">
                  <c:v>101.47217720151269</c:v>
                </c:pt>
                <c:pt idx="4">
                  <c:v>98.960021609940569</c:v>
                </c:pt>
                <c:pt idx="5">
                  <c:v>98.838465694219352</c:v>
                </c:pt>
                <c:pt idx="6">
                  <c:v>98.662884927066457</c:v>
                </c:pt>
                <c:pt idx="7">
                  <c:v>100.64829821717991</c:v>
                </c:pt>
                <c:pt idx="8">
                  <c:v>98.919502971366825</c:v>
                </c:pt>
                <c:pt idx="9">
                  <c:v>100.47271745002702</c:v>
                </c:pt>
                <c:pt idx="10">
                  <c:v>100.59427336574825</c:v>
                </c:pt>
                <c:pt idx="11">
                  <c:v>101.35062128579146</c:v>
                </c:pt>
                <c:pt idx="12">
                  <c:v>98.946515397082663</c:v>
                </c:pt>
                <c:pt idx="13">
                  <c:v>99.041058887088056</c:v>
                </c:pt>
                <c:pt idx="14">
                  <c:v>99.324689357104262</c:v>
                </c:pt>
                <c:pt idx="15">
                  <c:v>98.946515397082663</c:v>
                </c:pt>
                <c:pt idx="16">
                  <c:v>97.866018368449488</c:v>
                </c:pt>
                <c:pt idx="17">
                  <c:v>98.163155051323614</c:v>
                </c:pt>
                <c:pt idx="18">
                  <c:v>97.177201512695845</c:v>
                </c:pt>
                <c:pt idx="19">
                  <c:v>96.893571042679639</c:v>
                </c:pt>
                <c:pt idx="20">
                  <c:v>96.029173419773102</c:v>
                </c:pt>
                <c:pt idx="21">
                  <c:v>96.974608319827112</c:v>
                </c:pt>
                <c:pt idx="22">
                  <c:v>96.137223122636414</c:v>
                </c:pt>
                <c:pt idx="23">
                  <c:v>96.002160994057263</c:v>
                </c:pt>
                <c:pt idx="24">
                  <c:v>93.11183144246354</c:v>
                </c:pt>
              </c:numCache>
            </c:numRef>
          </c:val>
          <c:smooth val="0"/>
          <c:extLst>
            <c:ext xmlns:c16="http://schemas.microsoft.com/office/drawing/2014/chart" uri="{C3380CC4-5D6E-409C-BE32-E72D297353CC}">
              <c16:uniqueId val="{00000002-38C4-4A10-ABD5-3C15390C96B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C4-4A10-ABD5-3C15390C96B3}"/>
                </c:ext>
              </c:extLst>
            </c:dLbl>
            <c:dLbl>
              <c:idx val="1"/>
              <c:delete val="1"/>
              <c:extLst>
                <c:ext xmlns:c15="http://schemas.microsoft.com/office/drawing/2012/chart" uri="{CE6537A1-D6FC-4f65-9D91-7224C49458BB}"/>
                <c:ext xmlns:c16="http://schemas.microsoft.com/office/drawing/2014/chart" uri="{C3380CC4-5D6E-409C-BE32-E72D297353CC}">
                  <c16:uniqueId val="{00000004-38C4-4A10-ABD5-3C15390C96B3}"/>
                </c:ext>
              </c:extLst>
            </c:dLbl>
            <c:dLbl>
              <c:idx val="2"/>
              <c:delete val="1"/>
              <c:extLst>
                <c:ext xmlns:c15="http://schemas.microsoft.com/office/drawing/2012/chart" uri="{CE6537A1-D6FC-4f65-9D91-7224C49458BB}"/>
                <c:ext xmlns:c16="http://schemas.microsoft.com/office/drawing/2014/chart" uri="{C3380CC4-5D6E-409C-BE32-E72D297353CC}">
                  <c16:uniqueId val="{00000005-38C4-4A10-ABD5-3C15390C96B3}"/>
                </c:ext>
              </c:extLst>
            </c:dLbl>
            <c:dLbl>
              <c:idx val="3"/>
              <c:delete val="1"/>
              <c:extLst>
                <c:ext xmlns:c15="http://schemas.microsoft.com/office/drawing/2012/chart" uri="{CE6537A1-D6FC-4f65-9D91-7224C49458BB}"/>
                <c:ext xmlns:c16="http://schemas.microsoft.com/office/drawing/2014/chart" uri="{C3380CC4-5D6E-409C-BE32-E72D297353CC}">
                  <c16:uniqueId val="{00000006-38C4-4A10-ABD5-3C15390C96B3}"/>
                </c:ext>
              </c:extLst>
            </c:dLbl>
            <c:dLbl>
              <c:idx val="4"/>
              <c:delete val="1"/>
              <c:extLst>
                <c:ext xmlns:c15="http://schemas.microsoft.com/office/drawing/2012/chart" uri="{CE6537A1-D6FC-4f65-9D91-7224C49458BB}"/>
                <c:ext xmlns:c16="http://schemas.microsoft.com/office/drawing/2014/chart" uri="{C3380CC4-5D6E-409C-BE32-E72D297353CC}">
                  <c16:uniqueId val="{00000007-38C4-4A10-ABD5-3C15390C96B3}"/>
                </c:ext>
              </c:extLst>
            </c:dLbl>
            <c:dLbl>
              <c:idx val="5"/>
              <c:delete val="1"/>
              <c:extLst>
                <c:ext xmlns:c15="http://schemas.microsoft.com/office/drawing/2012/chart" uri="{CE6537A1-D6FC-4f65-9D91-7224C49458BB}"/>
                <c:ext xmlns:c16="http://schemas.microsoft.com/office/drawing/2014/chart" uri="{C3380CC4-5D6E-409C-BE32-E72D297353CC}">
                  <c16:uniqueId val="{00000008-38C4-4A10-ABD5-3C15390C96B3}"/>
                </c:ext>
              </c:extLst>
            </c:dLbl>
            <c:dLbl>
              <c:idx val="6"/>
              <c:delete val="1"/>
              <c:extLst>
                <c:ext xmlns:c15="http://schemas.microsoft.com/office/drawing/2012/chart" uri="{CE6537A1-D6FC-4f65-9D91-7224C49458BB}"/>
                <c:ext xmlns:c16="http://schemas.microsoft.com/office/drawing/2014/chart" uri="{C3380CC4-5D6E-409C-BE32-E72D297353CC}">
                  <c16:uniqueId val="{00000009-38C4-4A10-ABD5-3C15390C96B3}"/>
                </c:ext>
              </c:extLst>
            </c:dLbl>
            <c:dLbl>
              <c:idx val="7"/>
              <c:delete val="1"/>
              <c:extLst>
                <c:ext xmlns:c15="http://schemas.microsoft.com/office/drawing/2012/chart" uri="{CE6537A1-D6FC-4f65-9D91-7224C49458BB}"/>
                <c:ext xmlns:c16="http://schemas.microsoft.com/office/drawing/2014/chart" uri="{C3380CC4-5D6E-409C-BE32-E72D297353CC}">
                  <c16:uniqueId val="{0000000A-38C4-4A10-ABD5-3C15390C96B3}"/>
                </c:ext>
              </c:extLst>
            </c:dLbl>
            <c:dLbl>
              <c:idx val="8"/>
              <c:delete val="1"/>
              <c:extLst>
                <c:ext xmlns:c15="http://schemas.microsoft.com/office/drawing/2012/chart" uri="{CE6537A1-D6FC-4f65-9D91-7224C49458BB}"/>
                <c:ext xmlns:c16="http://schemas.microsoft.com/office/drawing/2014/chart" uri="{C3380CC4-5D6E-409C-BE32-E72D297353CC}">
                  <c16:uniqueId val="{0000000B-38C4-4A10-ABD5-3C15390C96B3}"/>
                </c:ext>
              </c:extLst>
            </c:dLbl>
            <c:dLbl>
              <c:idx val="9"/>
              <c:delete val="1"/>
              <c:extLst>
                <c:ext xmlns:c15="http://schemas.microsoft.com/office/drawing/2012/chart" uri="{CE6537A1-D6FC-4f65-9D91-7224C49458BB}"/>
                <c:ext xmlns:c16="http://schemas.microsoft.com/office/drawing/2014/chart" uri="{C3380CC4-5D6E-409C-BE32-E72D297353CC}">
                  <c16:uniqueId val="{0000000C-38C4-4A10-ABD5-3C15390C96B3}"/>
                </c:ext>
              </c:extLst>
            </c:dLbl>
            <c:dLbl>
              <c:idx val="10"/>
              <c:delete val="1"/>
              <c:extLst>
                <c:ext xmlns:c15="http://schemas.microsoft.com/office/drawing/2012/chart" uri="{CE6537A1-D6FC-4f65-9D91-7224C49458BB}"/>
                <c:ext xmlns:c16="http://schemas.microsoft.com/office/drawing/2014/chart" uri="{C3380CC4-5D6E-409C-BE32-E72D297353CC}">
                  <c16:uniqueId val="{0000000D-38C4-4A10-ABD5-3C15390C96B3}"/>
                </c:ext>
              </c:extLst>
            </c:dLbl>
            <c:dLbl>
              <c:idx val="11"/>
              <c:delete val="1"/>
              <c:extLst>
                <c:ext xmlns:c15="http://schemas.microsoft.com/office/drawing/2012/chart" uri="{CE6537A1-D6FC-4f65-9D91-7224C49458BB}"/>
                <c:ext xmlns:c16="http://schemas.microsoft.com/office/drawing/2014/chart" uri="{C3380CC4-5D6E-409C-BE32-E72D297353CC}">
                  <c16:uniqueId val="{0000000E-38C4-4A10-ABD5-3C15390C96B3}"/>
                </c:ext>
              </c:extLst>
            </c:dLbl>
            <c:dLbl>
              <c:idx val="12"/>
              <c:delete val="1"/>
              <c:extLst>
                <c:ext xmlns:c15="http://schemas.microsoft.com/office/drawing/2012/chart" uri="{CE6537A1-D6FC-4f65-9D91-7224C49458BB}"/>
                <c:ext xmlns:c16="http://schemas.microsoft.com/office/drawing/2014/chart" uri="{C3380CC4-5D6E-409C-BE32-E72D297353CC}">
                  <c16:uniqueId val="{0000000F-38C4-4A10-ABD5-3C15390C96B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C4-4A10-ABD5-3C15390C96B3}"/>
                </c:ext>
              </c:extLst>
            </c:dLbl>
            <c:dLbl>
              <c:idx val="14"/>
              <c:delete val="1"/>
              <c:extLst>
                <c:ext xmlns:c15="http://schemas.microsoft.com/office/drawing/2012/chart" uri="{CE6537A1-D6FC-4f65-9D91-7224C49458BB}"/>
                <c:ext xmlns:c16="http://schemas.microsoft.com/office/drawing/2014/chart" uri="{C3380CC4-5D6E-409C-BE32-E72D297353CC}">
                  <c16:uniqueId val="{00000011-38C4-4A10-ABD5-3C15390C96B3}"/>
                </c:ext>
              </c:extLst>
            </c:dLbl>
            <c:dLbl>
              <c:idx val="15"/>
              <c:delete val="1"/>
              <c:extLst>
                <c:ext xmlns:c15="http://schemas.microsoft.com/office/drawing/2012/chart" uri="{CE6537A1-D6FC-4f65-9D91-7224C49458BB}"/>
                <c:ext xmlns:c16="http://schemas.microsoft.com/office/drawing/2014/chart" uri="{C3380CC4-5D6E-409C-BE32-E72D297353CC}">
                  <c16:uniqueId val="{00000012-38C4-4A10-ABD5-3C15390C96B3}"/>
                </c:ext>
              </c:extLst>
            </c:dLbl>
            <c:dLbl>
              <c:idx val="16"/>
              <c:delete val="1"/>
              <c:extLst>
                <c:ext xmlns:c15="http://schemas.microsoft.com/office/drawing/2012/chart" uri="{CE6537A1-D6FC-4f65-9D91-7224C49458BB}"/>
                <c:ext xmlns:c16="http://schemas.microsoft.com/office/drawing/2014/chart" uri="{C3380CC4-5D6E-409C-BE32-E72D297353CC}">
                  <c16:uniqueId val="{00000013-38C4-4A10-ABD5-3C15390C96B3}"/>
                </c:ext>
              </c:extLst>
            </c:dLbl>
            <c:dLbl>
              <c:idx val="17"/>
              <c:delete val="1"/>
              <c:extLst>
                <c:ext xmlns:c15="http://schemas.microsoft.com/office/drawing/2012/chart" uri="{CE6537A1-D6FC-4f65-9D91-7224C49458BB}"/>
                <c:ext xmlns:c16="http://schemas.microsoft.com/office/drawing/2014/chart" uri="{C3380CC4-5D6E-409C-BE32-E72D297353CC}">
                  <c16:uniqueId val="{00000014-38C4-4A10-ABD5-3C15390C96B3}"/>
                </c:ext>
              </c:extLst>
            </c:dLbl>
            <c:dLbl>
              <c:idx val="18"/>
              <c:delete val="1"/>
              <c:extLst>
                <c:ext xmlns:c15="http://schemas.microsoft.com/office/drawing/2012/chart" uri="{CE6537A1-D6FC-4f65-9D91-7224C49458BB}"/>
                <c:ext xmlns:c16="http://schemas.microsoft.com/office/drawing/2014/chart" uri="{C3380CC4-5D6E-409C-BE32-E72D297353CC}">
                  <c16:uniqueId val="{00000015-38C4-4A10-ABD5-3C15390C96B3}"/>
                </c:ext>
              </c:extLst>
            </c:dLbl>
            <c:dLbl>
              <c:idx val="19"/>
              <c:delete val="1"/>
              <c:extLst>
                <c:ext xmlns:c15="http://schemas.microsoft.com/office/drawing/2012/chart" uri="{CE6537A1-D6FC-4f65-9D91-7224C49458BB}"/>
                <c:ext xmlns:c16="http://schemas.microsoft.com/office/drawing/2014/chart" uri="{C3380CC4-5D6E-409C-BE32-E72D297353CC}">
                  <c16:uniqueId val="{00000016-38C4-4A10-ABD5-3C15390C96B3}"/>
                </c:ext>
              </c:extLst>
            </c:dLbl>
            <c:dLbl>
              <c:idx val="20"/>
              <c:delete val="1"/>
              <c:extLst>
                <c:ext xmlns:c15="http://schemas.microsoft.com/office/drawing/2012/chart" uri="{CE6537A1-D6FC-4f65-9D91-7224C49458BB}"/>
                <c:ext xmlns:c16="http://schemas.microsoft.com/office/drawing/2014/chart" uri="{C3380CC4-5D6E-409C-BE32-E72D297353CC}">
                  <c16:uniqueId val="{00000017-38C4-4A10-ABD5-3C15390C96B3}"/>
                </c:ext>
              </c:extLst>
            </c:dLbl>
            <c:dLbl>
              <c:idx val="21"/>
              <c:delete val="1"/>
              <c:extLst>
                <c:ext xmlns:c15="http://schemas.microsoft.com/office/drawing/2012/chart" uri="{CE6537A1-D6FC-4f65-9D91-7224C49458BB}"/>
                <c:ext xmlns:c16="http://schemas.microsoft.com/office/drawing/2014/chart" uri="{C3380CC4-5D6E-409C-BE32-E72D297353CC}">
                  <c16:uniqueId val="{00000018-38C4-4A10-ABD5-3C15390C96B3}"/>
                </c:ext>
              </c:extLst>
            </c:dLbl>
            <c:dLbl>
              <c:idx val="22"/>
              <c:delete val="1"/>
              <c:extLst>
                <c:ext xmlns:c15="http://schemas.microsoft.com/office/drawing/2012/chart" uri="{CE6537A1-D6FC-4f65-9D91-7224C49458BB}"/>
                <c:ext xmlns:c16="http://schemas.microsoft.com/office/drawing/2014/chart" uri="{C3380CC4-5D6E-409C-BE32-E72D297353CC}">
                  <c16:uniqueId val="{00000019-38C4-4A10-ABD5-3C15390C96B3}"/>
                </c:ext>
              </c:extLst>
            </c:dLbl>
            <c:dLbl>
              <c:idx val="23"/>
              <c:delete val="1"/>
              <c:extLst>
                <c:ext xmlns:c15="http://schemas.microsoft.com/office/drawing/2012/chart" uri="{CE6537A1-D6FC-4f65-9D91-7224C49458BB}"/>
                <c:ext xmlns:c16="http://schemas.microsoft.com/office/drawing/2014/chart" uri="{C3380CC4-5D6E-409C-BE32-E72D297353CC}">
                  <c16:uniqueId val="{0000001A-38C4-4A10-ABD5-3C15390C96B3}"/>
                </c:ext>
              </c:extLst>
            </c:dLbl>
            <c:dLbl>
              <c:idx val="24"/>
              <c:delete val="1"/>
              <c:extLst>
                <c:ext xmlns:c15="http://schemas.microsoft.com/office/drawing/2012/chart" uri="{CE6537A1-D6FC-4f65-9D91-7224C49458BB}"/>
                <c:ext xmlns:c16="http://schemas.microsoft.com/office/drawing/2014/chart" uri="{C3380CC4-5D6E-409C-BE32-E72D297353CC}">
                  <c16:uniqueId val="{0000001B-38C4-4A10-ABD5-3C15390C96B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C4-4A10-ABD5-3C15390C96B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Erding (09177)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46355</v>
      </c>
      <c r="F11" s="238">
        <v>46385</v>
      </c>
      <c r="G11" s="238">
        <v>46659</v>
      </c>
      <c r="H11" s="238">
        <v>46280</v>
      </c>
      <c r="I11" s="265">
        <v>45988</v>
      </c>
      <c r="J11" s="263">
        <v>367</v>
      </c>
      <c r="K11" s="266">
        <v>0.79803426980951553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16.813720202782871</v>
      </c>
      <c r="E13" s="115">
        <v>7794</v>
      </c>
      <c r="F13" s="114">
        <v>7683</v>
      </c>
      <c r="G13" s="114">
        <v>7712</v>
      </c>
      <c r="H13" s="114">
        <v>7737</v>
      </c>
      <c r="I13" s="140">
        <v>7601</v>
      </c>
      <c r="J13" s="115">
        <v>193</v>
      </c>
      <c r="K13" s="116">
        <v>2.5391395868964608</v>
      </c>
    </row>
    <row r="14" spans="1:255" ht="14.1" customHeight="1" x14ac:dyDescent="0.2">
      <c r="A14" s="306" t="s">
        <v>230</v>
      </c>
      <c r="B14" s="307"/>
      <c r="C14" s="308"/>
      <c r="D14" s="113">
        <v>63.714809621400065</v>
      </c>
      <c r="E14" s="115">
        <v>29535</v>
      </c>
      <c r="F14" s="114">
        <v>29667</v>
      </c>
      <c r="G14" s="114">
        <v>29927</v>
      </c>
      <c r="H14" s="114">
        <v>29598</v>
      </c>
      <c r="I14" s="140">
        <v>29424</v>
      </c>
      <c r="J14" s="115">
        <v>111</v>
      </c>
      <c r="K14" s="116">
        <v>0.37724306688417619</v>
      </c>
    </row>
    <row r="15" spans="1:255" ht="14.1" customHeight="1" x14ac:dyDescent="0.2">
      <c r="A15" s="306" t="s">
        <v>231</v>
      </c>
      <c r="B15" s="307"/>
      <c r="C15" s="308"/>
      <c r="D15" s="113">
        <v>10.415273433286593</v>
      </c>
      <c r="E15" s="115">
        <v>4828</v>
      </c>
      <c r="F15" s="114">
        <v>4852</v>
      </c>
      <c r="G15" s="114">
        <v>4855</v>
      </c>
      <c r="H15" s="114">
        <v>4781</v>
      </c>
      <c r="I15" s="140">
        <v>4811</v>
      </c>
      <c r="J15" s="115">
        <v>17</v>
      </c>
      <c r="K15" s="116">
        <v>0.35335689045936397</v>
      </c>
    </row>
    <row r="16" spans="1:255" ht="14.1" customHeight="1" x14ac:dyDescent="0.2">
      <c r="A16" s="306" t="s">
        <v>232</v>
      </c>
      <c r="B16" s="307"/>
      <c r="C16" s="308"/>
      <c r="D16" s="113">
        <v>9.0173659799374395</v>
      </c>
      <c r="E16" s="115">
        <v>4180</v>
      </c>
      <c r="F16" s="114">
        <v>4166</v>
      </c>
      <c r="G16" s="114">
        <v>4149</v>
      </c>
      <c r="H16" s="114">
        <v>4149</v>
      </c>
      <c r="I16" s="140">
        <v>4138</v>
      </c>
      <c r="J16" s="115">
        <v>42</v>
      </c>
      <c r="K16" s="116">
        <v>1.0149830836152731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0.80897422068816738</v>
      </c>
      <c r="E18" s="115">
        <v>375</v>
      </c>
      <c r="F18" s="114">
        <v>362</v>
      </c>
      <c r="G18" s="114">
        <v>394</v>
      </c>
      <c r="H18" s="114">
        <v>376</v>
      </c>
      <c r="I18" s="140">
        <v>373</v>
      </c>
      <c r="J18" s="115">
        <v>2</v>
      </c>
      <c r="K18" s="116">
        <v>0.53619302949061665</v>
      </c>
    </row>
    <row r="19" spans="1:255" ht="14.1" customHeight="1" x14ac:dyDescent="0.2">
      <c r="A19" s="306" t="s">
        <v>235</v>
      </c>
      <c r="B19" s="307" t="s">
        <v>236</v>
      </c>
      <c r="C19" s="308"/>
      <c r="D19" s="113">
        <v>0.56304605759896453</v>
      </c>
      <c r="E19" s="115">
        <v>261</v>
      </c>
      <c r="F19" s="114">
        <v>249</v>
      </c>
      <c r="G19" s="114">
        <v>275</v>
      </c>
      <c r="H19" s="114">
        <v>262</v>
      </c>
      <c r="I19" s="140">
        <v>257</v>
      </c>
      <c r="J19" s="115">
        <v>4</v>
      </c>
      <c r="K19" s="116">
        <v>1.556420233463035</v>
      </c>
    </row>
    <row r="20" spans="1:255" ht="14.1" customHeight="1" x14ac:dyDescent="0.2">
      <c r="A20" s="306">
        <v>12</v>
      </c>
      <c r="B20" s="307" t="s">
        <v>237</v>
      </c>
      <c r="C20" s="308"/>
      <c r="D20" s="113">
        <v>0.87153489375471904</v>
      </c>
      <c r="E20" s="115">
        <v>404</v>
      </c>
      <c r="F20" s="114">
        <v>367</v>
      </c>
      <c r="G20" s="114">
        <v>442</v>
      </c>
      <c r="H20" s="114">
        <v>438</v>
      </c>
      <c r="I20" s="140">
        <v>396</v>
      </c>
      <c r="J20" s="115">
        <v>8</v>
      </c>
      <c r="K20" s="116">
        <v>2.0202020202020203</v>
      </c>
    </row>
    <row r="21" spans="1:255" ht="14.1" customHeight="1" x14ac:dyDescent="0.2">
      <c r="A21" s="306">
        <v>21</v>
      </c>
      <c r="B21" s="307" t="s">
        <v>238</v>
      </c>
      <c r="C21" s="308"/>
      <c r="D21" s="113">
        <v>0.32143242368676517</v>
      </c>
      <c r="E21" s="115">
        <v>149</v>
      </c>
      <c r="F21" s="114">
        <v>135</v>
      </c>
      <c r="G21" s="114">
        <v>147</v>
      </c>
      <c r="H21" s="114">
        <v>150</v>
      </c>
      <c r="I21" s="140">
        <v>151</v>
      </c>
      <c r="J21" s="115">
        <v>-2</v>
      </c>
      <c r="K21" s="116">
        <v>-1.3245033112582782</v>
      </c>
    </row>
    <row r="22" spans="1:255" ht="14.1" customHeight="1" x14ac:dyDescent="0.2">
      <c r="A22" s="306">
        <v>22</v>
      </c>
      <c r="B22" s="307" t="s">
        <v>239</v>
      </c>
      <c r="C22" s="308"/>
      <c r="D22" s="113">
        <v>1.2943587531010678</v>
      </c>
      <c r="E22" s="115">
        <v>600</v>
      </c>
      <c r="F22" s="114">
        <v>602</v>
      </c>
      <c r="G22" s="114">
        <v>607</v>
      </c>
      <c r="H22" s="114">
        <v>593</v>
      </c>
      <c r="I22" s="140">
        <v>590</v>
      </c>
      <c r="J22" s="115">
        <v>10</v>
      </c>
      <c r="K22" s="116">
        <v>1.6949152542372881</v>
      </c>
    </row>
    <row r="23" spans="1:255" ht="14.1" customHeight="1" x14ac:dyDescent="0.2">
      <c r="A23" s="306">
        <v>23</v>
      </c>
      <c r="B23" s="307" t="s">
        <v>240</v>
      </c>
      <c r="C23" s="308"/>
      <c r="D23" s="113">
        <v>0.18552475461115306</v>
      </c>
      <c r="E23" s="115">
        <v>86</v>
      </c>
      <c r="F23" s="114">
        <v>81</v>
      </c>
      <c r="G23" s="114">
        <v>81</v>
      </c>
      <c r="H23" s="114">
        <v>81</v>
      </c>
      <c r="I23" s="140">
        <v>86</v>
      </c>
      <c r="J23" s="115">
        <v>0</v>
      </c>
      <c r="K23" s="116">
        <v>0</v>
      </c>
    </row>
    <row r="24" spans="1:255" ht="14.1" customHeight="1" x14ac:dyDescent="0.2">
      <c r="A24" s="306">
        <v>24</v>
      </c>
      <c r="B24" s="307" t="s">
        <v>241</v>
      </c>
      <c r="C24" s="308"/>
      <c r="D24" s="113">
        <v>2.2435551720418507</v>
      </c>
      <c r="E24" s="115">
        <v>1040</v>
      </c>
      <c r="F24" s="114">
        <v>1048</v>
      </c>
      <c r="G24" s="114">
        <v>1052</v>
      </c>
      <c r="H24" s="114">
        <v>1094</v>
      </c>
      <c r="I24" s="140">
        <v>1088</v>
      </c>
      <c r="J24" s="115">
        <v>-48</v>
      </c>
      <c r="K24" s="116">
        <v>-4.4117647058823533</v>
      </c>
    </row>
    <row r="25" spans="1:255" ht="14.1" customHeight="1" x14ac:dyDescent="0.2">
      <c r="A25" s="306">
        <v>25</v>
      </c>
      <c r="B25" s="307" t="s">
        <v>242</v>
      </c>
      <c r="C25" s="308"/>
      <c r="D25" s="113">
        <v>3.9046489051882212</v>
      </c>
      <c r="E25" s="115">
        <v>1810</v>
      </c>
      <c r="F25" s="114">
        <v>1856</v>
      </c>
      <c r="G25" s="114">
        <v>1871</v>
      </c>
      <c r="H25" s="114">
        <v>1841</v>
      </c>
      <c r="I25" s="140">
        <v>1856</v>
      </c>
      <c r="J25" s="115">
        <v>-46</v>
      </c>
      <c r="K25" s="116">
        <v>-2.478448275862069</v>
      </c>
    </row>
    <row r="26" spans="1:255" ht="14.1" customHeight="1" x14ac:dyDescent="0.2">
      <c r="A26" s="306">
        <v>26</v>
      </c>
      <c r="B26" s="307" t="s">
        <v>243</v>
      </c>
      <c r="C26" s="308"/>
      <c r="D26" s="113">
        <v>2.1982526156833138</v>
      </c>
      <c r="E26" s="115">
        <v>1019</v>
      </c>
      <c r="F26" s="114">
        <v>1020</v>
      </c>
      <c r="G26" s="114">
        <v>1039</v>
      </c>
      <c r="H26" s="114">
        <v>994</v>
      </c>
      <c r="I26" s="140">
        <v>996</v>
      </c>
      <c r="J26" s="115">
        <v>23</v>
      </c>
      <c r="K26" s="116">
        <v>2.3092369477911645</v>
      </c>
    </row>
    <row r="27" spans="1:255" ht="14.1" customHeight="1" x14ac:dyDescent="0.2">
      <c r="A27" s="306">
        <v>27</v>
      </c>
      <c r="B27" s="307" t="s">
        <v>244</v>
      </c>
      <c r="C27" s="308"/>
      <c r="D27" s="113">
        <v>1.9674253047136232</v>
      </c>
      <c r="E27" s="115">
        <v>912</v>
      </c>
      <c r="F27" s="114">
        <v>902</v>
      </c>
      <c r="G27" s="114">
        <v>904</v>
      </c>
      <c r="H27" s="114">
        <v>868</v>
      </c>
      <c r="I27" s="140">
        <v>870</v>
      </c>
      <c r="J27" s="115">
        <v>42</v>
      </c>
      <c r="K27" s="116">
        <v>4.8275862068965516</v>
      </c>
    </row>
    <row r="28" spans="1:255" ht="14.1" customHeight="1" x14ac:dyDescent="0.2">
      <c r="A28" s="306">
        <v>28</v>
      </c>
      <c r="B28" s="307" t="s">
        <v>245</v>
      </c>
      <c r="C28" s="308"/>
      <c r="D28" s="113">
        <v>0.94056736058677592</v>
      </c>
      <c r="E28" s="115">
        <v>436</v>
      </c>
      <c r="F28" s="114">
        <v>435</v>
      </c>
      <c r="G28" s="114">
        <v>433</v>
      </c>
      <c r="H28" s="114">
        <v>439</v>
      </c>
      <c r="I28" s="140">
        <v>439</v>
      </c>
      <c r="J28" s="115">
        <v>-3</v>
      </c>
      <c r="K28" s="116">
        <v>-0.68337129840546695</v>
      </c>
    </row>
    <row r="29" spans="1:255" ht="14.1" customHeight="1" x14ac:dyDescent="0.2">
      <c r="A29" s="306">
        <v>29</v>
      </c>
      <c r="B29" s="307" t="s">
        <v>246</v>
      </c>
      <c r="C29" s="308"/>
      <c r="D29" s="113">
        <v>2.6771653543307088</v>
      </c>
      <c r="E29" s="115">
        <v>1241</v>
      </c>
      <c r="F29" s="114">
        <v>1268</v>
      </c>
      <c r="G29" s="114">
        <v>1259</v>
      </c>
      <c r="H29" s="114">
        <v>1246</v>
      </c>
      <c r="I29" s="140">
        <v>1237</v>
      </c>
      <c r="J29" s="115">
        <v>4</v>
      </c>
      <c r="K29" s="116">
        <v>0.32336297493936944</v>
      </c>
    </row>
    <row r="30" spans="1:255" ht="14.1" customHeight="1" x14ac:dyDescent="0.2">
      <c r="A30" s="306" t="s">
        <v>247</v>
      </c>
      <c r="B30" s="307" t="s">
        <v>248</v>
      </c>
      <c r="C30" s="308"/>
      <c r="D30" s="113">
        <v>0.6709092870240535</v>
      </c>
      <c r="E30" s="115">
        <v>311</v>
      </c>
      <c r="F30" s="114">
        <v>304</v>
      </c>
      <c r="G30" s="114">
        <v>314</v>
      </c>
      <c r="H30" s="114">
        <v>301</v>
      </c>
      <c r="I30" s="140">
        <v>306</v>
      </c>
      <c r="J30" s="115">
        <v>5</v>
      </c>
      <c r="K30" s="116">
        <v>1.6339869281045751</v>
      </c>
    </row>
    <row r="31" spans="1:255" ht="14.1" customHeight="1" x14ac:dyDescent="0.2">
      <c r="A31" s="306" t="s">
        <v>249</v>
      </c>
      <c r="B31" s="307" t="s">
        <v>250</v>
      </c>
      <c r="C31" s="308"/>
      <c r="D31" s="113">
        <v>1.8358321648150147</v>
      </c>
      <c r="E31" s="115">
        <v>851</v>
      </c>
      <c r="F31" s="114">
        <v>884</v>
      </c>
      <c r="G31" s="114">
        <v>866</v>
      </c>
      <c r="H31" s="114">
        <v>866</v>
      </c>
      <c r="I31" s="140">
        <v>855</v>
      </c>
      <c r="J31" s="115">
        <v>-4</v>
      </c>
      <c r="K31" s="116">
        <v>-0.46783625730994149</v>
      </c>
    </row>
    <row r="32" spans="1:255" ht="14.1" customHeight="1" x14ac:dyDescent="0.2">
      <c r="A32" s="306">
        <v>31</v>
      </c>
      <c r="B32" s="307" t="s">
        <v>251</v>
      </c>
      <c r="C32" s="308"/>
      <c r="D32" s="113">
        <v>0.48107000323589688</v>
      </c>
      <c r="E32" s="115">
        <v>223</v>
      </c>
      <c r="F32" s="114">
        <v>214</v>
      </c>
      <c r="G32" s="114">
        <v>216</v>
      </c>
      <c r="H32" s="114">
        <v>215</v>
      </c>
      <c r="I32" s="140">
        <v>203</v>
      </c>
      <c r="J32" s="115">
        <v>20</v>
      </c>
      <c r="K32" s="116">
        <v>9.8522167487684733</v>
      </c>
    </row>
    <row r="33" spans="1:11" ht="14.1" customHeight="1" x14ac:dyDescent="0.2">
      <c r="A33" s="306">
        <v>32</v>
      </c>
      <c r="B33" s="307" t="s">
        <v>252</v>
      </c>
      <c r="C33" s="308"/>
      <c r="D33" s="113">
        <v>1.9782116276561321</v>
      </c>
      <c r="E33" s="115">
        <v>917</v>
      </c>
      <c r="F33" s="114">
        <v>860</v>
      </c>
      <c r="G33" s="114">
        <v>921</v>
      </c>
      <c r="H33" s="114">
        <v>902</v>
      </c>
      <c r="I33" s="140">
        <v>872</v>
      </c>
      <c r="J33" s="115">
        <v>45</v>
      </c>
      <c r="K33" s="116">
        <v>5.1605504587155959</v>
      </c>
    </row>
    <row r="34" spans="1:11" ht="14.1" customHeight="1" x14ac:dyDescent="0.2">
      <c r="A34" s="306">
        <v>33</v>
      </c>
      <c r="B34" s="307" t="s">
        <v>253</v>
      </c>
      <c r="C34" s="308"/>
      <c r="D34" s="113">
        <v>1.9372236004745982</v>
      </c>
      <c r="E34" s="115">
        <v>898</v>
      </c>
      <c r="F34" s="114">
        <v>889</v>
      </c>
      <c r="G34" s="114">
        <v>971</v>
      </c>
      <c r="H34" s="114">
        <v>967</v>
      </c>
      <c r="I34" s="140">
        <v>919</v>
      </c>
      <c r="J34" s="115">
        <v>-21</v>
      </c>
      <c r="K34" s="116">
        <v>-2.2850924918389555</v>
      </c>
    </row>
    <row r="35" spans="1:11" ht="14.1" customHeight="1" x14ac:dyDescent="0.2">
      <c r="A35" s="306">
        <v>34</v>
      </c>
      <c r="B35" s="307" t="s">
        <v>254</v>
      </c>
      <c r="C35" s="308"/>
      <c r="D35" s="113">
        <v>2.4226081328874987</v>
      </c>
      <c r="E35" s="115">
        <v>1123</v>
      </c>
      <c r="F35" s="114">
        <v>1126</v>
      </c>
      <c r="G35" s="114">
        <v>1137</v>
      </c>
      <c r="H35" s="114">
        <v>1101</v>
      </c>
      <c r="I35" s="140">
        <v>1077</v>
      </c>
      <c r="J35" s="115">
        <v>46</v>
      </c>
      <c r="K35" s="116">
        <v>4.2711234911792015</v>
      </c>
    </row>
    <row r="36" spans="1:11" ht="14.1" customHeight="1" x14ac:dyDescent="0.2">
      <c r="A36" s="306">
        <v>41</v>
      </c>
      <c r="B36" s="307" t="s">
        <v>255</v>
      </c>
      <c r="C36" s="308"/>
      <c r="D36" s="113">
        <v>0.24377089850070111</v>
      </c>
      <c r="E36" s="115">
        <v>113</v>
      </c>
      <c r="F36" s="114">
        <v>119</v>
      </c>
      <c r="G36" s="114">
        <v>120</v>
      </c>
      <c r="H36" s="114">
        <v>90</v>
      </c>
      <c r="I36" s="140">
        <v>97</v>
      </c>
      <c r="J36" s="115">
        <v>16</v>
      </c>
      <c r="K36" s="116">
        <v>16.494845360824741</v>
      </c>
    </row>
    <row r="37" spans="1:11" ht="14.1" customHeight="1" x14ac:dyDescent="0.2">
      <c r="A37" s="306">
        <v>42</v>
      </c>
      <c r="B37" s="307" t="s">
        <v>256</v>
      </c>
      <c r="C37" s="308"/>
      <c r="D37" s="113">
        <v>5.8246143889548053E-2</v>
      </c>
      <c r="E37" s="115">
        <v>27</v>
      </c>
      <c r="F37" s="114">
        <v>26</v>
      </c>
      <c r="G37" s="114">
        <v>27</v>
      </c>
      <c r="H37" s="114">
        <v>25</v>
      </c>
      <c r="I37" s="140">
        <v>27</v>
      </c>
      <c r="J37" s="115">
        <v>0</v>
      </c>
      <c r="K37" s="116">
        <v>0</v>
      </c>
    </row>
    <row r="38" spans="1:11" ht="14.1" customHeight="1" x14ac:dyDescent="0.2">
      <c r="A38" s="306">
        <v>43</v>
      </c>
      <c r="B38" s="307" t="s">
        <v>257</v>
      </c>
      <c r="C38" s="308"/>
      <c r="D38" s="113">
        <v>2.2780714054578795</v>
      </c>
      <c r="E38" s="115">
        <v>1056</v>
      </c>
      <c r="F38" s="114">
        <v>1053</v>
      </c>
      <c r="G38" s="114">
        <v>1056</v>
      </c>
      <c r="H38" s="114">
        <v>1034</v>
      </c>
      <c r="I38" s="140">
        <v>1040</v>
      </c>
      <c r="J38" s="115">
        <v>16</v>
      </c>
      <c r="K38" s="116">
        <v>1.5384615384615385</v>
      </c>
    </row>
    <row r="39" spans="1:11" ht="14.1" customHeight="1" x14ac:dyDescent="0.2">
      <c r="A39" s="306">
        <v>51</v>
      </c>
      <c r="B39" s="307" t="s">
        <v>258</v>
      </c>
      <c r="C39" s="308"/>
      <c r="D39" s="113">
        <v>9.7249487649660225</v>
      </c>
      <c r="E39" s="115">
        <v>4508</v>
      </c>
      <c r="F39" s="114">
        <v>4567</v>
      </c>
      <c r="G39" s="114">
        <v>4623</v>
      </c>
      <c r="H39" s="114">
        <v>4690</v>
      </c>
      <c r="I39" s="140">
        <v>4628</v>
      </c>
      <c r="J39" s="115">
        <v>-120</v>
      </c>
      <c r="K39" s="116">
        <v>-2.5929127052722558</v>
      </c>
    </row>
    <row r="40" spans="1:11" ht="14.1" customHeight="1" x14ac:dyDescent="0.2">
      <c r="A40" s="306" t="s">
        <v>259</v>
      </c>
      <c r="B40" s="307" t="s">
        <v>260</v>
      </c>
      <c r="C40" s="308"/>
      <c r="D40" s="113">
        <v>6.495523675978859</v>
      </c>
      <c r="E40" s="115">
        <v>3011</v>
      </c>
      <c r="F40" s="114">
        <v>3020</v>
      </c>
      <c r="G40" s="114">
        <v>3029</v>
      </c>
      <c r="H40" s="114">
        <v>3076</v>
      </c>
      <c r="I40" s="140">
        <v>3055</v>
      </c>
      <c r="J40" s="115">
        <v>-44</v>
      </c>
      <c r="K40" s="116">
        <v>-1.4402618657937807</v>
      </c>
    </row>
    <row r="41" spans="1:11" ht="14.1" customHeight="1" x14ac:dyDescent="0.2">
      <c r="A41" s="306"/>
      <c r="B41" s="307" t="s">
        <v>261</v>
      </c>
      <c r="C41" s="308"/>
      <c r="D41" s="113">
        <v>5.6606622802286699</v>
      </c>
      <c r="E41" s="115">
        <v>2624</v>
      </c>
      <c r="F41" s="114">
        <v>2629</v>
      </c>
      <c r="G41" s="114">
        <v>2636</v>
      </c>
      <c r="H41" s="114">
        <v>2648</v>
      </c>
      <c r="I41" s="140">
        <v>2630</v>
      </c>
      <c r="J41" s="115">
        <v>-6</v>
      </c>
      <c r="K41" s="116">
        <v>-0.22813688212927757</v>
      </c>
    </row>
    <row r="42" spans="1:11" ht="14.1" customHeight="1" x14ac:dyDescent="0.2">
      <c r="A42" s="306">
        <v>52</v>
      </c>
      <c r="B42" s="307" t="s">
        <v>262</v>
      </c>
      <c r="C42" s="308"/>
      <c r="D42" s="113">
        <v>5.8612878869593352</v>
      </c>
      <c r="E42" s="115">
        <v>2717</v>
      </c>
      <c r="F42" s="114">
        <v>2654</v>
      </c>
      <c r="G42" s="114">
        <v>2724</v>
      </c>
      <c r="H42" s="114">
        <v>2688</v>
      </c>
      <c r="I42" s="140">
        <v>2644</v>
      </c>
      <c r="J42" s="115">
        <v>73</v>
      </c>
      <c r="K42" s="116">
        <v>2.7609682299546141</v>
      </c>
    </row>
    <row r="43" spans="1:11" ht="14.1" customHeight="1" x14ac:dyDescent="0.2">
      <c r="A43" s="306" t="s">
        <v>263</v>
      </c>
      <c r="B43" s="307" t="s">
        <v>264</v>
      </c>
      <c r="C43" s="308"/>
      <c r="D43" s="113">
        <v>4.9573940243770895</v>
      </c>
      <c r="E43" s="115">
        <v>2298</v>
      </c>
      <c r="F43" s="114">
        <v>2251</v>
      </c>
      <c r="G43" s="114">
        <v>2323</v>
      </c>
      <c r="H43" s="114">
        <v>2293</v>
      </c>
      <c r="I43" s="140">
        <v>2245</v>
      </c>
      <c r="J43" s="115">
        <v>53</v>
      </c>
      <c r="K43" s="116">
        <v>2.3608017817371936</v>
      </c>
    </row>
    <row r="44" spans="1:11" ht="14.1" customHeight="1" x14ac:dyDescent="0.2">
      <c r="A44" s="306">
        <v>53</v>
      </c>
      <c r="B44" s="307" t="s">
        <v>265</v>
      </c>
      <c r="C44" s="308"/>
      <c r="D44" s="113">
        <v>3.4214216373638227</v>
      </c>
      <c r="E44" s="115">
        <v>1586</v>
      </c>
      <c r="F44" s="114">
        <v>1570</v>
      </c>
      <c r="G44" s="114">
        <v>1556</v>
      </c>
      <c r="H44" s="114">
        <v>1563</v>
      </c>
      <c r="I44" s="140">
        <v>1554</v>
      </c>
      <c r="J44" s="115">
        <v>32</v>
      </c>
      <c r="K44" s="116">
        <v>2.0592020592020592</v>
      </c>
    </row>
    <row r="45" spans="1:11" ht="14.1" customHeight="1" x14ac:dyDescent="0.2">
      <c r="A45" s="306" t="s">
        <v>266</v>
      </c>
      <c r="B45" s="307" t="s">
        <v>267</v>
      </c>
      <c r="C45" s="308"/>
      <c r="D45" s="113">
        <v>3.3933771977132996</v>
      </c>
      <c r="E45" s="115">
        <v>1573</v>
      </c>
      <c r="F45" s="114">
        <v>1553</v>
      </c>
      <c r="G45" s="114">
        <v>1541</v>
      </c>
      <c r="H45" s="114">
        <v>1547</v>
      </c>
      <c r="I45" s="140">
        <v>1537</v>
      </c>
      <c r="J45" s="115">
        <v>36</v>
      </c>
      <c r="K45" s="116">
        <v>2.3422251138581651</v>
      </c>
    </row>
    <row r="46" spans="1:11" ht="14.1" customHeight="1" x14ac:dyDescent="0.2">
      <c r="A46" s="306">
        <v>54</v>
      </c>
      <c r="B46" s="307" t="s">
        <v>268</v>
      </c>
      <c r="C46" s="308"/>
      <c r="D46" s="113">
        <v>4.7718692697659364</v>
      </c>
      <c r="E46" s="115">
        <v>2212</v>
      </c>
      <c r="F46" s="114">
        <v>2184</v>
      </c>
      <c r="G46" s="114">
        <v>2094</v>
      </c>
      <c r="H46" s="114">
        <v>2085</v>
      </c>
      <c r="I46" s="140">
        <v>2064</v>
      </c>
      <c r="J46" s="115">
        <v>148</v>
      </c>
      <c r="K46" s="116">
        <v>7.170542635658915</v>
      </c>
    </row>
    <row r="47" spans="1:11" ht="14.1" customHeight="1" x14ac:dyDescent="0.2">
      <c r="A47" s="306">
        <v>61</v>
      </c>
      <c r="B47" s="307" t="s">
        <v>269</v>
      </c>
      <c r="C47" s="308"/>
      <c r="D47" s="113">
        <v>2.9058354007118972</v>
      </c>
      <c r="E47" s="115">
        <v>1347</v>
      </c>
      <c r="F47" s="114">
        <v>1373</v>
      </c>
      <c r="G47" s="114">
        <v>1379</v>
      </c>
      <c r="H47" s="114">
        <v>1379</v>
      </c>
      <c r="I47" s="140">
        <v>1404</v>
      </c>
      <c r="J47" s="115">
        <v>-57</v>
      </c>
      <c r="K47" s="116">
        <v>-4.0598290598290596</v>
      </c>
    </row>
    <row r="48" spans="1:11" ht="14.1" customHeight="1" x14ac:dyDescent="0.2">
      <c r="A48" s="306">
        <v>62</v>
      </c>
      <c r="B48" s="307" t="s">
        <v>270</v>
      </c>
      <c r="C48" s="308"/>
      <c r="D48" s="113">
        <v>8.4219609535109488</v>
      </c>
      <c r="E48" s="115">
        <v>3904</v>
      </c>
      <c r="F48" s="114">
        <v>3936</v>
      </c>
      <c r="G48" s="114">
        <v>3983</v>
      </c>
      <c r="H48" s="114">
        <v>3952</v>
      </c>
      <c r="I48" s="140">
        <v>3986</v>
      </c>
      <c r="J48" s="115">
        <v>-82</v>
      </c>
      <c r="K48" s="116">
        <v>-2.0572002007024586</v>
      </c>
    </row>
    <row r="49" spans="1:11" ht="14.1" customHeight="1" x14ac:dyDescent="0.2">
      <c r="A49" s="306">
        <v>63</v>
      </c>
      <c r="B49" s="307" t="s">
        <v>271</v>
      </c>
      <c r="C49" s="308"/>
      <c r="D49" s="113">
        <v>5.1860640707582784</v>
      </c>
      <c r="E49" s="115">
        <v>2404</v>
      </c>
      <c r="F49" s="114">
        <v>2493</v>
      </c>
      <c r="G49" s="114">
        <v>2474</v>
      </c>
      <c r="H49" s="114">
        <v>2455</v>
      </c>
      <c r="I49" s="140">
        <v>2425</v>
      </c>
      <c r="J49" s="115">
        <v>-21</v>
      </c>
      <c r="K49" s="116">
        <v>-0.865979381443299</v>
      </c>
    </row>
    <row r="50" spans="1:11" ht="14.1" customHeight="1" x14ac:dyDescent="0.2">
      <c r="A50" s="306" t="s">
        <v>272</v>
      </c>
      <c r="B50" s="307" t="s">
        <v>273</v>
      </c>
      <c r="C50" s="308"/>
      <c r="D50" s="113">
        <v>1.3828066012296407</v>
      </c>
      <c r="E50" s="115">
        <v>641</v>
      </c>
      <c r="F50" s="114">
        <v>665</v>
      </c>
      <c r="G50" s="114">
        <v>657</v>
      </c>
      <c r="H50" s="114">
        <v>641</v>
      </c>
      <c r="I50" s="140">
        <v>651</v>
      </c>
      <c r="J50" s="115">
        <v>-10</v>
      </c>
      <c r="K50" s="116">
        <v>-1.5360983102918586</v>
      </c>
    </row>
    <row r="51" spans="1:11" ht="14.1" customHeight="1" x14ac:dyDescent="0.2">
      <c r="A51" s="306" t="s">
        <v>274</v>
      </c>
      <c r="B51" s="307" t="s">
        <v>275</v>
      </c>
      <c r="C51" s="308"/>
      <c r="D51" s="113">
        <v>3.2790421745227052</v>
      </c>
      <c r="E51" s="115">
        <v>1520</v>
      </c>
      <c r="F51" s="114">
        <v>1556</v>
      </c>
      <c r="G51" s="114">
        <v>1549</v>
      </c>
      <c r="H51" s="114">
        <v>1543</v>
      </c>
      <c r="I51" s="140">
        <v>1497</v>
      </c>
      <c r="J51" s="115">
        <v>23</v>
      </c>
      <c r="K51" s="116">
        <v>1.5364061456245826</v>
      </c>
    </row>
    <row r="52" spans="1:11" ht="14.1" customHeight="1" x14ac:dyDescent="0.2">
      <c r="A52" s="306">
        <v>71</v>
      </c>
      <c r="B52" s="307" t="s">
        <v>276</v>
      </c>
      <c r="C52" s="308"/>
      <c r="D52" s="113">
        <v>10.221119620321433</v>
      </c>
      <c r="E52" s="115">
        <v>4738</v>
      </c>
      <c r="F52" s="114">
        <v>4716</v>
      </c>
      <c r="G52" s="114">
        <v>4743</v>
      </c>
      <c r="H52" s="114">
        <v>4719</v>
      </c>
      <c r="I52" s="140">
        <v>4709</v>
      </c>
      <c r="J52" s="115">
        <v>29</v>
      </c>
      <c r="K52" s="116">
        <v>0.61584200467190486</v>
      </c>
    </row>
    <row r="53" spans="1:11" ht="14.1" customHeight="1" x14ac:dyDescent="0.2">
      <c r="A53" s="306" t="s">
        <v>277</v>
      </c>
      <c r="B53" s="307" t="s">
        <v>278</v>
      </c>
      <c r="C53" s="308"/>
      <c r="D53" s="113">
        <v>3.2488404702836804</v>
      </c>
      <c r="E53" s="115">
        <v>1506</v>
      </c>
      <c r="F53" s="114">
        <v>1496</v>
      </c>
      <c r="G53" s="114">
        <v>1509</v>
      </c>
      <c r="H53" s="114">
        <v>1496</v>
      </c>
      <c r="I53" s="140">
        <v>1497</v>
      </c>
      <c r="J53" s="115">
        <v>9</v>
      </c>
      <c r="K53" s="116">
        <v>0.60120240480961928</v>
      </c>
    </row>
    <row r="54" spans="1:11" ht="14.1" customHeight="1" x14ac:dyDescent="0.2">
      <c r="A54" s="306" t="s">
        <v>279</v>
      </c>
      <c r="B54" s="307" t="s">
        <v>280</v>
      </c>
      <c r="C54" s="308"/>
      <c r="D54" s="113">
        <v>5.919534030848884</v>
      </c>
      <c r="E54" s="115">
        <v>2744</v>
      </c>
      <c r="F54" s="114">
        <v>2742</v>
      </c>
      <c r="G54" s="114">
        <v>2759</v>
      </c>
      <c r="H54" s="114">
        <v>2747</v>
      </c>
      <c r="I54" s="140">
        <v>2744</v>
      </c>
      <c r="J54" s="115">
        <v>0</v>
      </c>
      <c r="K54" s="116">
        <v>0</v>
      </c>
    </row>
    <row r="55" spans="1:11" ht="14.1" customHeight="1" x14ac:dyDescent="0.2">
      <c r="A55" s="306">
        <v>72</v>
      </c>
      <c r="B55" s="307" t="s">
        <v>281</v>
      </c>
      <c r="C55" s="308"/>
      <c r="D55" s="113">
        <v>3.2207960306331573</v>
      </c>
      <c r="E55" s="115">
        <v>1493</v>
      </c>
      <c r="F55" s="114">
        <v>1501</v>
      </c>
      <c r="G55" s="114">
        <v>1511</v>
      </c>
      <c r="H55" s="114">
        <v>1480</v>
      </c>
      <c r="I55" s="140">
        <v>1496</v>
      </c>
      <c r="J55" s="115">
        <v>-3</v>
      </c>
      <c r="K55" s="116">
        <v>-0.20053475935828877</v>
      </c>
    </row>
    <row r="56" spans="1:11" ht="14.1" customHeight="1" x14ac:dyDescent="0.2">
      <c r="A56" s="306" t="s">
        <v>282</v>
      </c>
      <c r="B56" s="307" t="s">
        <v>283</v>
      </c>
      <c r="C56" s="308"/>
      <c r="D56" s="113">
        <v>1.7819005501024701</v>
      </c>
      <c r="E56" s="115">
        <v>826</v>
      </c>
      <c r="F56" s="114">
        <v>839</v>
      </c>
      <c r="G56" s="114">
        <v>844</v>
      </c>
      <c r="H56" s="114">
        <v>832</v>
      </c>
      <c r="I56" s="140">
        <v>841</v>
      </c>
      <c r="J56" s="115">
        <v>-15</v>
      </c>
      <c r="K56" s="116">
        <v>-1.78359096313912</v>
      </c>
    </row>
    <row r="57" spans="1:11" ht="14.1" customHeight="1" x14ac:dyDescent="0.2">
      <c r="A57" s="306" t="s">
        <v>284</v>
      </c>
      <c r="B57" s="307" t="s">
        <v>285</v>
      </c>
      <c r="C57" s="308"/>
      <c r="D57" s="113">
        <v>1.0031280336533275</v>
      </c>
      <c r="E57" s="115">
        <v>465</v>
      </c>
      <c r="F57" s="114">
        <v>462</v>
      </c>
      <c r="G57" s="114">
        <v>468</v>
      </c>
      <c r="H57" s="114">
        <v>454</v>
      </c>
      <c r="I57" s="140">
        <v>461</v>
      </c>
      <c r="J57" s="115">
        <v>4</v>
      </c>
      <c r="K57" s="116">
        <v>0.86767895878524948</v>
      </c>
    </row>
    <row r="58" spans="1:11" ht="14.1" customHeight="1" x14ac:dyDescent="0.2">
      <c r="A58" s="306">
        <v>73</v>
      </c>
      <c r="B58" s="307" t="s">
        <v>286</v>
      </c>
      <c r="C58" s="308"/>
      <c r="D58" s="113">
        <v>2.066659475784705</v>
      </c>
      <c r="E58" s="115">
        <v>958</v>
      </c>
      <c r="F58" s="114">
        <v>965</v>
      </c>
      <c r="G58" s="114">
        <v>960</v>
      </c>
      <c r="H58" s="114">
        <v>935</v>
      </c>
      <c r="I58" s="140">
        <v>931</v>
      </c>
      <c r="J58" s="115">
        <v>27</v>
      </c>
      <c r="K58" s="116">
        <v>2.9001074113856067</v>
      </c>
    </row>
    <row r="59" spans="1:11" ht="14.1" customHeight="1" x14ac:dyDescent="0.2">
      <c r="A59" s="306" t="s">
        <v>287</v>
      </c>
      <c r="B59" s="307" t="s">
        <v>288</v>
      </c>
      <c r="C59" s="308"/>
      <c r="D59" s="113">
        <v>1.7581706396289505</v>
      </c>
      <c r="E59" s="115">
        <v>815</v>
      </c>
      <c r="F59" s="114">
        <v>821</v>
      </c>
      <c r="G59" s="114">
        <v>820</v>
      </c>
      <c r="H59" s="114">
        <v>798</v>
      </c>
      <c r="I59" s="140">
        <v>793</v>
      </c>
      <c r="J59" s="115">
        <v>22</v>
      </c>
      <c r="K59" s="116">
        <v>2.7742749054224465</v>
      </c>
    </row>
    <row r="60" spans="1:11" ht="14.1" customHeight="1" x14ac:dyDescent="0.2">
      <c r="A60" s="306">
        <v>81</v>
      </c>
      <c r="B60" s="307" t="s">
        <v>289</v>
      </c>
      <c r="C60" s="308"/>
      <c r="D60" s="113">
        <v>7.6388739078848023</v>
      </c>
      <c r="E60" s="115">
        <v>3541</v>
      </c>
      <c r="F60" s="114">
        <v>3538</v>
      </c>
      <c r="G60" s="114">
        <v>3447</v>
      </c>
      <c r="H60" s="114">
        <v>3425</v>
      </c>
      <c r="I60" s="140">
        <v>3405</v>
      </c>
      <c r="J60" s="115">
        <v>136</v>
      </c>
      <c r="K60" s="116">
        <v>3.9941262848751835</v>
      </c>
    </row>
    <row r="61" spans="1:11" ht="14.1" customHeight="1" x14ac:dyDescent="0.2">
      <c r="A61" s="306" t="s">
        <v>290</v>
      </c>
      <c r="B61" s="307" t="s">
        <v>291</v>
      </c>
      <c r="C61" s="308"/>
      <c r="D61" s="113">
        <v>2.0731312695502102</v>
      </c>
      <c r="E61" s="115">
        <v>961</v>
      </c>
      <c r="F61" s="114">
        <v>963</v>
      </c>
      <c r="G61" s="114">
        <v>967</v>
      </c>
      <c r="H61" s="114">
        <v>932</v>
      </c>
      <c r="I61" s="140">
        <v>915</v>
      </c>
      <c r="J61" s="115">
        <v>46</v>
      </c>
      <c r="K61" s="116">
        <v>5.027322404371585</v>
      </c>
    </row>
    <row r="62" spans="1:11" ht="14.1" customHeight="1" x14ac:dyDescent="0.2">
      <c r="A62" s="306" t="s">
        <v>292</v>
      </c>
      <c r="B62" s="307" t="s">
        <v>293</v>
      </c>
      <c r="C62" s="308"/>
      <c r="D62" s="113">
        <v>3.2553122640491856</v>
      </c>
      <c r="E62" s="115">
        <v>1509</v>
      </c>
      <c r="F62" s="114">
        <v>1510</v>
      </c>
      <c r="G62" s="114">
        <v>1437</v>
      </c>
      <c r="H62" s="114">
        <v>1455</v>
      </c>
      <c r="I62" s="140">
        <v>1453</v>
      </c>
      <c r="J62" s="115">
        <v>56</v>
      </c>
      <c r="K62" s="116">
        <v>3.8540949759119063</v>
      </c>
    </row>
    <row r="63" spans="1:11" ht="14.1" customHeight="1" x14ac:dyDescent="0.2">
      <c r="A63" s="306"/>
      <c r="B63" s="307" t="s">
        <v>294</v>
      </c>
      <c r="C63" s="308"/>
      <c r="D63" s="113">
        <v>2.8626901089418619</v>
      </c>
      <c r="E63" s="115">
        <v>1327</v>
      </c>
      <c r="F63" s="114">
        <v>1329</v>
      </c>
      <c r="G63" s="114">
        <v>1259</v>
      </c>
      <c r="H63" s="114">
        <v>1275</v>
      </c>
      <c r="I63" s="140">
        <v>1271</v>
      </c>
      <c r="J63" s="115">
        <v>56</v>
      </c>
      <c r="K63" s="116">
        <v>4.4059795436664047</v>
      </c>
    </row>
    <row r="64" spans="1:11" ht="14.1" customHeight="1" x14ac:dyDescent="0.2">
      <c r="A64" s="306" t="s">
        <v>295</v>
      </c>
      <c r="B64" s="307" t="s">
        <v>296</v>
      </c>
      <c r="C64" s="308"/>
      <c r="D64" s="113">
        <v>0.84564771869269761</v>
      </c>
      <c r="E64" s="115">
        <v>392</v>
      </c>
      <c r="F64" s="114">
        <v>395</v>
      </c>
      <c r="G64" s="114">
        <v>382</v>
      </c>
      <c r="H64" s="114">
        <v>370</v>
      </c>
      <c r="I64" s="140">
        <v>373</v>
      </c>
      <c r="J64" s="115">
        <v>19</v>
      </c>
      <c r="K64" s="116">
        <v>5.0938337801608577</v>
      </c>
    </row>
    <row r="65" spans="1:11" ht="14.1" customHeight="1" x14ac:dyDescent="0.2">
      <c r="A65" s="306" t="s">
        <v>297</v>
      </c>
      <c r="B65" s="307" t="s">
        <v>298</v>
      </c>
      <c r="C65" s="308"/>
      <c r="D65" s="113">
        <v>0.65796569949304284</v>
      </c>
      <c r="E65" s="115">
        <v>305</v>
      </c>
      <c r="F65" s="114">
        <v>302</v>
      </c>
      <c r="G65" s="114">
        <v>299</v>
      </c>
      <c r="H65" s="114">
        <v>309</v>
      </c>
      <c r="I65" s="140">
        <v>307</v>
      </c>
      <c r="J65" s="115">
        <v>-2</v>
      </c>
      <c r="K65" s="116">
        <v>-0.65146579804560256</v>
      </c>
    </row>
    <row r="66" spans="1:11" ht="14.1" customHeight="1" x14ac:dyDescent="0.2">
      <c r="A66" s="306">
        <v>82</v>
      </c>
      <c r="B66" s="307" t="s">
        <v>299</v>
      </c>
      <c r="C66" s="308"/>
      <c r="D66" s="113">
        <v>2.4226081328874987</v>
      </c>
      <c r="E66" s="115">
        <v>1123</v>
      </c>
      <c r="F66" s="114">
        <v>1136</v>
      </c>
      <c r="G66" s="114">
        <v>1134</v>
      </c>
      <c r="H66" s="114">
        <v>1108</v>
      </c>
      <c r="I66" s="140">
        <v>1104</v>
      </c>
      <c r="J66" s="115">
        <v>19</v>
      </c>
      <c r="K66" s="116">
        <v>1.7210144927536233</v>
      </c>
    </row>
    <row r="67" spans="1:11" ht="14.1" customHeight="1" x14ac:dyDescent="0.2">
      <c r="A67" s="306" t="s">
        <v>300</v>
      </c>
      <c r="B67" s="307" t="s">
        <v>301</v>
      </c>
      <c r="C67" s="308"/>
      <c r="D67" s="113">
        <v>1.410851040880164</v>
      </c>
      <c r="E67" s="115">
        <v>654</v>
      </c>
      <c r="F67" s="114">
        <v>659</v>
      </c>
      <c r="G67" s="114">
        <v>658</v>
      </c>
      <c r="H67" s="114">
        <v>635</v>
      </c>
      <c r="I67" s="140">
        <v>636</v>
      </c>
      <c r="J67" s="115">
        <v>18</v>
      </c>
      <c r="K67" s="116">
        <v>2.8301886792452828</v>
      </c>
    </row>
    <row r="68" spans="1:11" ht="14.1" customHeight="1" x14ac:dyDescent="0.2">
      <c r="A68" s="306" t="s">
        <v>302</v>
      </c>
      <c r="B68" s="307" t="s">
        <v>303</v>
      </c>
      <c r="C68" s="308"/>
      <c r="D68" s="113">
        <v>0.56736058677596812</v>
      </c>
      <c r="E68" s="115">
        <v>263</v>
      </c>
      <c r="F68" s="114">
        <v>268</v>
      </c>
      <c r="G68" s="114">
        <v>269</v>
      </c>
      <c r="H68" s="114">
        <v>265</v>
      </c>
      <c r="I68" s="140">
        <v>270</v>
      </c>
      <c r="J68" s="115">
        <v>-7</v>
      </c>
      <c r="K68" s="116">
        <v>-2.5925925925925926</v>
      </c>
    </row>
    <row r="69" spans="1:11" ht="14.1" customHeight="1" x14ac:dyDescent="0.2">
      <c r="A69" s="306">
        <v>83</v>
      </c>
      <c r="B69" s="307" t="s">
        <v>304</v>
      </c>
      <c r="C69" s="308"/>
      <c r="D69" s="113">
        <v>4.9573940243770895</v>
      </c>
      <c r="E69" s="115">
        <v>2298</v>
      </c>
      <c r="F69" s="114">
        <v>2289</v>
      </c>
      <c r="G69" s="114">
        <v>2260</v>
      </c>
      <c r="H69" s="114">
        <v>2229</v>
      </c>
      <c r="I69" s="140">
        <v>2229</v>
      </c>
      <c r="J69" s="115">
        <v>69</v>
      </c>
      <c r="K69" s="116">
        <v>3.0955585464333781</v>
      </c>
    </row>
    <row r="70" spans="1:11" ht="14.1" customHeight="1" x14ac:dyDescent="0.2">
      <c r="A70" s="306" t="s">
        <v>305</v>
      </c>
      <c r="B70" s="307" t="s">
        <v>306</v>
      </c>
      <c r="C70" s="308"/>
      <c r="D70" s="113">
        <v>4.5583000755042606</v>
      </c>
      <c r="E70" s="115">
        <v>2113</v>
      </c>
      <c r="F70" s="114">
        <v>2104</v>
      </c>
      <c r="G70" s="114">
        <v>2079</v>
      </c>
      <c r="H70" s="114">
        <v>2045</v>
      </c>
      <c r="I70" s="140">
        <v>2041</v>
      </c>
      <c r="J70" s="115">
        <v>72</v>
      </c>
      <c r="K70" s="116">
        <v>3.5276825085742285</v>
      </c>
    </row>
    <row r="71" spans="1:11" ht="14.1" customHeight="1" x14ac:dyDescent="0.2">
      <c r="A71" s="306"/>
      <c r="B71" s="307" t="s">
        <v>307</v>
      </c>
      <c r="C71" s="308"/>
      <c r="D71" s="113">
        <v>2.858375579764858</v>
      </c>
      <c r="E71" s="115">
        <v>1325</v>
      </c>
      <c r="F71" s="114">
        <v>1329</v>
      </c>
      <c r="G71" s="114">
        <v>1324</v>
      </c>
      <c r="H71" s="114">
        <v>1293</v>
      </c>
      <c r="I71" s="140">
        <v>1285</v>
      </c>
      <c r="J71" s="115">
        <v>40</v>
      </c>
      <c r="K71" s="116">
        <v>3.1128404669260701</v>
      </c>
    </row>
    <row r="72" spans="1:11" ht="14.1" customHeight="1" x14ac:dyDescent="0.2">
      <c r="A72" s="306">
        <v>84</v>
      </c>
      <c r="B72" s="307" t="s">
        <v>308</v>
      </c>
      <c r="C72" s="308"/>
      <c r="D72" s="113">
        <v>1.1972818466184878</v>
      </c>
      <c r="E72" s="115">
        <v>555</v>
      </c>
      <c r="F72" s="114">
        <v>558</v>
      </c>
      <c r="G72" s="114">
        <v>540</v>
      </c>
      <c r="H72" s="114">
        <v>558</v>
      </c>
      <c r="I72" s="140">
        <v>547</v>
      </c>
      <c r="J72" s="115">
        <v>8</v>
      </c>
      <c r="K72" s="116">
        <v>1.4625228519195612</v>
      </c>
    </row>
    <row r="73" spans="1:11" ht="14.1" customHeight="1" x14ac:dyDescent="0.2">
      <c r="A73" s="306" t="s">
        <v>309</v>
      </c>
      <c r="B73" s="307" t="s">
        <v>310</v>
      </c>
      <c r="C73" s="308"/>
      <c r="D73" s="113">
        <v>0.43792471146586126</v>
      </c>
      <c r="E73" s="115">
        <v>203</v>
      </c>
      <c r="F73" s="114">
        <v>206</v>
      </c>
      <c r="G73" s="114">
        <v>195</v>
      </c>
      <c r="H73" s="114">
        <v>228</v>
      </c>
      <c r="I73" s="140">
        <v>226</v>
      </c>
      <c r="J73" s="115">
        <v>-23</v>
      </c>
      <c r="K73" s="116">
        <v>-10.176991150442477</v>
      </c>
    </row>
    <row r="74" spans="1:11" ht="14.1" customHeight="1" x14ac:dyDescent="0.2">
      <c r="A74" s="306" t="s">
        <v>311</v>
      </c>
      <c r="B74" s="307" t="s">
        <v>312</v>
      </c>
      <c r="C74" s="308"/>
      <c r="D74" s="113">
        <v>0.21572645885017797</v>
      </c>
      <c r="E74" s="115">
        <v>100</v>
      </c>
      <c r="F74" s="114">
        <v>97</v>
      </c>
      <c r="G74" s="114">
        <v>97</v>
      </c>
      <c r="H74" s="114">
        <v>96</v>
      </c>
      <c r="I74" s="140">
        <v>94</v>
      </c>
      <c r="J74" s="115">
        <v>6</v>
      </c>
      <c r="K74" s="116">
        <v>6.3829787234042552</v>
      </c>
    </row>
    <row r="75" spans="1:11" ht="14.1" customHeight="1" x14ac:dyDescent="0.2">
      <c r="A75" s="306" t="s">
        <v>313</v>
      </c>
      <c r="B75" s="307" t="s">
        <v>314</v>
      </c>
      <c r="C75" s="308"/>
      <c r="D75" s="113">
        <v>2.3729910473519578E-2</v>
      </c>
      <c r="E75" s="115">
        <v>11</v>
      </c>
      <c r="F75" s="114">
        <v>12</v>
      </c>
      <c r="G75" s="114">
        <v>12</v>
      </c>
      <c r="H75" s="114">
        <v>12</v>
      </c>
      <c r="I75" s="140">
        <v>12</v>
      </c>
      <c r="J75" s="115">
        <v>-1</v>
      </c>
      <c r="K75" s="116">
        <v>-8.3333333333333339</v>
      </c>
    </row>
    <row r="76" spans="1:11" ht="14.1" customHeight="1" x14ac:dyDescent="0.2">
      <c r="A76" s="306">
        <v>91</v>
      </c>
      <c r="B76" s="307" t="s">
        <v>315</v>
      </c>
      <c r="C76" s="308"/>
      <c r="D76" s="113">
        <v>6.6875202243555171E-2</v>
      </c>
      <c r="E76" s="115">
        <v>31</v>
      </c>
      <c r="F76" s="114">
        <v>29</v>
      </c>
      <c r="G76" s="114">
        <v>29</v>
      </c>
      <c r="H76" s="114">
        <v>28</v>
      </c>
      <c r="I76" s="140">
        <v>30</v>
      </c>
      <c r="J76" s="115">
        <v>1</v>
      </c>
      <c r="K76" s="116">
        <v>3.3333333333333335</v>
      </c>
    </row>
    <row r="77" spans="1:11" ht="14.1" customHeight="1" x14ac:dyDescent="0.2">
      <c r="A77" s="306">
        <v>92</v>
      </c>
      <c r="B77" s="307" t="s">
        <v>316</v>
      </c>
      <c r="C77" s="308"/>
      <c r="D77" s="113">
        <v>0.75719987056412474</v>
      </c>
      <c r="E77" s="115">
        <v>351</v>
      </c>
      <c r="F77" s="114">
        <v>356</v>
      </c>
      <c r="G77" s="114">
        <v>365</v>
      </c>
      <c r="H77" s="114">
        <v>375</v>
      </c>
      <c r="I77" s="140">
        <v>359</v>
      </c>
      <c r="J77" s="115">
        <v>-8</v>
      </c>
      <c r="K77" s="116">
        <v>-2.2284122562674096</v>
      </c>
    </row>
    <row r="78" spans="1:11" ht="14.1" customHeight="1" x14ac:dyDescent="0.2">
      <c r="A78" s="306">
        <v>93</v>
      </c>
      <c r="B78" s="307" t="s">
        <v>317</v>
      </c>
      <c r="C78" s="308"/>
      <c r="D78" s="113">
        <v>0.18768201919965483</v>
      </c>
      <c r="E78" s="115">
        <v>87</v>
      </c>
      <c r="F78" s="114">
        <v>86</v>
      </c>
      <c r="G78" s="114">
        <v>88</v>
      </c>
      <c r="H78" s="114">
        <v>83</v>
      </c>
      <c r="I78" s="140">
        <v>84</v>
      </c>
      <c r="J78" s="115">
        <v>3</v>
      </c>
      <c r="K78" s="116">
        <v>3.5714285714285716</v>
      </c>
    </row>
    <row r="79" spans="1:11" ht="14.1" customHeight="1" x14ac:dyDescent="0.2">
      <c r="A79" s="306">
        <v>94</v>
      </c>
      <c r="B79" s="307" t="s">
        <v>318</v>
      </c>
      <c r="C79" s="308"/>
      <c r="D79" s="113">
        <v>0.11433502319059433</v>
      </c>
      <c r="E79" s="115">
        <v>53</v>
      </c>
      <c r="F79" s="114">
        <v>53</v>
      </c>
      <c r="G79" s="114">
        <v>54</v>
      </c>
      <c r="H79" s="114">
        <v>57</v>
      </c>
      <c r="I79" s="140">
        <v>56</v>
      </c>
      <c r="J79" s="115">
        <v>-3</v>
      </c>
      <c r="K79" s="116">
        <v>-5.3571428571428568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14470</v>
      </c>
      <c r="E12" s="114">
        <v>15041</v>
      </c>
      <c r="F12" s="114">
        <v>15004</v>
      </c>
      <c r="G12" s="114">
        <v>14973</v>
      </c>
      <c r="H12" s="140">
        <v>14693</v>
      </c>
      <c r="I12" s="115">
        <v>-223</v>
      </c>
      <c r="J12" s="116">
        <v>-1.5177295310692167</v>
      </c>
      <c r="K12"/>
      <c r="L12"/>
      <c r="M12"/>
      <c r="N12"/>
      <c r="O12"/>
      <c r="P12"/>
    </row>
    <row r="13" spans="1:16" s="110" customFormat="1" ht="14.45" customHeight="1" x14ac:dyDescent="0.2">
      <c r="A13" s="120" t="s">
        <v>105</v>
      </c>
      <c r="B13" s="119" t="s">
        <v>106</v>
      </c>
      <c r="C13" s="113">
        <v>44.968901174844504</v>
      </c>
      <c r="D13" s="115">
        <v>6507</v>
      </c>
      <c r="E13" s="114">
        <v>6829</v>
      </c>
      <c r="F13" s="114">
        <v>6819</v>
      </c>
      <c r="G13" s="114">
        <v>6735</v>
      </c>
      <c r="H13" s="140">
        <v>6553</v>
      </c>
      <c r="I13" s="115">
        <v>-46</v>
      </c>
      <c r="J13" s="116">
        <v>-0.701968564016481</v>
      </c>
      <c r="K13"/>
      <c r="L13"/>
      <c r="M13"/>
      <c r="N13"/>
      <c r="O13"/>
      <c r="P13"/>
    </row>
    <row r="14" spans="1:16" s="110" customFormat="1" ht="14.45" customHeight="1" x14ac:dyDescent="0.2">
      <c r="A14" s="120"/>
      <c r="B14" s="119" t="s">
        <v>107</v>
      </c>
      <c r="C14" s="113">
        <v>55.031098825155496</v>
      </c>
      <c r="D14" s="115">
        <v>7963</v>
      </c>
      <c r="E14" s="114">
        <v>8212</v>
      </c>
      <c r="F14" s="114">
        <v>8185</v>
      </c>
      <c r="G14" s="114">
        <v>8238</v>
      </c>
      <c r="H14" s="140">
        <v>8140</v>
      </c>
      <c r="I14" s="115">
        <v>-177</v>
      </c>
      <c r="J14" s="116">
        <v>-2.1744471744471743</v>
      </c>
      <c r="K14"/>
      <c r="L14"/>
      <c r="M14"/>
      <c r="N14"/>
      <c r="O14"/>
      <c r="P14"/>
    </row>
    <row r="15" spans="1:16" s="110" customFormat="1" ht="14.45" customHeight="1" x14ac:dyDescent="0.2">
      <c r="A15" s="118" t="s">
        <v>105</v>
      </c>
      <c r="B15" s="121" t="s">
        <v>108</v>
      </c>
      <c r="C15" s="113">
        <v>15.038009675190048</v>
      </c>
      <c r="D15" s="115">
        <v>2176</v>
      </c>
      <c r="E15" s="114">
        <v>2338</v>
      </c>
      <c r="F15" s="114">
        <v>2339</v>
      </c>
      <c r="G15" s="114">
        <v>2333</v>
      </c>
      <c r="H15" s="140">
        <v>2230</v>
      </c>
      <c r="I15" s="115">
        <v>-54</v>
      </c>
      <c r="J15" s="116">
        <v>-2.4215246636771299</v>
      </c>
      <c r="K15"/>
      <c r="L15"/>
      <c r="M15"/>
      <c r="N15"/>
      <c r="O15"/>
      <c r="P15"/>
    </row>
    <row r="16" spans="1:16" s="110" customFormat="1" ht="14.45" customHeight="1" x14ac:dyDescent="0.2">
      <c r="A16" s="118"/>
      <c r="B16" s="121" t="s">
        <v>109</v>
      </c>
      <c r="C16" s="113">
        <v>54.2294402211472</v>
      </c>
      <c r="D16" s="115">
        <v>7847</v>
      </c>
      <c r="E16" s="114">
        <v>8179</v>
      </c>
      <c r="F16" s="114">
        <v>8190</v>
      </c>
      <c r="G16" s="114">
        <v>8198</v>
      </c>
      <c r="H16" s="140">
        <v>8109</v>
      </c>
      <c r="I16" s="115">
        <v>-262</v>
      </c>
      <c r="J16" s="116">
        <v>-3.2309779257614997</v>
      </c>
      <c r="K16"/>
      <c r="L16"/>
      <c r="M16"/>
      <c r="N16"/>
      <c r="O16"/>
      <c r="P16"/>
    </row>
    <row r="17" spans="1:16" s="110" customFormat="1" ht="14.45" customHeight="1" x14ac:dyDescent="0.2">
      <c r="A17" s="118"/>
      <c r="B17" s="121" t="s">
        <v>110</v>
      </c>
      <c r="C17" s="113">
        <v>16.751900483759503</v>
      </c>
      <c r="D17" s="115">
        <v>2424</v>
      </c>
      <c r="E17" s="114">
        <v>2486</v>
      </c>
      <c r="F17" s="114">
        <v>2463</v>
      </c>
      <c r="G17" s="114">
        <v>2462</v>
      </c>
      <c r="H17" s="140">
        <v>2440</v>
      </c>
      <c r="I17" s="115">
        <v>-16</v>
      </c>
      <c r="J17" s="116">
        <v>-0.65573770491803274</v>
      </c>
      <c r="K17"/>
      <c r="L17"/>
      <c r="M17"/>
      <c r="N17"/>
      <c r="O17"/>
      <c r="P17"/>
    </row>
    <row r="18" spans="1:16" s="110" customFormat="1" ht="14.45" customHeight="1" x14ac:dyDescent="0.2">
      <c r="A18" s="120"/>
      <c r="B18" s="121" t="s">
        <v>111</v>
      </c>
      <c r="C18" s="113">
        <v>13.980649619903248</v>
      </c>
      <c r="D18" s="115">
        <v>2023</v>
      </c>
      <c r="E18" s="114">
        <v>2038</v>
      </c>
      <c r="F18" s="114">
        <v>2012</v>
      </c>
      <c r="G18" s="114">
        <v>1980</v>
      </c>
      <c r="H18" s="140">
        <v>1914</v>
      </c>
      <c r="I18" s="115">
        <v>109</v>
      </c>
      <c r="J18" s="116">
        <v>5.6948798328108676</v>
      </c>
      <c r="K18"/>
      <c r="L18"/>
      <c r="M18"/>
      <c r="N18"/>
      <c r="O18"/>
      <c r="P18"/>
    </row>
    <row r="19" spans="1:16" s="110" customFormat="1" ht="14.45" customHeight="1" x14ac:dyDescent="0.2">
      <c r="A19" s="120"/>
      <c r="B19" s="121" t="s">
        <v>112</v>
      </c>
      <c r="C19" s="113">
        <v>1.3407049067035246</v>
      </c>
      <c r="D19" s="115">
        <v>194</v>
      </c>
      <c r="E19" s="114">
        <v>194</v>
      </c>
      <c r="F19" s="114">
        <v>200</v>
      </c>
      <c r="G19" s="114">
        <v>170</v>
      </c>
      <c r="H19" s="140">
        <v>143</v>
      </c>
      <c r="I19" s="115">
        <v>51</v>
      </c>
      <c r="J19" s="116">
        <v>35.664335664335667</v>
      </c>
      <c r="K19"/>
      <c r="L19"/>
      <c r="M19"/>
      <c r="N19"/>
      <c r="O19"/>
      <c r="P19"/>
    </row>
    <row r="20" spans="1:16" s="110" customFormat="1" ht="14.45" customHeight="1" x14ac:dyDescent="0.2">
      <c r="A20" s="120" t="s">
        <v>113</v>
      </c>
      <c r="B20" s="119" t="s">
        <v>116</v>
      </c>
      <c r="C20" s="113">
        <v>83.213545266067726</v>
      </c>
      <c r="D20" s="115">
        <v>12041</v>
      </c>
      <c r="E20" s="114">
        <v>12432</v>
      </c>
      <c r="F20" s="114">
        <v>12441</v>
      </c>
      <c r="G20" s="114">
        <v>12404</v>
      </c>
      <c r="H20" s="140">
        <v>12243</v>
      </c>
      <c r="I20" s="115">
        <v>-202</v>
      </c>
      <c r="J20" s="116">
        <v>-1.6499224046393857</v>
      </c>
      <c r="K20"/>
      <c r="L20"/>
      <c r="M20"/>
      <c r="N20"/>
      <c r="O20"/>
      <c r="P20"/>
    </row>
    <row r="21" spans="1:16" s="110" customFormat="1" ht="14.45" customHeight="1" x14ac:dyDescent="0.2">
      <c r="A21" s="123"/>
      <c r="B21" s="124" t="s">
        <v>117</v>
      </c>
      <c r="C21" s="125">
        <v>16.689702833448514</v>
      </c>
      <c r="D21" s="143">
        <v>2415</v>
      </c>
      <c r="E21" s="144">
        <v>2597</v>
      </c>
      <c r="F21" s="144">
        <v>2552</v>
      </c>
      <c r="G21" s="144">
        <v>2557</v>
      </c>
      <c r="H21" s="145">
        <v>2438</v>
      </c>
      <c r="I21" s="143">
        <v>-23</v>
      </c>
      <c r="J21" s="146">
        <v>-0.94339622641509435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15298</v>
      </c>
      <c r="E56" s="114">
        <v>15732</v>
      </c>
      <c r="F56" s="114">
        <v>15641</v>
      </c>
      <c r="G56" s="114">
        <v>15613</v>
      </c>
      <c r="H56" s="140">
        <v>15434</v>
      </c>
      <c r="I56" s="115">
        <v>-136</v>
      </c>
      <c r="J56" s="116">
        <v>-0.88117143967863154</v>
      </c>
      <c r="K56"/>
      <c r="L56"/>
      <c r="M56"/>
      <c r="N56"/>
      <c r="O56"/>
      <c r="P56"/>
    </row>
    <row r="57" spans="1:16" s="110" customFormat="1" ht="14.45" customHeight="1" x14ac:dyDescent="0.2">
      <c r="A57" s="120" t="s">
        <v>105</v>
      </c>
      <c r="B57" s="119" t="s">
        <v>106</v>
      </c>
      <c r="C57" s="113">
        <v>41.541377957902995</v>
      </c>
      <c r="D57" s="115">
        <v>6355</v>
      </c>
      <c r="E57" s="114">
        <v>6521</v>
      </c>
      <c r="F57" s="114">
        <v>6442</v>
      </c>
      <c r="G57" s="114">
        <v>6398</v>
      </c>
      <c r="H57" s="140">
        <v>6267</v>
      </c>
      <c r="I57" s="115">
        <v>88</v>
      </c>
      <c r="J57" s="116">
        <v>1.4041806286899634</v>
      </c>
    </row>
    <row r="58" spans="1:16" s="110" customFormat="1" ht="14.45" customHeight="1" x14ac:dyDescent="0.2">
      <c r="A58" s="120"/>
      <c r="B58" s="119" t="s">
        <v>107</v>
      </c>
      <c r="C58" s="113">
        <v>58.458622042097005</v>
      </c>
      <c r="D58" s="115">
        <v>8943</v>
      </c>
      <c r="E58" s="114">
        <v>9211</v>
      </c>
      <c r="F58" s="114">
        <v>9199</v>
      </c>
      <c r="G58" s="114">
        <v>9215</v>
      </c>
      <c r="H58" s="140">
        <v>9167</v>
      </c>
      <c r="I58" s="115">
        <v>-224</v>
      </c>
      <c r="J58" s="116">
        <v>-2.4435475073633688</v>
      </c>
    </row>
    <row r="59" spans="1:16" s="110" customFormat="1" ht="14.45" customHeight="1" x14ac:dyDescent="0.2">
      <c r="A59" s="118" t="s">
        <v>105</v>
      </c>
      <c r="B59" s="121" t="s">
        <v>108</v>
      </c>
      <c r="C59" s="113">
        <v>15.73408288665185</v>
      </c>
      <c r="D59" s="115">
        <v>2407</v>
      </c>
      <c r="E59" s="114">
        <v>2577</v>
      </c>
      <c r="F59" s="114">
        <v>2549</v>
      </c>
      <c r="G59" s="114">
        <v>2590</v>
      </c>
      <c r="H59" s="140">
        <v>2496</v>
      </c>
      <c r="I59" s="115">
        <v>-89</v>
      </c>
      <c r="J59" s="116">
        <v>-3.5657051282051282</v>
      </c>
    </row>
    <row r="60" spans="1:16" s="110" customFormat="1" ht="14.45" customHeight="1" x14ac:dyDescent="0.2">
      <c r="A60" s="118"/>
      <c r="B60" s="121" t="s">
        <v>109</v>
      </c>
      <c r="C60" s="113">
        <v>53.680219636553801</v>
      </c>
      <c r="D60" s="115">
        <v>8212</v>
      </c>
      <c r="E60" s="114">
        <v>8398</v>
      </c>
      <c r="F60" s="114">
        <v>8398</v>
      </c>
      <c r="G60" s="114">
        <v>8367</v>
      </c>
      <c r="H60" s="140">
        <v>8392</v>
      </c>
      <c r="I60" s="115">
        <v>-180</v>
      </c>
      <c r="J60" s="116">
        <v>-2.1448999046711155</v>
      </c>
    </row>
    <row r="61" spans="1:16" s="110" customFormat="1" ht="14.45" customHeight="1" x14ac:dyDescent="0.2">
      <c r="A61" s="118"/>
      <c r="B61" s="121" t="s">
        <v>110</v>
      </c>
      <c r="C61" s="113">
        <v>16.681919205124853</v>
      </c>
      <c r="D61" s="115">
        <v>2552</v>
      </c>
      <c r="E61" s="114">
        <v>2607</v>
      </c>
      <c r="F61" s="114">
        <v>2578</v>
      </c>
      <c r="G61" s="114">
        <v>2575</v>
      </c>
      <c r="H61" s="140">
        <v>2536</v>
      </c>
      <c r="I61" s="115">
        <v>16</v>
      </c>
      <c r="J61" s="116">
        <v>0.63091482649842268</v>
      </c>
    </row>
    <row r="62" spans="1:16" s="110" customFormat="1" ht="14.45" customHeight="1" x14ac:dyDescent="0.2">
      <c r="A62" s="120"/>
      <c r="B62" s="121" t="s">
        <v>111</v>
      </c>
      <c r="C62" s="113">
        <v>13.903778271669498</v>
      </c>
      <c r="D62" s="115">
        <v>2127</v>
      </c>
      <c r="E62" s="114">
        <v>2150</v>
      </c>
      <c r="F62" s="114">
        <v>2116</v>
      </c>
      <c r="G62" s="114">
        <v>2081</v>
      </c>
      <c r="H62" s="140">
        <v>2010</v>
      </c>
      <c r="I62" s="115">
        <v>117</v>
      </c>
      <c r="J62" s="116">
        <v>5.8208955223880601</v>
      </c>
    </row>
    <row r="63" spans="1:16" s="110" customFormat="1" ht="14.45" customHeight="1" x14ac:dyDescent="0.2">
      <c r="A63" s="120"/>
      <c r="B63" s="121" t="s">
        <v>112</v>
      </c>
      <c r="C63" s="113">
        <v>1.2289188129167212</v>
      </c>
      <c r="D63" s="115">
        <v>188</v>
      </c>
      <c r="E63" s="114">
        <v>210</v>
      </c>
      <c r="F63" s="114">
        <v>214</v>
      </c>
      <c r="G63" s="114">
        <v>190</v>
      </c>
      <c r="H63" s="140">
        <v>160</v>
      </c>
      <c r="I63" s="115">
        <v>28</v>
      </c>
      <c r="J63" s="116">
        <v>17.5</v>
      </c>
    </row>
    <row r="64" spans="1:16" s="110" customFormat="1" ht="14.45" customHeight="1" x14ac:dyDescent="0.2">
      <c r="A64" s="120" t="s">
        <v>113</v>
      </c>
      <c r="B64" s="119" t="s">
        <v>116</v>
      </c>
      <c r="C64" s="113">
        <v>85.802065629494052</v>
      </c>
      <c r="D64" s="115">
        <v>13126</v>
      </c>
      <c r="E64" s="114">
        <v>13528</v>
      </c>
      <c r="F64" s="114">
        <v>13518</v>
      </c>
      <c r="G64" s="114">
        <v>13491</v>
      </c>
      <c r="H64" s="140">
        <v>13373</v>
      </c>
      <c r="I64" s="115">
        <v>-247</v>
      </c>
      <c r="J64" s="116">
        <v>-1.8470051596500412</v>
      </c>
    </row>
    <row r="65" spans="1:10" s="110" customFormat="1" ht="14.45" customHeight="1" x14ac:dyDescent="0.2">
      <c r="A65" s="123"/>
      <c r="B65" s="124" t="s">
        <v>117</v>
      </c>
      <c r="C65" s="125">
        <v>14.086808733167734</v>
      </c>
      <c r="D65" s="143">
        <v>2155</v>
      </c>
      <c r="E65" s="144">
        <v>2191</v>
      </c>
      <c r="F65" s="144">
        <v>2111</v>
      </c>
      <c r="G65" s="144">
        <v>2105</v>
      </c>
      <c r="H65" s="145">
        <v>2043</v>
      </c>
      <c r="I65" s="143">
        <v>112</v>
      </c>
      <c r="J65" s="146">
        <v>5.4821341164953497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14470</v>
      </c>
      <c r="G11" s="114">
        <v>15041</v>
      </c>
      <c r="H11" s="114">
        <v>15004</v>
      </c>
      <c r="I11" s="114">
        <v>14973</v>
      </c>
      <c r="J11" s="140">
        <v>14693</v>
      </c>
      <c r="K11" s="114">
        <v>-223</v>
      </c>
      <c r="L11" s="116">
        <v>-1.5177295310692167</v>
      </c>
    </row>
    <row r="12" spans="1:17" s="110" customFormat="1" ht="24" customHeight="1" x14ac:dyDescent="0.2">
      <c r="A12" s="604" t="s">
        <v>185</v>
      </c>
      <c r="B12" s="605"/>
      <c r="C12" s="605"/>
      <c r="D12" s="606"/>
      <c r="E12" s="113">
        <v>44.968901174844504</v>
      </c>
      <c r="F12" s="115">
        <v>6507</v>
      </c>
      <c r="G12" s="114">
        <v>6829</v>
      </c>
      <c r="H12" s="114">
        <v>6819</v>
      </c>
      <c r="I12" s="114">
        <v>6735</v>
      </c>
      <c r="J12" s="140">
        <v>6553</v>
      </c>
      <c r="K12" s="114">
        <v>-46</v>
      </c>
      <c r="L12" s="116">
        <v>-0.701968564016481</v>
      </c>
    </row>
    <row r="13" spans="1:17" s="110" customFormat="1" ht="15" customHeight="1" x14ac:dyDescent="0.2">
      <c r="A13" s="120"/>
      <c r="B13" s="612" t="s">
        <v>107</v>
      </c>
      <c r="C13" s="612"/>
      <c r="E13" s="113">
        <v>55.031098825155496</v>
      </c>
      <c r="F13" s="115">
        <v>7963</v>
      </c>
      <c r="G13" s="114">
        <v>8212</v>
      </c>
      <c r="H13" s="114">
        <v>8185</v>
      </c>
      <c r="I13" s="114">
        <v>8238</v>
      </c>
      <c r="J13" s="140">
        <v>8140</v>
      </c>
      <c r="K13" s="114">
        <v>-177</v>
      </c>
      <c r="L13" s="116">
        <v>-2.1744471744471743</v>
      </c>
    </row>
    <row r="14" spans="1:17" s="110" customFormat="1" ht="22.5" customHeight="1" x14ac:dyDescent="0.2">
      <c r="A14" s="604" t="s">
        <v>186</v>
      </c>
      <c r="B14" s="605"/>
      <c r="C14" s="605"/>
      <c r="D14" s="606"/>
      <c r="E14" s="113">
        <v>15.038009675190048</v>
      </c>
      <c r="F14" s="115">
        <v>2176</v>
      </c>
      <c r="G14" s="114">
        <v>2338</v>
      </c>
      <c r="H14" s="114">
        <v>2339</v>
      </c>
      <c r="I14" s="114">
        <v>2333</v>
      </c>
      <c r="J14" s="140">
        <v>2230</v>
      </c>
      <c r="K14" s="114">
        <v>-54</v>
      </c>
      <c r="L14" s="116">
        <v>-2.4215246636771299</v>
      </c>
    </row>
    <row r="15" spans="1:17" s="110" customFormat="1" ht="15" customHeight="1" x14ac:dyDescent="0.2">
      <c r="A15" s="120"/>
      <c r="B15" s="119"/>
      <c r="C15" s="258" t="s">
        <v>106</v>
      </c>
      <c r="E15" s="113">
        <v>48.667279411764703</v>
      </c>
      <c r="F15" s="115">
        <v>1059</v>
      </c>
      <c r="G15" s="114">
        <v>1140</v>
      </c>
      <c r="H15" s="114">
        <v>1147</v>
      </c>
      <c r="I15" s="114">
        <v>1110</v>
      </c>
      <c r="J15" s="140">
        <v>1075</v>
      </c>
      <c r="K15" s="114">
        <v>-16</v>
      </c>
      <c r="L15" s="116">
        <v>-1.4883720930232558</v>
      </c>
    </row>
    <row r="16" spans="1:17" s="110" customFormat="1" ht="15" customHeight="1" x14ac:dyDescent="0.2">
      <c r="A16" s="120"/>
      <c r="B16" s="119"/>
      <c r="C16" s="258" t="s">
        <v>107</v>
      </c>
      <c r="E16" s="113">
        <v>51.332720588235297</v>
      </c>
      <c r="F16" s="115">
        <v>1117</v>
      </c>
      <c r="G16" s="114">
        <v>1198</v>
      </c>
      <c r="H16" s="114">
        <v>1192</v>
      </c>
      <c r="I16" s="114">
        <v>1223</v>
      </c>
      <c r="J16" s="140">
        <v>1155</v>
      </c>
      <c r="K16" s="114">
        <v>-38</v>
      </c>
      <c r="L16" s="116">
        <v>-3.2900432900432901</v>
      </c>
    </row>
    <row r="17" spans="1:12" s="110" customFormat="1" ht="15" customHeight="1" x14ac:dyDescent="0.2">
      <c r="A17" s="120"/>
      <c r="B17" s="121" t="s">
        <v>109</v>
      </c>
      <c r="C17" s="258"/>
      <c r="E17" s="113">
        <v>54.2294402211472</v>
      </c>
      <c r="F17" s="115">
        <v>7847</v>
      </c>
      <c r="G17" s="114">
        <v>8179</v>
      </c>
      <c r="H17" s="114">
        <v>8190</v>
      </c>
      <c r="I17" s="114">
        <v>8198</v>
      </c>
      <c r="J17" s="140">
        <v>8109</v>
      </c>
      <c r="K17" s="114">
        <v>-262</v>
      </c>
      <c r="L17" s="116">
        <v>-3.2309779257614997</v>
      </c>
    </row>
    <row r="18" spans="1:12" s="110" customFormat="1" ht="15" customHeight="1" x14ac:dyDescent="0.2">
      <c r="A18" s="120"/>
      <c r="B18" s="119"/>
      <c r="C18" s="258" t="s">
        <v>106</v>
      </c>
      <c r="E18" s="113">
        <v>44.11877150503377</v>
      </c>
      <c r="F18" s="115">
        <v>3462</v>
      </c>
      <c r="G18" s="114">
        <v>3656</v>
      </c>
      <c r="H18" s="114">
        <v>3654</v>
      </c>
      <c r="I18" s="114">
        <v>3638</v>
      </c>
      <c r="J18" s="140">
        <v>3523</v>
      </c>
      <c r="K18" s="114">
        <v>-61</v>
      </c>
      <c r="L18" s="116">
        <v>-1.7314788532500709</v>
      </c>
    </row>
    <row r="19" spans="1:12" s="110" customFormat="1" ht="15" customHeight="1" x14ac:dyDescent="0.2">
      <c r="A19" s="120"/>
      <c r="B19" s="119"/>
      <c r="C19" s="258" t="s">
        <v>107</v>
      </c>
      <c r="E19" s="113">
        <v>55.88122849496623</v>
      </c>
      <c r="F19" s="115">
        <v>4385</v>
      </c>
      <c r="G19" s="114">
        <v>4523</v>
      </c>
      <c r="H19" s="114">
        <v>4536</v>
      </c>
      <c r="I19" s="114">
        <v>4560</v>
      </c>
      <c r="J19" s="140">
        <v>4586</v>
      </c>
      <c r="K19" s="114">
        <v>-201</v>
      </c>
      <c r="L19" s="116">
        <v>-4.3829044919319671</v>
      </c>
    </row>
    <row r="20" spans="1:12" s="110" customFormat="1" ht="15" customHeight="1" x14ac:dyDescent="0.2">
      <c r="A20" s="120"/>
      <c r="B20" s="121" t="s">
        <v>110</v>
      </c>
      <c r="C20" s="258"/>
      <c r="E20" s="113">
        <v>16.751900483759503</v>
      </c>
      <c r="F20" s="115">
        <v>2424</v>
      </c>
      <c r="G20" s="114">
        <v>2486</v>
      </c>
      <c r="H20" s="114">
        <v>2463</v>
      </c>
      <c r="I20" s="114">
        <v>2462</v>
      </c>
      <c r="J20" s="140">
        <v>2440</v>
      </c>
      <c r="K20" s="114">
        <v>-16</v>
      </c>
      <c r="L20" s="116">
        <v>-0.65573770491803274</v>
      </c>
    </row>
    <row r="21" spans="1:12" s="110" customFormat="1" ht="15" customHeight="1" x14ac:dyDescent="0.2">
      <c r="A21" s="120"/>
      <c r="B21" s="119"/>
      <c r="C21" s="258" t="s">
        <v>106</v>
      </c>
      <c r="E21" s="113">
        <v>37.128712871287128</v>
      </c>
      <c r="F21" s="115">
        <v>900</v>
      </c>
      <c r="G21" s="114">
        <v>937</v>
      </c>
      <c r="H21" s="114">
        <v>932</v>
      </c>
      <c r="I21" s="114">
        <v>922</v>
      </c>
      <c r="J21" s="140">
        <v>922</v>
      </c>
      <c r="K21" s="114">
        <v>-22</v>
      </c>
      <c r="L21" s="116">
        <v>-2.3861171366594358</v>
      </c>
    </row>
    <row r="22" spans="1:12" s="110" customFormat="1" ht="15" customHeight="1" x14ac:dyDescent="0.2">
      <c r="A22" s="120"/>
      <c r="B22" s="119"/>
      <c r="C22" s="258" t="s">
        <v>107</v>
      </c>
      <c r="E22" s="113">
        <v>62.871287128712872</v>
      </c>
      <c r="F22" s="115">
        <v>1524</v>
      </c>
      <c r="G22" s="114">
        <v>1549</v>
      </c>
      <c r="H22" s="114">
        <v>1531</v>
      </c>
      <c r="I22" s="114">
        <v>1540</v>
      </c>
      <c r="J22" s="140">
        <v>1518</v>
      </c>
      <c r="K22" s="114">
        <v>6</v>
      </c>
      <c r="L22" s="116">
        <v>0.39525691699604742</v>
      </c>
    </row>
    <row r="23" spans="1:12" s="110" customFormat="1" ht="15" customHeight="1" x14ac:dyDescent="0.2">
      <c r="A23" s="120"/>
      <c r="B23" s="121" t="s">
        <v>111</v>
      </c>
      <c r="C23" s="258"/>
      <c r="E23" s="113">
        <v>13.980649619903248</v>
      </c>
      <c r="F23" s="115">
        <v>2023</v>
      </c>
      <c r="G23" s="114">
        <v>2038</v>
      </c>
      <c r="H23" s="114">
        <v>2012</v>
      </c>
      <c r="I23" s="114">
        <v>1980</v>
      </c>
      <c r="J23" s="140">
        <v>1914</v>
      </c>
      <c r="K23" s="114">
        <v>109</v>
      </c>
      <c r="L23" s="116">
        <v>5.6948798328108676</v>
      </c>
    </row>
    <row r="24" spans="1:12" s="110" customFormat="1" ht="15" customHeight="1" x14ac:dyDescent="0.2">
      <c r="A24" s="120"/>
      <c r="B24" s="119"/>
      <c r="C24" s="258" t="s">
        <v>106</v>
      </c>
      <c r="E24" s="113">
        <v>53.682649530400397</v>
      </c>
      <c r="F24" s="115">
        <v>1086</v>
      </c>
      <c r="G24" s="114">
        <v>1096</v>
      </c>
      <c r="H24" s="114">
        <v>1086</v>
      </c>
      <c r="I24" s="114">
        <v>1065</v>
      </c>
      <c r="J24" s="140">
        <v>1033</v>
      </c>
      <c r="K24" s="114">
        <v>53</v>
      </c>
      <c r="L24" s="116">
        <v>5.1306873184898354</v>
      </c>
    </row>
    <row r="25" spans="1:12" s="110" customFormat="1" ht="15" customHeight="1" x14ac:dyDescent="0.2">
      <c r="A25" s="120"/>
      <c r="B25" s="119"/>
      <c r="C25" s="258" t="s">
        <v>107</v>
      </c>
      <c r="E25" s="113">
        <v>46.317350469599603</v>
      </c>
      <c r="F25" s="115">
        <v>937</v>
      </c>
      <c r="G25" s="114">
        <v>942</v>
      </c>
      <c r="H25" s="114">
        <v>926</v>
      </c>
      <c r="I25" s="114">
        <v>915</v>
      </c>
      <c r="J25" s="140">
        <v>881</v>
      </c>
      <c r="K25" s="114">
        <v>56</v>
      </c>
      <c r="L25" s="116">
        <v>6.3564131668558455</v>
      </c>
    </row>
    <row r="26" spans="1:12" s="110" customFormat="1" ht="15" customHeight="1" x14ac:dyDescent="0.2">
      <c r="A26" s="120"/>
      <c r="C26" s="121" t="s">
        <v>187</v>
      </c>
      <c r="D26" s="110" t="s">
        <v>188</v>
      </c>
      <c r="E26" s="113">
        <v>1.3407049067035246</v>
      </c>
      <c r="F26" s="115">
        <v>194</v>
      </c>
      <c r="G26" s="114">
        <v>194</v>
      </c>
      <c r="H26" s="114">
        <v>200</v>
      </c>
      <c r="I26" s="114">
        <v>170</v>
      </c>
      <c r="J26" s="140">
        <v>143</v>
      </c>
      <c r="K26" s="114">
        <v>51</v>
      </c>
      <c r="L26" s="116">
        <v>35.664335664335667</v>
      </c>
    </row>
    <row r="27" spans="1:12" s="110" customFormat="1" ht="15" customHeight="1" x14ac:dyDescent="0.2">
      <c r="A27" s="120"/>
      <c r="B27" s="119"/>
      <c r="D27" s="259" t="s">
        <v>106</v>
      </c>
      <c r="E27" s="113">
        <v>46.391752577319586</v>
      </c>
      <c r="F27" s="115">
        <v>90</v>
      </c>
      <c r="G27" s="114">
        <v>88</v>
      </c>
      <c r="H27" s="114">
        <v>97</v>
      </c>
      <c r="I27" s="114">
        <v>89</v>
      </c>
      <c r="J27" s="140">
        <v>78</v>
      </c>
      <c r="K27" s="114">
        <v>12</v>
      </c>
      <c r="L27" s="116">
        <v>15.384615384615385</v>
      </c>
    </row>
    <row r="28" spans="1:12" s="110" customFormat="1" ht="15" customHeight="1" x14ac:dyDescent="0.2">
      <c r="A28" s="120"/>
      <c r="B28" s="119"/>
      <c r="D28" s="259" t="s">
        <v>107</v>
      </c>
      <c r="E28" s="113">
        <v>53.608247422680414</v>
      </c>
      <c r="F28" s="115">
        <v>104</v>
      </c>
      <c r="G28" s="114">
        <v>106</v>
      </c>
      <c r="H28" s="114">
        <v>103</v>
      </c>
      <c r="I28" s="114">
        <v>81</v>
      </c>
      <c r="J28" s="140">
        <v>65</v>
      </c>
      <c r="K28" s="114">
        <v>39</v>
      </c>
      <c r="L28" s="116">
        <v>60</v>
      </c>
    </row>
    <row r="29" spans="1:12" s="110" customFormat="1" ht="24" customHeight="1" x14ac:dyDescent="0.2">
      <c r="A29" s="604" t="s">
        <v>189</v>
      </c>
      <c r="B29" s="605"/>
      <c r="C29" s="605"/>
      <c r="D29" s="606"/>
      <c r="E29" s="113">
        <v>83.213545266067726</v>
      </c>
      <c r="F29" s="115">
        <v>12041</v>
      </c>
      <c r="G29" s="114">
        <v>12432</v>
      </c>
      <c r="H29" s="114">
        <v>12441</v>
      </c>
      <c r="I29" s="114">
        <v>12404</v>
      </c>
      <c r="J29" s="140">
        <v>12243</v>
      </c>
      <c r="K29" s="114">
        <v>-202</v>
      </c>
      <c r="L29" s="116">
        <v>-1.6499224046393857</v>
      </c>
    </row>
    <row r="30" spans="1:12" s="110" customFormat="1" ht="15" customHeight="1" x14ac:dyDescent="0.2">
      <c r="A30" s="120"/>
      <c r="B30" s="119"/>
      <c r="C30" s="258" t="s">
        <v>106</v>
      </c>
      <c r="E30" s="113">
        <v>42.969853002242338</v>
      </c>
      <c r="F30" s="115">
        <v>5174</v>
      </c>
      <c r="G30" s="114">
        <v>5371</v>
      </c>
      <c r="H30" s="114">
        <v>5387</v>
      </c>
      <c r="I30" s="114">
        <v>5320</v>
      </c>
      <c r="J30" s="140">
        <v>5210</v>
      </c>
      <c r="K30" s="114">
        <v>-36</v>
      </c>
      <c r="L30" s="116">
        <v>-0.69097888675623798</v>
      </c>
    </row>
    <row r="31" spans="1:12" s="110" customFormat="1" ht="15" customHeight="1" x14ac:dyDescent="0.2">
      <c r="A31" s="120"/>
      <c r="B31" s="119"/>
      <c r="C31" s="258" t="s">
        <v>107</v>
      </c>
      <c r="E31" s="113">
        <v>57.030146997757662</v>
      </c>
      <c r="F31" s="115">
        <v>6867</v>
      </c>
      <c r="G31" s="114">
        <v>7061</v>
      </c>
      <c r="H31" s="114">
        <v>7054</v>
      </c>
      <c r="I31" s="114">
        <v>7084</v>
      </c>
      <c r="J31" s="140">
        <v>7033</v>
      </c>
      <c r="K31" s="114">
        <v>-166</v>
      </c>
      <c r="L31" s="116">
        <v>-2.3603014360870183</v>
      </c>
    </row>
    <row r="32" spans="1:12" s="110" customFormat="1" ht="15" customHeight="1" x14ac:dyDescent="0.2">
      <c r="A32" s="120"/>
      <c r="B32" s="119" t="s">
        <v>117</v>
      </c>
      <c r="C32" s="258"/>
      <c r="E32" s="113">
        <v>16.689702833448514</v>
      </c>
      <c r="F32" s="114">
        <v>2415</v>
      </c>
      <c r="G32" s="114">
        <v>2597</v>
      </c>
      <c r="H32" s="114">
        <v>2552</v>
      </c>
      <c r="I32" s="114">
        <v>2557</v>
      </c>
      <c r="J32" s="140">
        <v>2438</v>
      </c>
      <c r="K32" s="114">
        <v>-23</v>
      </c>
      <c r="L32" s="116">
        <v>-0.94339622641509435</v>
      </c>
    </row>
    <row r="33" spans="1:12" s="110" customFormat="1" ht="15" customHeight="1" x14ac:dyDescent="0.2">
      <c r="A33" s="120"/>
      <c r="B33" s="119"/>
      <c r="C33" s="258" t="s">
        <v>106</v>
      </c>
      <c r="E33" s="113">
        <v>55.072463768115945</v>
      </c>
      <c r="F33" s="114">
        <v>1330</v>
      </c>
      <c r="G33" s="114">
        <v>1456</v>
      </c>
      <c r="H33" s="114">
        <v>1431</v>
      </c>
      <c r="I33" s="114">
        <v>1414</v>
      </c>
      <c r="J33" s="140">
        <v>1342</v>
      </c>
      <c r="K33" s="114">
        <v>-12</v>
      </c>
      <c r="L33" s="116">
        <v>-0.89418777943368111</v>
      </c>
    </row>
    <row r="34" spans="1:12" s="110" customFormat="1" ht="15" customHeight="1" x14ac:dyDescent="0.2">
      <c r="A34" s="120"/>
      <c r="B34" s="119"/>
      <c r="C34" s="258" t="s">
        <v>107</v>
      </c>
      <c r="E34" s="113">
        <v>44.927536231884055</v>
      </c>
      <c r="F34" s="114">
        <v>1085</v>
      </c>
      <c r="G34" s="114">
        <v>1141</v>
      </c>
      <c r="H34" s="114">
        <v>1121</v>
      </c>
      <c r="I34" s="114">
        <v>1143</v>
      </c>
      <c r="J34" s="140">
        <v>1096</v>
      </c>
      <c r="K34" s="114">
        <v>-11</v>
      </c>
      <c r="L34" s="116">
        <v>-1.0036496350364963</v>
      </c>
    </row>
    <row r="35" spans="1:12" s="110" customFormat="1" ht="24" customHeight="1" x14ac:dyDescent="0.2">
      <c r="A35" s="604" t="s">
        <v>192</v>
      </c>
      <c r="B35" s="605"/>
      <c r="C35" s="605"/>
      <c r="D35" s="606"/>
      <c r="E35" s="113">
        <v>14.906703524533517</v>
      </c>
      <c r="F35" s="114">
        <v>2157</v>
      </c>
      <c r="G35" s="114">
        <v>2333</v>
      </c>
      <c r="H35" s="114">
        <v>2381</v>
      </c>
      <c r="I35" s="114">
        <v>2350</v>
      </c>
      <c r="J35" s="114">
        <v>2220</v>
      </c>
      <c r="K35" s="318">
        <v>-63</v>
      </c>
      <c r="L35" s="319">
        <v>-2.8378378378378377</v>
      </c>
    </row>
    <row r="36" spans="1:12" s="110" customFormat="1" ht="15" customHeight="1" x14ac:dyDescent="0.2">
      <c r="A36" s="120"/>
      <c r="B36" s="119"/>
      <c r="C36" s="258" t="s">
        <v>106</v>
      </c>
      <c r="E36" s="113">
        <v>47.612424663885022</v>
      </c>
      <c r="F36" s="114">
        <v>1027</v>
      </c>
      <c r="G36" s="114">
        <v>1114</v>
      </c>
      <c r="H36" s="114">
        <v>1141</v>
      </c>
      <c r="I36" s="114">
        <v>1110</v>
      </c>
      <c r="J36" s="114">
        <v>1016</v>
      </c>
      <c r="K36" s="318">
        <v>11</v>
      </c>
      <c r="L36" s="116">
        <v>1.0826771653543308</v>
      </c>
    </row>
    <row r="37" spans="1:12" s="110" customFormat="1" ht="15" customHeight="1" x14ac:dyDescent="0.2">
      <c r="A37" s="120"/>
      <c r="B37" s="119"/>
      <c r="C37" s="258" t="s">
        <v>107</v>
      </c>
      <c r="E37" s="113">
        <v>52.387575336114978</v>
      </c>
      <c r="F37" s="114">
        <v>1130</v>
      </c>
      <c r="G37" s="114">
        <v>1219</v>
      </c>
      <c r="H37" s="114">
        <v>1240</v>
      </c>
      <c r="I37" s="114">
        <v>1240</v>
      </c>
      <c r="J37" s="140">
        <v>1204</v>
      </c>
      <c r="K37" s="114">
        <v>-74</v>
      </c>
      <c r="L37" s="116">
        <v>-6.1461794019933551</v>
      </c>
    </row>
    <row r="38" spans="1:12" s="110" customFormat="1" ht="15" customHeight="1" x14ac:dyDescent="0.2">
      <c r="A38" s="120"/>
      <c r="B38" s="119" t="s">
        <v>328</v>
      </c>
      <c r="C38" s="258"/>
      <c r="E38" s="113">
        <v>62.715964063579818</v>
      </c>
      <c r="F38" s="114">
        <v>9075</v>
      </c>
      <c r="G38" s="114">
        <v>9325</v>
      </c>
      <c r="H38" s="114">
        <v>9273</v>
      </c>
      <c r="I38" s="114">
        <v>9274</v>
      </c>
      <c r="J38" s="140">
        <v>9132</v>
      </c>
      <c r="K38" s="114">
        <v>-57</v>
      </c>
      <c r="L38" s="116">
        <v>-0.62417871222076216</v>
      </c>
    </row>
    <row r="39" spans="1:12" s="110" customFormat="1" ht="15" customHeight="1" x14ac:dyDescent="0.2">
      <c r="A39" s="120"/>
      <c r="B39" s="119"/>
      <c r="C39" s="258" t="s">
        <v>106</v>
      </c>
      <c r="E39" s="113">
        <v>44.683195592286502</v>
      </c>
      <c r="F39" s="115">
        <v>4055</v>
      </c>
      <c r="G39" s="114">
        <v>4199</v>
      </c>
      <c r="H39" s="114">
        <v>4166</v>
      </c>
      <c r="I39" s="114">
        <v>4134</v>
      </c>
      <c r="J39" s="140">
        <v>4043</v>
      </c>
      <c r="K39" s="114">
        <v>12</v>
      </c>
      <c r="L39" s="116">
        <v>0.2968093000247341</v>
      </c>
    </row>
    <row r="40" spans="1:12" s="110" customFormat="1" ht="15" customHeight="1" x14ac:dyDescent="0.2">
      <c r="A40" s="120"/>
      <c r="B40" s="119"/>
      <c r="C40" s="258" t="s">
        <v>107</v>
      </c>
      <c r="E40" s="113">
        <v>55.316804407713498</v>
      </c>
      <c r="F40" s="115">
        <v>5020</v>
      </c>
      <c r="G40" s="114">
        <v>5126</v>
      </c>
      <c r="H40" s="114">
        <v>5107</v>
      </c>
      <c r="I40" s="114">
        <v>5140</v>
      </c>
      <c r="J40" s="140">
        <v>5089</v>
      </c>
      <c r="K40" s="114">
        <v>-69</v>
      </c>
      <c r="L40" s="116">
        <v>-1.3558655924543133</v>
      </c>
    </row>
    <row r="41" spans="1:12" s="110" customFormat="1" ht="15" customHeight="1" x14ac:dyDescent="0.2">
      <c r="A41" s="120"/>
      <c r="B41" s="320" t="s">
        <v>515</v>
      </c>
      <c r="C41" s="258"/>
      <c r="E41" s="113">
        <v>7.3393227366966141</v>
      </c>
      <c r="F41" s="115">
        <v>1062</v>
      </c>
      <c r="G41" s="114">
        <v>1088</v>
      </c>
      <c r="H41" s="114">
        <v>1057</v>
      </c>
      <c r="I41" s="114">
        <v>1055</v>
      </c>
      <c r="J41" s="140">
        <v>986</v>
      </c>
      <c r="K41" s="114">
        <v>76</v>
      </c>
      <c r="L41" s="116">
        <v>7.7079107505070992</v>
      </c>
    </row>
    <row r="42" spans="1:12" s="110" customFormat="1" ht="15" customHeight="1" x14ac:dyDescent="0.2">
      <c r="A42" s="120"/>
      <c r="B42" s="119"/>
      <c r="C42" s="268" t="s">
        <v>106</v>
      </c>
      <c r="D42" s="182"/>
      <c r="E42" s="113">
        <v>46.516007532956685</v>
      </c>
      <c r="F42" s="115">
        <v>494</v>
      </c>
      <c r="G42" s="114">
        <v>524</v>
      </c>
      <c r="H42" s="114">
        <v>506</v>
      </c>
      <c r="I42" s="114">
        <v>494</v>
      </c>
      <c r="J42" s="140">
        <v>473</v>
      </c>
      <c r="K42" s="114">
        <v>21</v>
      </c>
      <c r="L42" s="116">
        <v>4.4397463002114161</v>
      </c>
    </row>
    <row r="43" spans="1:12" s="110" customFormat="1" ht="15" customHeight="1" x14ac:dyDescent="0.2">
      <c r="A43" s="120"/>
      <c r="B43" s="119"/>
      <c r="C43" s="268" t="s">
        <v>107</v>
      </c>
      <c r="D43" s="182"/>
      <c r="E43" s="113">
        <v>53.483992467043315</v>
      </c>
      <c r="F43" s="115">
        <v>568</v>
      </c>
      <c r="G43" s="114">
        <v>564</v>
      </c>
      <c r="H43" s="114">
        <v>551</v>
      </c>
      <c r="I43" s="114">
        <v>561</v>
      </c>
      <c r="J43" s="140">
        <v>513</v>
      </c>
      <c r="K43" s="114">
        <v>55</v>
      </c>
      <c r="L43" s="116">
        <v>10.721247563352826</v>
      </c>
    </row>
    <row r="44" spans="1:12" s="110" customFormat="1" ht="15" customHeight="1" x14ac:dyDescent="0.2">
      <c r="A44" s="120"/>
      <c r="B44" s="119" t="s">
        <v>205</v>
      </c>
      <c r="C44" s="268"/>
      <c r="D44" s="182"/>
      <c r="E44" s="113">
        <v>15.038009675190048</v>
      </c>
      <c r="F44" s="115">
        <v>2176</v>
      </c>
      <c r="G44" s="114">
        <v>2295</v>
      </c>
      <c r="H44" s="114">
        <v>2293</v>
      </c>
      <c r="I44" s="114">
        <v>2294</v>
      </c>
      <c r="J44" s="140">
        <v>2355</v>
      </c>
      <c r="K44" s="114">
        <v>-179</v>
      </c>
      <c r="L44" s="116">
        <v>-7.6008492569002124</v>
      </c>
    </row>
    <row r="45" spans="1:12" s="110" customFormat="1" ht="15" customHeight="1" x14ac:dyDescent="0.2">
      <c r="A45" s="120"/>
      <c r="B45" s="119"/>
      <c r="C45" s="268" t="s">
        <v>106</v>
      </c>
      <c r="D45" s="182"/>
      <c r="E45" s="113">
        <v>42.784926470588232</v>
      </c>
      <c r="F45" s="115">
        <v>931</v>
      </c>
      <c r="G45" s="114">
        <v>992</v>
      </c>
      <c r="H45" s="114">
        <v>1006</v>
      </c>
      <c r="I45" s="114">
        <v>997</v>
      </c>
      <c r="J45" s="140">
        <v>1021</v>
      </c>
      <c r="K45" s="114">
        <v>-90</v>
      </c>
      <c r="L45" s="116">
        <v>-8.8148873653281097</v>
      </c>
    </row>
    <row r="46" spans="1:12" s="110" customFormat="1" ht="15" customHeight="1" x14ac:dyDescent="0.2">
      <c r="A46" s="123"/>
      <c r="B46" s="124"/>
      <c r="C46" s="260" t="s">
        <v>107</v>
      </c>
      <c r="D46" s="261"/>
      <c r="E46" s="125">
        <v>57.215073529411768</v>
      </c>
      <c r="F46" s="143">
        <v>1245</v>
      </c>
      <c r="G46" s="144">
        <v>1303</v>
      </c>
      <c r="H46" s="144">
        <v>1287</v>
      </c>
      <c r="I46" s="144">
        <v>1297</v>
      </c>
      <c r="J46" s="145">
        <v>1334</v>
      </c>
      <c r="K46" s="144">
        <v>-89</v>
      </c>
      <c r="L46" s="146">
        <v>-6.6716641679160418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14470</v>
      </c>
      <c r="E11" s="114">
        <v>15041</v>
      </c>
      <c r="F11" s="114">
        <v>15004</v>
      </c>
      <c r="G11" s="114">
        <v>14973</v>
      </c>
      <c r="H11" s="140">
        <v>14693</v>
      </c>
      <c r="I11" s="115">
        <v>-223</v>
      </c>
      <c r="J11" s="116">
        <v>-1.5177295310692167</v>
      </c>
    </row>
    <row r="12" spans="1:15" s="110" customFormat="1" ht="24.95" customHeight="1" x14ac:dyDescent="0.2">
      <c r="A12" s="193" t="s">
        <v>132</v>
      </c>
      <c r="B12" s="194" t="s">
        <v>133</v>
      </c>
      <c r="C12" s="113">
        <v>3.0822391154111957</v>
      </c>
      <c r="D12" s="115">
        <v>446</v>
      </c>
      <c r="E12" s="114">
        <v>424</v>
      </c>
      <c r="F12" s="114">
        <v>433</v>
      </c>
      <c r="G12" s="114">
        <v>436</v>
      </c>
      <c r="H12" s="140">
        <v>414</v>
      </c>
      <c r="I12" s="115">
        <v>32</v>
      </c>
      <c r="J12" s="116">
        <v>7.7294685990338161</v>
      </c>
    </row>
    <row r="13" spans="1:15" s="110" customFormat="1" ht="24.95" customHeight="1" x14ac:dyDescent="0.2">
      <c r="A13" s="193" t="s">
        <v>134</v>
      </c>
      <c r="B13" s="199" t="s">
        <v>214</v>
      </c>
      <c r="C13" s="113">
        <v>1.2163096060815479</v>
      </c>
      <c r="D13" s="115">
        <v>176</v>
      </c>
      <c r="E13" s="114">
        <v>171</v>
      </c>
      <c r="F13" s="114">
        <v>173</v>
      </c>
      <c r="G13" s="114">
        <v>171</v>
      </c>
      <c r="H13" s="140">
        <v>159</v>
      </c>
      <c r="I13" s="115">
        <v>17</v>
      </c>
      <c r="J13" s="116">
        <v>10.691823899371069</v>
      </c>
    </row>
    <row r="14" spans="1:15" s="287" customFormat="1" ht="24.95" customHeight="1" x14ac:dyDescent="0.2">
      <c r="A14" s="193" t="s">
        <v>215</v>
      </c>
      <c r="B14" s="199" t="s">
        <v>137</v>
      </c>
      <c r="C14" s="113">
        <v>6.0469937802349687</v>
      </c>
      <c r="D14" s="115">
        <v>875</v>
      </c>
      <c r="E14" s="114">
        <v>891</v>
      </c>
      <c r="F14" s="114">
        <v>904</v>
      </c>
      <c r="G14" s="114">
        <v>906</v>
      </c>
      <c r="H14" s="140">
        <v>899</v>
      </c>
      <c r="I14" s="115">
        <v>-24</v>
      </c>
      <c r="J14" s="116">
        <v>-2.6696329254727473</v>
      </c>
      <c r="K14" s="110"/>
      <c r="L14" s="110"/>
      <c r="M14" s="110"/>
      <c r="N14" s="110"/>
      <c r="O14" s="110"/>
    </row>
    <row r="15" spans="1:15" s="110" customFormat="1" ht="24.95" customHeight="1" x14ac:dyDescent="0.2">
      <c r="A15" s="193" t="s">
        <v>216</v>
      </c>
      <c r="B15" s="199" t="s">
        <v>217</v>
      </c>
      <c r="C15" s="113">
        <v>2.8196268140981342</v>
      </c>
      <c r="D15" s="115">
        <v>408</v>
      </c>
      <c r="E15" s="114">
        <v>414</v>
      </c>
      <c r="F15" s="114">
        <v>415</v>
      </c>
      <c r="G15" s="114">
        <v>426</v>
      </c>
      <c r="H15" s="140">
        <v>420</v>
      </c>
      <c r="I15" s="115">
        <v>-12</v>
      </c>
      <c r="J15" s="116">
        <v>-2.8571428571428572</v>
      </c>
    </row>
    <row r="16" spans="1:15" s="287" customFormat="1" ht="24.95" customHeight="1" x14ac:dyDescent="0.2">
      <c r="A16" s="193" t="s">
        <v>218</v>
      </c>
      <c r="B16" s="199" t="s">
        <v>141</v>
      </c>
      <c r="C16" s="113">
        <v>2.6814098134070492</v>
      </c>
      <c r="D16" s="115">
        <v>388</v>
      </c>
      <c r="E16" s="114">
        <v>404</v>
      </c>
      <c r="F16" s="114">
        <v>415</v>
      </c>
      <c r="G16" s="114">
        <v>405</v>
      </c>
      <c r="H16" s="140">
        <v>408</v>
      </c>
      <c r="I16" s="115">
        <v>-20</v>
      </c>
      <c r="J16" s="116">
        <v>-4.9019607843137258</v>
      </c>
      <c r="K16" s="110"/>
      <c r="L16" s="110"/>
      <c r="M16" s="110"/>
      <c r="N16" s="110"/>
      <c r="O16" s="110"/>
    </row>
    <row r="17" spans="1:15" s="110" customFormat="1" ht="24.95" customHeight="1" x14ac:dyDescent="0.2">
      <c r="A17" s="193" t="s">
        <v>142</v>
      </c>
      <c r="B17" s="199" t="s">
        <v>220</v>
      </c>
      <c r="C17" s="113">
        <v>0.54595715272978573</v>
      </c>
      <c r="D17" s="115">
        <v>79</v>
      </c>
      <c r="E17" s="114">
        <v>73</v>
      </c>
      <c r="F17" s="114">
        <v>74</v>
      </c>
      <c r="G17" s="114">
        <v>75</v>
      </c>
      <c r="H17" s="140">
        <v>71</v>
      </c>
      <c r="I17" s="115">
        <v>8</v>
      </c>
      <c r="J17" s="116">
        <v>11.267605633802816</v>
      </c>
    </row>
    <row r="18" spans="1:15" s="287" customFormat="1" ht="24.95" customHeight="1" x14ac:dyDescent="0.2">
      <c r="A18" s="201" t="s">
        <v>144</v>
      </c>
      <c r="B18" s="202" t="s">
        <v>145</v>
      </c>
      <c r="C18" s="113">
        <v>5.376641326883207</v>
      </c>
      <c r="D18" s="115">
        <v>778</v>
      </c>
      <c r="E18" s="114">
        <v>755</v>
      </c>
      <c r="F18" s="114">
        <v>757</v>
      </c>
      <c r="G18" s="114">
        <v>757</v>
      </c>
      <c r="H18" s="140">
        <v>761</v>
      </c>
      <c r="I18" s="115">
        <v>17</v>
      </c>
      <c r="J18" s="116">
        <v>2.2339027595269383</v>
      </c>
      <c r="K18" s="110"/>
      <c r="L18" s="110"/>
      <c r="M18" s="110"/>
      <c r="N18" s="110"/>
      <c r="O18" s="110"/>
    </row>
    <row r="19" spans="1:15" s="110" customFormat="1" ht="24.95" customHeight="1" x14ac:dyDescent="0.2">
      <c r="A19" s="193" t="s">
        <v>146</v>
      </c>
      <c r="B19" s="199" t="s">
        <v>147</v>
      </c>
      <c r="C19" s="113">
        <v>15.659986178299931</v>
      </c>
      <c r="D19" s="115">
        <v>2266</v>
      </c>
      <c r="E19" s="114">
        <v>2362</v>
      </c>
      <c r="F19" s="114">
        <v>2344</v>
      </c>
      <c r="G19" s="114">
        <v>2289</v>
      </c>
      <c r="H19" s="140">
        <v>2225</v>
      </c>
      <c r="I19" s="115">
        <v>41</v>
      </c>
      <c r="J19" s="116">
        <v>1.8426966292134832</v>
      </c>
    </row>
    <row r="20" spans="1:15" s="287" customFormat="1" ht="24.95" customHeight="1" x14ac:dyDescent="0.2">
      <c r="A20" s="193" t="s">
        <v>148</v>
      </c>
      <c r="B20" s="199" t="s">
        <v>149</v>
      </c>
      <c r="C20" s="113">
        <v>9.1292328956461652</v>
      </c>
      <c r="D20" s="115">
        <v>1321</v>
      </c>
      <c r="E20" s="114">
        <v>1420</v>
      </c>
      <c r="F20" s="114">
        <v>1375</v>
      </c>
      <c r="G20" s="114">
        <v>1361</v>
      </c>
      <c r="H20" s="140">
        <v>1321</v>
      </c>
      <c r="I20" s="115">
        <v>0</v>
      </c>
      <c r="J20" s="116">
        <v>0</v>
      </c>
      <c r="K20" s="110"/>
      <c r="L20" s="110"/>
      <c r="M20" s="110"/>
      <c r="N20" s="110"/>
      <c r="O20" s="110"/>
    </row>
    <row r="21" spans="1:15" s="110" customFormat="1" ht="24.95" customHeight="1" x14ac:dyDescent="0.2">
      <c r="A21" s="201" t="s">
        <v>150</v>
      </c>
      <c r="B21" s="202" t="s">
        <v>151</v>
      </c>
      <c r="C21" s="113">
        <v>15.881133379405666</v>
      </c>
      <c r="D21" s="115">
        <v>2298</v>
      </c>
      <c r="E21" s="114">
        <v>2451</v>
      </c>
      <c r="F21" s="114">
        <v>2436</v>
      </c>
      <c r="G21" s="114">
        <v>2424</v>
      </c>
      <c r="H21" s="140">
        <v>2338</v>
      </c>
      <c r="I21" s="115">
        <v>-40</v>
      </c>
      <c r="J21" s="116">
        <v>-1.7108639863130881</v>
      </c>
    </row>
    <row r="22" spans="1:15" s="110" customFormat="1" ht="24.95" customHeight="1" x14ac:dyDescent="0.2">
      <c r="A22" s="201" t="s">
        <v>152</v>
      </c>
      <c r="B22" s="199" t="s">
        <v>153</v>
      </c>
      <c r="C22" s="113">
        <v>1.713890808569454</v>
      </c>
      <c r="D22" s="115">
        <v>248</v>
      </c>
      <c r="E22" s="114">
        <v>246</v>
      </c>
      <c r="F22" s="114">
        <v>237</v>
      </c>
      <c r="G22" s="114">
        <v>231</v>
      </c>
      <c r="H22" s="140">
        <v>231</v>
      </c>
      <c r="I22" s="115">
        <v>17</v>
      </c>
      <c r="J22" s="116">
        <v>7.3593073593073592</v>
      </c>
    </row>
    <row r="23" spans="1:15" s="110" customFormat="1" ht="24.95" customHeight="1" x14ac:dyDescent="0.2">
      <c r="A23" s="193" t="s">
        <v>154</v>
      </c>
      <c r="B23" s="199" t="s">
        <v>155</v>
      </c>
      <c r="C23" s="113">
        <v>3.3863165169315828</v>
      </c>
      <c r="D23" s="115">
        <v>490</v>
      </c>
      <c r="E23" s="114">
        <v>577</v>
      </c>
      <c r="F23" s="114">
        <v>581</v>
      </c>
      <c r="G23" s="114">
        <v>600</v>
      </c>
      <c r="H23" s="140">
        <v>596</v>
      </c>
      <c r="I23" s="115">
        <v>-106</v>
      </c>
      <c r="J23" s="116">
        <v>-17.785234899328859</v>
      </c>
    </row>
    <row r="24" spans="1:15" s="110" customFormat="1" ht="24.95" customHeight="1" x14ac:dyDescent="0.2">
      <c r="A24" s="193" t="s">
        <v>156</v>
      </c>
      <c r="B24" s="199" t="s">
        <v>221</v>
      </c>
      <c r="C24" s="113">
        <v>5.7429163787145816</v>
      </c>
      <c r="D24" s="115">
        <v>831</v>
      </c>
      <c r="E24" s="114">
        <v>861</v>
      </c>
      <c r="F24" s="114">
        <v>857</v>
      </c>
      <c r="G24" s="114">
        <v>843</v>
      </c>
      <c r="H24" s="140">
        <v>826</v>
      </c>
      <c r="I24" s="115">
        <v>5</v>
      </c>
      <c r="J24" s="116">
        <v>0.60532687651331718</v>
      </c>
    </row>
    <row r="25" spans="1:15" s="110" customFormat="1" ht="24.95" customHeight="1" x14ac:dyDescent="0.2">
      <c r="A25" s="193" t="s">
        <v>222</v>
      </c>
      <c r="B25" s="204" t="s">
        <v>159</v>
      </c>
      <c r="C25" s="113">
        <v>7.436074637180373</v>
      </c>
      <c r="D25" s="115">
        <v>1076</v>
      </c>
      <c r="E25" s="114">
        <v>1122</v>
      </c>
      <c r="F25" s="114">
        <v>1120</v>
      </c>
      <c r="G25" s="114">
        <v>1169</v>
      </c>
      <c r="H25" s="140">
        <v>1128</v>
      </c>
      <c r="I25" s="115">
        <v>-52</v>
      </c>
      <c r="J25" s="116">
        <v>-4.6099290780141846</v>
      </c>
    </row>
    <row r="26" spans="1:15" s="110" customFormat="1" ht="24.95" customHeight="1" x14ac:dyDescent="0.2">
      <c r="A26" s="201">
        <v>782.78300000000002</v>
      </c>
      <c r="B26" s="203" t="s">
        <v>160</v>
      </c>
      <c r="C26" s="113">
        <v>0.45611610228058053</v>
      </c>
      <c r="D26" s="115">
        <v>66</v>
      </c>
      <c r="E26" s="114">
        <v>73</v>
      </c>
      <c r="F26" s="114">
        <v>90</v>
      </c>
      <c r="G26" s="114">
        <v>94</v>
      </c>
      <c r="H26" s="140">
        <v>104</v>
      </c>
      <c r="I26" s="115">
        <v>-38</v>
      </c>
      <c r="J26" s="116">
        <v>-36.53846153846154</v>
      </c>
    </row>
    <row r="27" spans="1:15" s="110" customFormat="1" ht="24.95" customHeight="1" x14ac:dyDescent="0.2">
      <c r="A27" s="193" t="s">
        <v>161</v>
      </c>
      <c r="B27" s="199" t="s">
        <v>162</v>
      </c>
      <c r="C27" s="113">
        <v>2.4326192121630958</v>
      </c>
      <c r="D27" s="115">
        <v>352</v>
      </c>
      <c r="E27" s="114">
        <v>347</v>
      </c>
      <c r="F27" s="114">
        <v>349</v>
      </c>
      <c r="G27" s="114">
        <v>366</v>
      </c>
      <c r="H27" s="140">
        <v>359</v>
      </c>
      <c r="I27" s="115">
        <v>-7</v>
      </c>
      <c r="J27" s="116">
        <v>-1.9498607242339834</v>
      </c>
    </row>
    <row r="28" spans="1:15" s="110" customFormat="1" ht="24.95" customHeight="1" x14ac:dyDescent="0.2">
      <c r="A28" s="193" t="s">
        <v>163</v>
      </c>
      <c r="B28" s="199" t="s">
        <v>164</v>
      </c>
      <c r="C28" s="113">
        <v>2.1423635107118177</v>
      </c>
      <c r="D28" s="115">
        <v>310</v>
      </c>
      <c r="E28" s="114">
        <v>322</v>
      </c>
      <c r="F28" s="114">
        <v>301</v>
      </c>
      <c r="G28" s="114">
        <v>309</v>
      </c>
      <c r="H28" s="140">
        <v>309</v>
      </c>
      <c r="I28" s="115">
        <v>1</v>
      </c>
      <c r="J28" s="116">
        <v>0.32362459546925565</v>
      </c>
    </row>
    <row r="29" spans="1:15" s="110" customFormat="1" ht="24.95" customHeight="1" x14ac:dyDescent="0.2">
      <c r="A29" s="193">
        <v>86</v>
      </c>
      <c r="B29" s="199" t="s">
        <v>165</v>
      </c>
      <c r="C29" s="113">
        <v>6.0953697304768486</v>
      </c>
      <c r="D29" s="115">
        <v>882</v>
      </c>
      <c r="E29" s="114">
        <v>875</v>
      </c>
      <c r="F29" s="114">
        <v>890</v>
      </c>
      <c r="G29" s="114">
        <v>900</v>
      </c>
      <c r="H29" s="140">
        <v>894</v>
      </c>
      <c r="I29" s="115">
        <v>-12</v>
      </c>
      <c r="J29" s="116">
        <v>-1.3422818791946309</v>
      </c>
    </row>
    <row r="30" spans="1:15" s="110" customFormat="1" ht="24.95" customHeight="1" x14ac:dyDescent="0.2">
      <c r="A30" s="193">
        <v>87.88</v>
      </c>
      <c r="B30" s="204" t="s">
        <v>166</v>
      </c>
      <c r="C30" s="113">
        <v>1.9143054595715272</v>
      </c>
      <c r="D30" s="115">
        <v>277</v>
      </c>
      <c r="E30" s="114">
        <v>266</v>
      </c>
      <c r="F30" s="114">
        <v>271</v>
      </c>
      <c r="G30" s="114">
        <v>275</v>
      </c>
      <c r="H30" s="140">
        <v>269</v>
      </c>
      <c r="I30" s="115">
        <v>8</v>
      </c>
      <c r="J30" s="116">
        <v>2.9739776951672861</v>
      </c>
    </row>
    <row r="31" spans="1:15" s="110" customFormat="1" ht="24.95" customHeight="1" x14ac:dyDescent="0.2">
      <c r="A31" s="193" t="s">
        <v>167</v>
      </c>
      <c r="B31" s="199" t="s">
        <v>168</v>
      </c>
      <c r="C31" s="113">
        <v>12.287491361437457</v>
      </c>
      <c r="D31" s="115">
        <v>1778</v>
      </c>
      <c r="E31" s="114">
        <v>1878</v>
      </c>
      <c r="F31" s="114">
        <v>1886</v>
      </c>
      <c r="G31" s="114">
        <v>1842</v>
      </c>
      <c r="H31" s="140">
        <v>1860</v>
      </c>
      <c r="I31" s="115">
        <v>-82</v>
      </c>
      <c r="J31" s="116">
        <v>-4.408602150537634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3.0822391154111957</v>
      </c>
      <c r="D34" s="115">
        <v>446</v>
      </c>
      <c r="E34" s="114">
        <v>424</v>
      </c>
      <c r="F34" s="114">
        <v>433</v>
      </c>
      <c r="G34" s="114">
        <v>436</v>
      </c>
      <c r="H34" s="140">
        <v>414</v>
      </c>
      <c r="I34" s="115">
        <v>32</v>
      </c>
      <c r="J34" s="116">
        <v>7.7294685990338161</v>
      </c>
    </row>
    <row r="35" spans="1:10" s="110" customFormat="1" ht="24.95" customHeight="1" x14ac:dyDescent="0.2">
      <c r="A35" s="292" t="s">
        <v>171</v>
      </c>
      <c r="B35" s="293" t="s">
        <v>172</v>
      </c>
      <c r="C35" s="113">
        <v>12.639944713199723</v>
      </c>
      <c r="D35" s="115">
        <v>1829</v>
      </c>
      <c r="E35" s="114">
        <v>1817</v>
      </c>
      <c r="F35" s="114">
        <v>1834</v>
      </c>
      <c r="G35" s="114">
        <v>1834</v>
      </c>
      <c r="H35" s="140">
        <v>1819</v>
      </c>
      <c r="I35" s="115">
        <v>10</v>
      </c>
      <c r="J35" s="116">
        <v>0.54975261132490383</v>
      </c>
    </row>
    <row r="36" spans="1:10" s="110" customFormat="1" ht="24.95" customHeight="1" x14ac:dyDescent="0.2">
      <c r="A36" s="294" t="s">
        <v>173</v>
      </c>
      <c r="B36" s="295" t="s">
        <v>174</v>
      </c>
      <c r="C36" s="125">
        <v>84.277816171389077</v>
      </c>
      <c r="D36" s="143">
        <v>12195</v>
      </c>
      <c r="E36" s="144">
        <v>12800</v>
      </c>
      <c r="F36" s="144">
        <v>12737</v>
      </c>
      <c r="G36" s="144">
        <v>12703</v>
      </c>
      <c r="H36" s="145">
        <v>12460</v>
      </c>
      <c r="I36" s="143">
        <v>-265</v>
      </c>
      <c r="J36" s="146">
        <v>-2.1268057784911716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14470</v>
      </c>
      <c r="F11" s="264">
        <v>15041</v>
      </c>
      <c r="G11" s="264">
        <v>15004</v>
      </c>
      <c r="H11" s="264">
        <v>14973</v>
      </c>
      <c r="I11" s="265">
        <v>14693</v>
      </c>
      <c r="J11" s="263">
        <v>-223</v>
      </c>
      <c r="K11" s="266">
        <v>-1.5177295310692167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40.670352453351761</v>
      </c>
      <c r="E13" s="115">
        <v>5885</v>
      </c>
      <c r="F13" s="114">
        <v>6034</v>
      </c>
      <c r="G13" s="114">
        <v>6025</v>
      </c>
      <c r="H13" s="114">
        <v>6080</v>
      </c>
      <c r="I13" s="140">
        <v>5923</v>
      </c>
      <c r="J13" s="115">
        <v>-38</v>
      </c>
      <c r="K13" s="116">
        <v>-0.64156677359446224</v>
      </c>
    </row>
    <row r="14" spans="1:15" ht="15.95" customHeight="1" x14ac:dyDescent="0.2">
      <c r="A14" s="306" t="s">
        <v>230</v>
      </c>
      <c r="B14" s="307"/>
      <c r="C14" s="308"/>
      <c r="D14" s="113">
        <v>49.868693849343472</v>
      </c>
      <c r="E14" s="115">
        <v>7216</v>
      </c>
      <c r="F14" s="114">
        <v>7570</v>
      </c>
      <c r="G14" s="114">
        <v>7564</v>
      </c>
      <c r="H14" s="114">
        <v>7485</v>
      </c>
      <c r="I14" s="140">
        <v>7390</v>
      </c>
      <c r="J14" s="115">
        <v>-174</v>
      </c>
      <c r="K14" s="116">
        <v>-2.3545331529093367</v>
      </c>
    </row>
    <row r="15" spans="1:15" ht="15.95" customHeight="1" x14ac:dyDescent="0.2">
      <c r="A15" s="306" t="s">
        <v>231</v>
      </c>
      <c r="B15" s="307"/>
      <c r="C15" s="308"/>
      <c r="D15" s="113">
        <v>4.8168624740843127</v>
      </c>
      <c r="E15" s="115">
        <v>697</v>
      </c>
      <c r="F15" s="114">
        <v>732</v>
      </c>
      <c r="G15" s="114">
        <v>717</v>
      </c>
      <c r="H15" s="114">
        <v>698</v>
      </c>
      <c r="I15" s="140">
        <v>696</v>
      </c>
      <c r="J15" s="115">
        <v>1</v>
      </c>
      <c r="K15" s="116">
        <v>0.14367816091954022</v>
      </c>
    </row>
    <row r="16" spans="1:15" ht="15.95" customHeight="1" x14ac:dyDescent="0.2">
      <c r="A16" s="306" t="s">
        <v>232</v>
      </c>
      <c r="B16" s="307"/>
      <c r="C16" s="308"/>
      <c r="D16" s="113">
        <v>1.8590186592950932</v>
      </c>
      <c r="E16" s="115">
        <v>269</v>
      </c>
      <c r="F16" s="114">
        <v>274</v>
      </c>
      <c r="G16" s="114">
        <v>275</v>
      </c>
      <c r="H16" s="114">
        <v>282</v>
      </c>
      <c r="I16" s="140">
        <v>281</v>
      </c>
      <c r="J16" s="115">
        <v>-12</v>
      </c>
      <c r="K16" s="116">
        <v>-4.2704626334519569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2.4049758120248792</v>
      </c>
      <c r="E18" s="115">
        <v>348</v>
      </c>
      <c r="F18" s="114">
        <v>343</v>
      </c>
      <c r="G18" s="114">
        <v>342</v>
      </c>
      <c r="H18" s="114">
        <v>341</v>
      </c>
      <c r="I18" s="140">
        <v>331</v>
      </c>
      <c r="J18" s="115">
        <v>17</v>
      </c>
      <c r="K18" s="116">
        <v>5.1359516616314203</v>
      </c>
    </row>
    <row r="19" spans="1:11" ht="14.1" customHeight="1" x14ac:dyDescent="0.2">
      <c r="A19" s="306" t="s">
        <v>235</v>
      </c>
      <c r="B19" s="307" t="s">
        <v>236</v>
      </c>
      <c r="C19" s="308"/>
      <c r="D19" s="113">
        <v>1.8797512093987561</v>
      </c>
      <c r="E19" s="115">
        <v>272</v>
      </c>
      <c r="F19" s="114">
        <v>268</v>
      </c>
      <c r="G19" s="114">
        <v>275</v>
      </c>
      <c r="H19" s="114">
        <v>272</v>
      </c>
      <c r="I19" s="140">
        <v>252</v>
      </c>
      <c r="J19" s="115">
        <v>20</v>
      </c>
      <c r="K19" s="116">
        <v>7.9365079365079367</v>
      </c>
    </row>
    <row r="20" spans="1:11" ht="14.1" customHeight="1" x14ac:dyDescent="0.2">
      <c r="A20" s="306">
        <v>12</v>
      </c>
      <c r="B20" s="307" t="s">
        <v>237</v>
      </c>
      <c r="C20" s="308"/>
      <c r="D20" s="113">
        <v>0.9467864547339323</v>
      </c>
      <c r="E20" s="115">
        <v>137</v>
      </c>
      <c r="F20" s="114">
        <v>141</v>
      </c>
      <c r="G20" s="114">
        <v>161</v>
      </c>
      <c r="H20" s="114">
        <v>151</v>
      </c>
      <c r="I20" s="140">
        <v>128</v>
      </c>
      <c r="J20" s="115">
        <v>9</v>
      </c>
      <c r="K20" s="116">
        <v>7.03125</v>
      </c>
    </row>
    <row r="21" spans="1:11" ht="14.1" customHeight="1" x14ac:dyDescent="0.2">
      <c r="A21" s="306">
        <v>21</v>
      </c>
      <c r="B21" s="307" t="s">
        <v>238</v>
      </c>
      <c r="C21" s="308"/>
      <c r="D21" s="113">
        <v>0.138217000691085</v>
      </c>
      <c r="E21" s="115">
        <v>20</v>
      </c>
      <c r="F21" s="114">
        <v>16</v>
      </c>
      <c r="G21" s="114">
        <v>19</v>
      </c>
      <c r="H21" s="114">
        <v>17</v>
      </c>
      <c r="I21" s="140">
        <v>13</v>
      </c>
      <c r="J21" s="115">
        <v>7</v>
      </c>
      <c r="K21" s="116">
        <v>53.846153846153847</v>
      </c>
    </row>
    <row r="22" spans="1:11" ht="14.1" customHeight="1" x14ac:dyDescent="0.2">
      <c r="A22" s="306">
        <v>22</v>
      </c>
      <c r="B22" s="307" t="s">
        <v>239</v>
      </c>
      <c r="C22" s="308"/>
      <c r="D22" s="113">
        <v>0.63579820317899105</v>
      </c>
      <c r="E22" s="115">
        <v>92</v>
      </c>
      <c r="F22" s="114">
        <v>86</v>
      </c>
      <c r="G22" s="114">
        <v>90</v>
      </c>
      <c r="H22" s="114">
        <v>86</v>
      </c>
      <c r="I22" s="140">
        <v>87</v>
      </c>
      <c r="J22" s="115">
        <v>5</v>
      </c>
      <c r="K22" s="116">
        <v>5.7471264367816088</v>
      </c>
    </row>
    <row r="23" spans="1:11" ht="14.1" customHeight="1" x14ac:dyDescent="0.2">
      <c r="A23" s="306">
        <v>23</v>
      </c>
      <c r="B23" s="307" t="s">
        <v>240</v>
      </c>
      <c r="C23" s="308"/>
      <c r="D23" s="113">
        <v>8.2930200414651004E-2</v>
      </c>
      <c r="E23" s="115">
        <v>12</v>
      </c>
      <c r="F23" s="114">
        <v>16</v>
      </c>
      <c r="G23" s="114">
        <v>14</v>
      </c>
      <c r="H23" s="114">
        <v>20</v>
      </c>
      <c r="I23" s="140">
        <v>20</v>
      </c>
      <c r="J23" s="115">
        <v>-8</v>
      </c>
      <c r="K23" s="116">
        <v>-40</v>
      </c>
    </row>
    <row r="24" spans="1:11" ht="14.1" customHeight="1" x14ac:dyDescent="0.2">
      <c r="A24" s="306">
        <v>24</v>
      </c>
      <c r="B24" s="307" t="s">
        <v>241</v>
      </c>
      <c r="C24" s="308"/>
      <c r="D24" s="113">
        <v>0.92605390463026949</v>
      </c>
      <c r="E24" s="115">
        <v>134</v>
      </c>
      <c r="F24" s="114">
        <v>142</v>
      </c>
      <c r="G24" s="114">
        <v>139</v>
      </c>
      <c r="H24" s="114">
        <v>132</v>
      </c>
      <c r="I24" s="140">
        <v>137</v>
      </c>
      <c r="J24" s="115">
        <v>-3</v>
      </c>
      <c r="K24" s="116">
        <v>-2.1897810218978102</v>
      </c>
    </row>
    <row r="25" spans="1:11" ht="14.1" customHeight="1" x14ac:dyDescent="0.2">
      <c r="A25" s="306">
        <v>25</v>
      </c>
      <c r="B25" s="307" t="s">
        <v>242</v>
      </c>
      <c r="C25" s="308"/>
      <c r="D25" s="113">
        <v>1.5065653075328265</v>
      </c>
      <c r="E25" s="115">
        <v>218</v>
      </c>
      <c r="F25" s="114">
        <v>216</v>
      </c>
      <c r="G25" s="114">
        <v>216</v>
      </c>
      <c r="H25" s="114">
        <v>214</v>
      </c>
      <c r="I25" s="140">
        <v>221</v>
      </c>
      <c r="J25" s="115">
        <v>-3</v>
      </c>
      <c r="K25" s="116">
        <v>-1.3574660633484164</v>
      </c>
    </row>
    <row r="26" spans="1:11" ht="14.1" customHeight="1" x14ac:dyDescent="0.2">
      <c r="A26" s="306">
        <v>26</v>
      </c>
      <c r="B26" s="307" t="s">
        <v>243</v>
      </c>
      <c r="C26" s="308"/>
      <c r="D26" s="113">
        <v>0.90532135452660678</v>
      </c>
      <c r="E26" s="115">
        <v>131</v>
      </c>
      <c r="F26" s="114">
        <v>128</v>
      </c>
      <c r="G26" s="114">
        <v>115</v>
      </c>
      <c r="H26" s="114">
        <v>120</v>
      </c>
      <c r="I26" s="140">
        <v>117</v>
      </c>
      <c r="J26" s="115">
        <v>14</v>
      </c>
      <c r="K26" s="116">
        <v>11.965811965811966</v>
      </c>
    </row>
    <row r="27" spans="1:11" ht="14.1" customHeight="1" x14ac:dyDescent="0.2">
      <c r="A27" s="306">
        <v>27</v>
      </c>
      <c r="B27" s="307" t="s">
        <v>244</v>
      </c>
      <c r="C27" s="308"/>
      <c r="D27" s="113">
        <v>0.26952315134761573</v>
      </c>
      <c r="E27" s="115">
        <v>39</v>
      </c>
      <c r="F27" s="114">
        <v>38</v>
      </c>
      <c r="G27" s="114">
        <v>39</v>
      </c>
      <c r="H27" s="114">
        <v>39</v>
      </c>
      <c r="I27" s="140">
        <v>34</v>
      </c>
      <c r="J27" s="115">
        <v>5</v>
      </c>
      <c r="K27" s="116">
        <v>14.705882352941176</v>
      </c>
    </row>
    <row r="28" spans="1:11" ht="14.1" customHeight="1" x14ac:dyDescent="0.2">
      <c r="A28" s="306">
        <v>28</v>
      </c>
      <c r="B28" s="307" t="s">
        <v>245</v>
      </c>
      <c r="C28" s="308"/>
      <c r="D28" s="113">
        <v>0.24187975120939875</v>
      </c>
      <c r="E28" s="115">
        <v>35</v>
      </c>
      <c r="F28" s="114">
        <v>40</v>
      </c>
      <c r="G28" s="114">
        <v>40</v>
      </c>
      <c r="H28" s="114">
        <v>40</v>
      </c>
      <c r="I28" s="140">
        <v>50</v>
      </c>
      <c r="J28" s="115">
        <v>-15</v>
      </c>
      <c r="K28" s="116">
        <v>-30</v>
      </c>
    </row>
    <row r="29" spans="1:11" ht="14.1" customHeight="1" x14ac:dyDescent="0.2">
      <c r="A29" s="306">
        <v>29</v>
      </c>
      <c r="B29" s="307" t="s">
        <v>246</v>
      </c>
      <c r="C29" s="308"/>
      <c r="D29" s="113">
        <v>3.9322736696613685</v>
      </c>
      <c r="E29" s="115">
        <v>569</v>
      </c>
      <c r="F29" s="114">
        <v>601</v>
      </c>
      <c r="G29" s="114">
        <v>619</v>
      </c>
      <c r="H29" s="114">
        <v>607</v>
      </c>
      <c r="I29" s="140">
        <v>581</v>
      </c>
      <c r="J29" s="115">
        <v>-12</v>
      </c>
      <c r="K29" s="116">
        <v>-2.0654044750430294</v>
      </c>
    </row>
    <row r="30" spans="1:11" ht="14.1" customHeight="1" x14ac:dyDescent="0.2">
      <c r="A30" s="306" t="s">
        <v>247</v>
      </c>
      <c r="B30" s="307" t="s">
        <v>248</v>
      </c>
      <c r="C30" s="308"/>
      <c r="D30" s="113" t="s">
        <v>513</v>
      </c>
      <c r="E30" s="115" t="s">
        <v>513</v>
      </c>
      <c r="F30" s="114">
        <v>91</v>
      </c>
      <c r="G30" s="114" t="s">
        <v>513</v>
      </c>
      <c r="H30" s="114">
        <v>92</v>
      </c>
      <c r="I30" s="140">
        <v>82</v>
      </c>
      <c r="J30" s="115" t="s">
        <v>513</v>
      </c>
      <c r="K30" s="116" t="s">
        <v>513</v>
      </c>
    </row>
    <row r="31" spans="1:11" ht="14.1" customHeight="1" x14ac:dyDescent="0.2">
      <c r="A31" s="306" t="s">
        <v>249</v>
      </c>
      <c r="B31" s="307" t="s">
        <v>250</v>
      </c>
      <c r="C31" s="308"/>
      <c r="D31" s="113">
        <v>3.3033863165169315</v>
      </c>
      <c r="E31" s="115">
        <v>478</v>
      </c>
      <c r="F31" s="114">
        <v>506</v>
      </c>
      <c r="G31" s="114">
        <v>514</v>
      </c>
      <c r="H31" s="114">
        <v>512</v>
      </c>
      <c r="I31" s="140">
        <v>495</v>
      </c>
      <c r="J31" s="115">
        <v>-17</v>
      </c>
      <c r="K31" s="116">
        <v>-3.4343434343434343</v>
      </c>
    </row>
    <row r="32" spans="1:11" ht="14.1" customHeight="1" x14ac:dyDescent="0.2">
      <c r="A32" s="306">
        <v>31</v>
      </c>
      <c r="B32" s="307" t="s">
        <v>251</v>
      </c>
      <c r="C32" s="308"/>
      <c r="D32" s="113">
        <v>0.1243953006219765</v>
      </c>
      <c r="E32" s="115">
        <v>18</v>
      </c>
      <c r="F32" s="114">
        <v>15</v>
      </c>
      <c r="G32" s="114">
        <v>15</v>
      </c>
      <c r="H32" s="114">
        <v>17</v>
      </c>
      <c r="I32" s="140">
        <v>18</v>
      </c>
      <c r="J32" s="115">
        <v>0</v>
      </c>
      <c r="K32" s="116">
        <v>0</v>
      </c>
    </row>
    <row r="33" spans="1:11" ht="14.1" customHeight="1" x14ac:dyDescent="0.2">
      <c r="A33" s="306">
        <v>32</v>
      </c>
      <c r="B33" s="307" t="s">
        <v>252</v>
      </c>
      <c r="C33" s="308"/>
      <c r="D33" s="113">
        <v>0.91914305459571533</v>
      </c>
      <c r="E33" s="115">
        <v>133</v>
      </c>
      <c r="F33" s="114">
        <v>130</v>
      </c>
      <c r="G33" s="114">
        <v>130</v>
      </c>
      <c r="H33" s="114">
        <v>127</v>
      </c>
      <c r="I33" s="140">
        <v>123</v>
      </c>
      <c r="J33" s="115">
        <v>10</v>
      </c>
      <c r="K33" s="116">
        <v>8.1300813008130088</v>
      </c>
    </row>
    <row r="34" spans="1:11" ht="14.1" customHeight="1" x14ac:dyDescent="0.2">
      <c r="A34" s="306">
        <v>33</v>
      </c>
      <c r="B34" s="307" t="s">
        <v>253</v>
      </c>
      <c r="C34" s="308"/>
      <c r="D34" s="113">
        <v>0.73255010366275053</v>
      </c>
      <c r="E34" s="115">
        <v>106</v>
      </c>
      <c r="F34" s="114">
        <v>105</v>
      </c>
      <c r="G34" s="114">
        <v>103</v>
      </c>
      <c r="H34" s="114">
        <v>100</v>
      </c>
      <c r="I34" s="140">
        <v>101</v>
      </c>
      <c r="J34" s="115">
        <v>5</v>
      </c>
      <c r="K34" s="116">
        <v>4.9504950495049505</v>
      </c>
    </row>
    <row r="35" spans="1:11" ht="14.1" customHeight="1" x14ac:dyDescent="0.2">
      <c r="A35" s="306">
        <v>34</v>
      </c>
      <c r="B35" s="307" t="s">
        <v>254</v>
      </c>
      <c r="C35" s="308"/>
      <c r="D35" s="113">
        <v>4.022114720110574</v>
      </c>
      <c r="E35" s="115">
        <v>582</v>
      </c>
      <c r="F35" s="114">
        <v>576</v>
      </c>
      <c r="G35" s="114">
        <v>583</v>
      </c>
      <c r="H35" s="114">
        <v>583</v>
      </c>
      <c r="I35" s="140">
        <v>556</v>
      </c>
      <c r="J35" s="115">
        <v>26</v>
      </c>
      <c r="K35" s="116">
        <v>4.6762589928057556</v>
      </c>
    </row>
    <row r="36" spans="1:11" ht="14.1" customHeight="1" x14ac:dyDescent="0.2">
      <c r="A36" s="306">
        <v>41</v>
      </c>
      <c r="B36" s="307" t="s">
        <v>255</v>
      </c>
      <c r="C36" s="308"/>
      <c r="D36" s="113">
        <v>4.1465100207325502E-2</v>
      </c>
      <c r="E36" s="115">
        <v>6</v>
      </c>
      <c r="F36" s="114">
        <v>7</v>
      </c>
      <c r="G36" s="114">
        <v>7</v>
      </c>
      <c r="H36" s="114">
        <v>8</v>
      </c>
      <c r="I36" s="140">
        <v>7</v>
      </c>
      <c r="J36" s="115">
        <v>-1</v>
      </c>
      <c r="K36" s="116">
        <v>-14.285714285714286</v>
      </c>
    </row>
    <row r="37" spans="1:11" ht="14.1" customHeight="1" x14ac:dyDescent="0.2">
      <c r="A37" s="306">
        <v>42</v>
      </c>
      <c r="B37" s="307" t="s">
        <v>256</v>
      </c>
      <c r="C37" s="308"/>
      <c r="D37" s="113">
        <v>4.8375950241879753E-2</v>
      </c>
      <c r="E37" s="115">
        <v>7</v>
      </c>
      <c r="F37" s="114">
        <v>10</v>
      </c>
      <c r="G37" s="114">
        <v>11</v>
      </c>
      <c r="H37" s="114">
        <v>10</v>
      </c>
      <c r="I37" s="140">
        <v>10</v>
      </c>
      <c r="J37" s="115">
        <v>-3</v>
      </c>
      <c r="K37" s="116">
        <v>-30</v>
      </c>
    </row>
    <row r="38" spans="1:11" ht="14.1" customHeight="1" x14ac:dyDescent="0.2">
      <c r="A38" s="306">
        <v>43</v>
      </c>
      <c r="B38" s="307" t="s">
        <v>257</v>
      </c>
      <c r="C38" s="308"/>
      <c r="D38" s="113">
        <v>0.42156185210780928</v>
      </c>
      <c r="E38" s="115">
        <v>61</v>
      </c>
      <c r="F38" s="114">
        <v>59</v>
      </c>
      <c r="G38" s="114">
        <v>50</v>
      </c>
      <c r="H38" s="114">
        <v>55</v>
      </c>
      <c r="I38" s="140">
        <v>54</v>
      </c>
      <c r="J38" s="115">
        <v>7</v>
      </c>
      <c r="K38" s="116">
        <v>12.962962962962964</v>
      </c>
    </row>
    <row r="39" spans="1:11" ht="14.1" customHeight="1" x14ac:dyDescent="0.2">
      <c r="A39" s="306">
        <v>51</v>
      </c>
      <c r="B39" s="307" t="s">
        <v>258</v>
      </c>
      <c r="C39" s="308"/>
      <c r="D39" s="113">
        <v>8.0304077401520395</v>
      </c>
      <c r="E39" s="115">
        <v>1162</v>
      </c>
      <c r="F39" s="114">
        <v>1182</v>
      </c>
      <c r="G39" s="114">
        <v>1175</v>
      </c>
      <c r="H39" s="114">
        <v>1194</v>
      </c>
      <c r="I39" s="140">
        <v>1200</v>
      </c>
      <c r="J39" s="115">
        <v>-38</v>
      </c>
      <c r="K39" s="116">
        <v>-3.1666666666666665</v>
      </c>
    </row>
    <row r="40" spans="1:11" ht="14.1" customHeight="1" x14ac:dyDescent="0.2">
      <c r="A40" s="306" t="s">
        <v>259</v>
      </c>
      <c r="B40" s="307" t="s">
        <v>260</v>
      </c>
      <c r="C40" s="308"/>
      <c r="D40" s="113">
        <v>7.1458189357290944</v>
      </c>
      <c r="E40" s="115">
        <v>1034</v>
      </c>
      <c r="F40" s="114">
        <v>1058</v>
      </c>
      <c r="G40" s="114">
        <v>1051</v>
      </c>
      <c r="H40" s="114">
        <v>1078</v>
      </c>
      <c r="I40" s="140">
        <v>1088</v>
      </c>
      <c r="J40" s="115">
        <v>-54</v>
      </c>
      <c r="K40" s="116">
        <v>-4.9632352941176467</v>
      </c>
    </row>
    <row r="41" spans="1:11" ht="14.1" customHeight="1" x14ac:dyDescent="0.2">
      <c r="A41" s="306"/>
      <c r="B41" s="307" t="s">
        <v>261</v>
      </c>
      <c r="C41" s="308"/>
      <c r="D41" s="113">
        <v>3.3794056668970285</v>
      </c>
      <c r="E41" s="115">
        <v>489</v>
      </c>
      <c r="F41" s="114">
        <v>499</v>
      </c>
      <c r="G41" s="114">
        <v>496</v>
      </c>
      <c r="H41" s="114">
        <v>506</v>
      </c>
      <c r="I41" s="140">
        <v>509</v>
      </c>
      <c r="J41" s="115">
        <v>-20</v>
      </c>
      <c r="K41" s="116">
        <v>-3.9292730844793713</v>
      </c>
    </row>
    <row r="42" spans="1:11" ht="14.1" customHeight="1" x14ac:dyDescent="0.2">
      <c r="A42" s="306">
        <v>52</v>
      </c>
      <c r="B42" s="307" t="s">
        <v>262</v>
      </c>
      <c r="C42" s="308"/>
      <c r="D42" s="113">
        <v>7.8576364892881827</v>
      </c>
      <c r="E42" s="115">
        <v>1137</v>
      </c>
      <c r="F42" s="114">
        <v>1256</v>
      </c>
      <c r="G42" s="114">
        <v>1251</v>
      </c>
      <c r="H42" s="114">
        <v>1257</v>
      </c>
      <c r="I42" s="140">
        <v>1241</v>
      </c>
      <c r="J42" s="115">
        <v>-104</v>
      </c>
      <c r="K42" s="116">
        <v>-8.3803384367445606</v>
      </c>
    </row>
    <row r="43" spans="1:11" ht="14.1" customHeight="1" x14ac:dyDescent="0.2">
      <c r="A43" s="306" t="s">
        <v>263</v>
      </c>
      <c r="B43" s="307" t="s">
        <v>264</v>
      </c>
      <c r="C43" s="308"/>
      <c r="D43" s="113">
        <v>7.4775397373876986</v>
      </c>
      <c r="E43" s="115">
        <v>1082</v>
      </c>
      <c r="F43" s="114">
        <v>1201</v>
      </c>
      <c r="G43" s="114">
        <v>1191</v>
      </c>
      <c r="H43" s="114">
        <v>1200</v>
      </c>
      <c r="I43" s="140">
        <v>1175</v>
      </c>
      <c r="J43" s="115">
        <v>-93</v>
      </c>
      <c r="K43" s="116">
        <v>-7.9148936170212769</v>
      </c>
    </row>
    <row r="44" spans="1:11" ht="14.1" customHeight="1" x14ac:dyDescent="0.2">
      <c r="A44" s="306">
        <v>53</v>
      </c>
      <c r="B44" s="307" t="s">
        <v>265</v>
      </c>
      <c r="C44" s="308"/>
      <c r="D44" s="113">
        <v>1.4236351071181754</v>
      </c>
      <c r="E44" s="115">
        <v>206</v>
      </c>
      <c r="F44" s="114">
        <v>200</v>
      </c>
      <c r="G44" s="114">
        <v>208</v>
      </c>
      <c r="H44" s="114">
        <v>193</v>
      </c>
      <c r="I44" s="140">
        <v>200</v>
      </c>
      <c r="J44" s="115">
        <v>6</v>
      </c>
      <c r="K44" s="116">
        <v>3</v>
      </c>
    </row>
    <row r="45" spans="1:11" ht="14.1" customHeight="1" x14ac:dyDescent="0.2">
      <c r="A45" s="306" t="s">
        <v>266</v>
      </c>
      <c r="B45" s="307" t="s">
        <v>267</v>
      </c>
      <c r="C45" s="308"/>
      <c r="D45" s="113">
        <v>1.4098134070490671</v>
      </c>
      <c r="E45" s="115">
        <v>204</v>
      </c>
      <c r="F45" s="114">
        <v>198</v>
      </c>
      <c r="G45" s="114">
        <v>204</v>
      </c>
      <c r="H45" s="114">
        <v>190</v>
      </c>
      <c r="I45" s="140">
        <v>198</v>
      </c>
      <c r="J45" s="115">
        <v>6</v>
      </c>
      <c r="K45" s="116">
        <v>3.0303030303030303</v>
      </c>
    </row>
    <row r="46" spans="1:11" ht="14.1" customHeight="1" x14ac:dyDescent="0.2">
      <c r="A46" s="306">
        <v>54</v>
      </c>
      <c r="B46" s="307" t="s">
        <v>268</v>
      </c>
      <c r="C46" s="308"/>
      <c r="D46" s="113">
        <v>14.747753973738769</v>
      </c>
      <c r="E46" s="115">
        <v>2134</v>
      </c>
      <c r="F46" s="114">
        <v>2317</v>
      </c>
      <c r="G46" s="114">
        <v>2317</v>
      </c>
      <c r="H46" s="114">
        <v>2316</v>
      </c>
      <c r="I46" s="140">
        <v>2304</v>
      </c>
      <c r="J46" s="115">
        <v>-170</v>
      </c>
      <c r="K46" s="116">
        <v>-7.3784722222222223</v>
      </c>
    </row>
    <row r="47" spans="1:11" ht="14.1" customHeight="1" x14ac:dyDescent="0.2">
      <c r="A47" s="306">
        <v>61</v>
      </c>
      <c r="B47" s="307" t="s">
        <v>269</v>
      </c>
      <c r="C47" s="308"/>
      <c r="D47" s="113">
        <v>0.64270905321354521</v>
      </c>
      <c r="E47" s="115">
        <v>93</v>
      </c>
      <c r="F47" s="114">
        <v>89</v>
      </c>
      <c r="G47" s="114">
        <v>88</v>
      </c>
      <c r="H47" s="114">
        <v>90</v>
      </c>
      <c r="I47" s="140">
        <v>96</v>
      </c>
      <c r="J47" s="115">
        <v>-3</v>
      </c>
      <c r="K47" s="116">
        <v>-3.125</v>
      </c>
    </row>
    <row r="48" spans="1:11" ht="14.1" customHeight="1" x14ac:dyDescent="0.2">
      <c r="A48" s="306">
        <v>62</v>
      </c>
      <c r="B48" s="307" t="s">
        <v>270</v>
      </c>
      <c r="C48" s="308"/>
      <c r="D48" s="113">
        <v>9.2328956461644776</v>
      </c>
      <c r="E48" s="115">
        <v>1336</v>
      </c>
      <c r="F48" s="114">
        <v>1386</v>
      </c>
      <c r="G48" s="114">
        <v>1380</v>
      </c>
      <c r="H48" s="114">
        <v>1381</v>
      </c>
      <c r="I48" s="140">
        <v>1301</v>
      </c>
      <c r="J48" s="115">
        <v>35</v>
      </c>
      <c r="K48" s="116">
        <v>2.6902382782475018</v>
      </c>
    </row>
    <row r="49" spans="1:11" ht="14.1" customHeight="1" x14ac:dyDescent="0.2">
      <c r="A49" s="306">
        <v>63</v>
      </c>
      <c r="B49" s="307" t="s">
        <v>271</v>
      </c>
      <c r="C49" s="308"/>
      <c r="D49" s="113">
        <v>13.552176917760885</v>
      </c>
      <c r="E49" s="115">
        <v>1961</v>
      </c>
      <c r="F49" s="114">
        <v>2106</v>
      </c>
      <c r="G49" s="114">
        <v>2072</v>
      </c>
      <c r="H49" s="114">
        <v>2088</v>
      </c>
      <c r="I49" s="140">
        <v>2014</v>
      </c>
      <c r="J49" s="115">
        <v>-53</v>
      </c>
      <c r="K49" s="116">
        <v>-2.6315789473684212</v>
      </c>
    </row>
    <row r="50" spans="1:11" ht="14.1" customHeight="1" x14ac:dyDescent="0.2">
      <c r="A50" s="306" t="s">
        <v>272</v>
      </c>
      <c r="B50" s="307" t="s">
        <v>273</v>
      </c>
      <c r="C50" s="308"/>
      <c r="D50" s="113">
        <v>1.4927436074637181</v>
      </c>
      <c r="E50" s="115">
        <v>216</v>
      </c>
      <c r="F50" s="114">
        <v>231</v>
      </c>
      <c r="G50" s="114">
        <v>233</v>
      </c>
      <c r="H50" s="114">
        <v>231</v>
      </c>
      <c r="I50" s="140">
        <v>231</v>
      </c>
      <c r="J50" s="115">
        <v>-15</v>
      </c>
      <c r="K50" s="116">
        <v>-6.4935064935064934</v>
      </c>
    </row>
    <row r="51" spans="1:11" ht="14.1" customHeight="1" x14ac:dyDescent="0.2">
      <c r="A51" s="306" t="s">
        <v>274</v>
      </c>
      <c r="B51" s="307" t="s">
        <v>275</v>
      </c>
      <c r="C51" s="308"/>
      <c r="D51" s="113">
        <v>11.237042156185211</v>
      </c>
      <c r="E51" s="115">
        <v>1626</v>
      </c>
      <c r="F51" s="114">
        <v>1755</v>
      </c>
      <c r="G51" s="114">
        <v>1716</v>
      </c>
      <c r="H51" s="114">
        <v>1689</v>
      </c>
      <c r="I51" s="140">
        <v>1655</v>
      </c>
      <c r="J51" s="115">
        <v>-29</v>
      </c>
      <c r="K51" s="116">
        <v>-1.7522658610271904</v>
      </c>
    </row>
    <row r="52" spans="1:11" ht="14.1" customHeight="1" x14ac:dyDescent="0.2">
      <c r="A52" s="306">
        <v>71</v>
      </c>
      <c r="B52" s="307" t="s">
        <v>276</v>
      </c>
      <c r="C52" s="308"/>
      <c r="D52" s="113">
        <v>12.418797512093988</v>
      </c>
      <c r="E52" s="115">
        <v>1797</v>
      </c>
      <c r="F52" s="114">
        <v>1793</v>
      </c>
      <c r="G52" s="114">
        <v>1792</v>
      </c>
      <c r="H52" s="114">
        <v>1773</v>
      </c>
      <c r="I52" s="140">
        <v>1765</v>
      </c>
      <c r="J52" s="115">
        <v>32</v>
      </c>
      <c r="K52" s="116">
        <v>1.8130311614730878</v>
      </c>
    </row>
    <row r="53" spans="1:11" ht="14.1" customHeight="1" x14ac:dyDescent="0.2">
      <c r="A53" s="306" t="s">
        <v>277</v>
      </c>
      <c r="B53" s="307" t="s">
        <v>278</v>
      </c>
      <c r="C53" s="308"/>
      <c r="D53" s="113">
        <v>0.6012439530062198</v>
      </c>
      <c r="E53" s="115">
        <v>87</v>
      </c>
      <c r="F53" s="114">
        <v>85</v>
      </c>
      <c r="G53" s="114">
        <v>81</v>
      </c>
      <c r="H53" s="114">
        <v>82</v>
      </c>
      <c r="I53" s="140">
        <v>85</v>
      </c>
      <c r="J53" s="115">
        <v>2</v>
      </c>
      <c r="K53" s="116">
        <v>2.3529411764705883</v>
      </c>
    </row>
    <row r="54" spans="1:11" ht="14.1" customHeight="1" x14ac:dyDescent="0.2">
      <c r="A54" s="306" t="s">
        <v>279</v>
      </c>
      <c r="B54" s="307" t="s">
        <v>280</v>
      </c>
      <c r="C54" s="308"/>
      <c r="D54" s="113">
        <v>11.216309606081548</v>
      </c>
      <c r="E54" s="115">
        <v>1623</v>
      </c>
      <c r="F54" s="114">
        <v>1627</v>
      </c>
      <c r="G54" s="114">
        <v>1632</v>
      </c>
      <c r="H54" s="114">
        <v>1614</v>
      </c>
      <c r="I54" s="140">
        <v>1604</v>
      </c>
      <c r="J54" s="115">
        <v>19</v>
      </c>
      <c r="K54" s="116">
        <v>1.1845386533665836</v>
      </c>
    </row>
    <row r="55" spans="1:11" ht="14.1" customHeight="1" x14ac:dyDescent="0.2">
      <c r="A55" s="306">
        <v>72</v>
      </c>
      <c r="B55" s="307" t="s">
        <v>281</v>
      </c>
      <c r="C55" s="308"/>
      <c r="D55" s="113">
        <v>1.0642709053213546</v>
      </c>
      <c r="E55" s="115">
        <v>154</v>
      </c>
      <c r="F55" s="114">
        <v>148</v>
      </c>
      <c r="G55" s="114">
        <v>153</v>
      </c>
      <c r="H55" s="114">
        <v>150</v>
      </c>
      <c r="I55" s="140">
        <v>155</v>
      </c>
      <c r="J55" s="115">
        <v>-1</v>
      </c>
      <c r="K55" s="116">
        <v>-0.64516129032258063</v>
      </c>
    </row>
    <row r="56" spans="1:11" ht="14.1" customHeight="1" x14ac:dyDescent="0.2">
      <c r="A56" s="306" t="s">
        <v>282</v>
      </c>
      <c r="B56" s="307" t="s">
        <v>283</v>
      </c>
      <c r="C56" s="308"/>
      <c r="D56" s="113">
        <v>0.18659295093296477</v>
      </c>
      <c r="E56" s="115">
        <v>27</v>
      </c>
      <c r="F56" s="114">
        <v>24</v>
      </c>
      <c r="G56" s="114">
        <v>26</v>
      </c>
      <c r="H56" s="114">
        <v>27</v>
      </c>
      <c r="I56" s="140">
        <v>27</v>
      </c>
      <c r="J56" s="115">
        <v>0</v>
      </c>
      <c r="K56" s="116">
        <v>0</v>
      </c>
    </row>
    <row r="57" spans="1:11" ht="14.1" customHeight="1" x14ac:dyDescent="0.2">
      <c r="A57" s="306" t="s">
        <v>284</v>
      </c>
      <c r="B57" s="307" t="s">
        <v>285</v>
      </c>
      <c r="C57" s="308"/>
      <c r="D57" s="113">
        <v>0.69799585348997928</v>
      </c>
      <c r="E57" s="115">
        <v>101</v>
      </c>
      <c r="F57" s="114">
        <v>100</v>
      </c>
      <c r="G57" s="114">
        <v>103</v>
      </c>
      <c r="H57" s="114">
        <v>100</v>
      </c>
      <c r="I57" s="140">
        <v>103</v>
      </c>
      <c r="J57" s="115">
        <v>-2</v>
      </c>
      <c r="K57" s="116">
        <v>-1.941747572815534</v>
      </c>
    </row>
    <row r="58" spans="1:11" ht="14.1" customHeight="1" x14ac:dyDescent="0.2">
      <c r="A58" s="306">
        <v>73</v>
      </c>
      <c r="B58" s="307" t="s">
        <v>286</v>
      </c>
      <c r="C58" s="308"/>
      <c r="D58" s="113">
        <v>0.62197650310988251</v>
      </c>
      <c r="E58" s="115">
        <v>90</v>
      </c>
      <c r="F58" s="114">
        <v>93</v>
      </c>
      <c r="G58" s="114">
        <v>84</v>
      </c>
      <c r="H58" s="114">
        <v>83</v>
      </c>
      <c r="I58" s="140">
        <v>84</v>
      </c>
      <c r="J58" s="115">
        <v>6</v>
      </c>
      <c r="K58" s="116">
        <v>7.1428571428571432</v>
      </c>
    </row>
    <row r="59" spans="1:11" ht="14.1" customHeight="1" x14ac:dyDescent="0.2">
      <c r="A59" s="306" t="s">
        <v>287</v>
      </c>
      <c r="B59" s="307" t="s">
        <v>288</v>
      </c>
      <c r="C59" s="308"/>
      <c r="D59" s="113">
        <v>0.49758120248790599</v>
      </c>
      <c r="E59" s="115">
        <v>72</v>
      </c>
      <c r="F59" s="114">
        <v>71</v>
      </c>
      <c r="G59" s="114">
        <v>67</v>
      </c>
      <c r="H59" s="114">
        <v>64</v>
      </c>
      <c r="I59" s="140">
        <v>65</v>
      </c>
      <c r="J59" s="115">
        <v>7</v>
      </c>
      <c r="K59" s="116">
        <v>10.76923076923077</v>
      </c>
    </row>
    <row r="60" spans="1:11" ht="14.1" customHeight="1" x14ac:dyDescent="0.2">
      <c r="A60" s="306">
        <v>81</v>
      </c>
      <c r="B60" s="307" t="s">
        <v>289</v>
      </c>
      <c r="C60" s="308"/>
      <c r="D60" s="113">
        <v>3.2964754664823772</v>
      </c>
      <c r="E60" s="115">
        <v>477</v>
      </c>
      <c r="F60" s="114">
        <v>478</v>
      </c>
      <c r="G60" s="114">
        <v>487</v>
      </c>
      <c r="H60" s="114">
        <v>495</v>
      </c>
      <c r="I60" s="140">
        <v>483</v>
      </c>
      <c r="J60" s="115">
        <v>-6</v>
      </c>
      <c r="K60" s="116">
        <v>-1.2422360248447204</v>
      </c>
    </row>
    <row r="61" spans="1:11" ht="14.1" customHeight="1" x14ac:dyDescent="0.2">
      <c r="A61" s="306" t="s">
        <v>290</v>
      </c>
      <c r="B61" s="307" t="s">
        <v>291</v>
      </c>
      <c r="C61" s="308"/>
      <c r="D61" s="113">
        <v>1.5411195577055978</v>
      </c>
      <c r="E61" s="115">
        <v>223</v>
      </c>
      <c r="F61" s="114">
        <v>229</v>
      </c>
      <c r="G61" s="114">
        <v>233</v>
      </c>
      <c r="H61" s="114">
        <v>243</v>
      </c>
      <c r="I61" s="140">
        <v>242</v>
      </c>
      <c r="J61" s="115">
        <v>-19</v>
      </c>
      <c r="K61" s="116">
        <v>-7.8512396694214877</v>
      </c>
    </row>
    <row r="62" spans="1:11" ht="14.1" customHeight="1" x14ac:dyDescent="0.2">
      <c r="A62" s="306" t="s">
        <v>292</v>
      </c>
      <c r="B62" s="307" t="s">
        <v>293</v>
      </c>
      <c r="C62" s="308"/>
      <c r="D62" s="113">
        <v>0.78092605390463032</v>
      </c>
      <c r="E62" s="115">
        <v>113</v>
      </c>
      <c r="F62" s="114">
        <v>105</v>
      </c>
      <c r="G62" s="114">
        <v>114</v>
      </c>
      <c r="H62" s="114">
        <v>106</v>
      </c>
      <c r="I62" s="140">
        <v>103</v>
      </c>
      <c r="J62" s="115">
        <v>10</v>
      </c>
      <c r="K62" s="116">
        <v>9.7087378640776691</v>
      </c>
    </row>
    <row r="63" spans="1:11" ht="14.1" customHeight="1" x14ac:dyDescent="0.2">
      <c r="A63" s="306"/>
      <c r="B63" s="307" t="s">
        <v>294</v>
      </c>
      <c r="C63" s="308"/>
      <c r="D63" s="113">
        <v>0.64961990324809948</v>
      </c>
      <c r="E63" s="115">
        <v>94</v>
      </c>
      <c r="F63" s="114">
        <v>86</v>
      </c>
      <c r="G63" s="114">
        <v>95</v>
      </c>
      <c r="H63" s="114">
        <v>88</v>
      </c>
      <c r="I63" s="140">
        <v>86</v>
      </c>
      <c r="J63" s="115">
        <v>8</v>
      </c>
      <c r="K63" s="116">
        <v>9.3023255813953494</v>
      </c>
    </row>
    <row r="64" spans="1:11" ht="14.1" customHeight="1" x14ac:dyDescent="0.2">
      <c r="A64" s="306" t="s">
        <v>295</v>
      </c>
      <c r="B64" s="307" t="s">
        <v>296</v>
      </c>
      <c r="C64" s="308"/>
      <c r="D64" s="113">
        <v>5.5286800276434005E-2</v>
      </c>
      <c r="E64" s="115">
        <v>8</v>
      </c>
      <c r="F64" s="114">
        <v>9</v>
      </c>
      <c r="G64" s="114">
        <v>9</v>
      </c>
      <c r="H64" s="114">
        <v>14</v>
      </c>
      <c r="I64" s="140">
        <v>13</v>
      </c>
      <c r="J64" s="115">
        <v>-5</v>
      </c>
      <c r="K64" s="116">
        <v>-38.46153846153846</v>
      </c>
    </row>
    <row r="65" spans="1:11" ht="14.1" customHeight="1" x14ac:dyDescent="0.2">
      <c r="A65" s="306" t="s">
        <v>297</v>
      </c>
      <c r="B65" s="307" t="s">
        <v>298</v>
      </c>
      <c r="C65" s="308"/>
      <c r="D65" s="113">
        <v>0.46993780234968902</v>
      </c>
      <c r="E65" s="115">
        <v>68</v>
      </c>
      <c r="F65" s="114">
        <v>69</v>
      </c>
      <c r="G65" s="114">
        <v>67</v>
      </c>
      <c r="H65" s="114">
        <v>71</v>
      </c>
      <c r="I65" s="140">
        <v>62</v>
      </c>
      <c r="J65" s="115">
        <v>6</v>
      </c>
      <c r="K65" s="116">
        <v>9.67741935483871</v>
      </c>
    </row>
    <row r="66" spans="1:11" ht="14.1" customHeight="1" x14ac:dyDescent="0.2">
      <c r="A66" s="306">
        <v>82</v>
      </c>
      <c r="B66" s="307" t="s">
        <v>299</v>
      </c>
      <c r="C66" s="308"/>
      <c r="D66" s="113">
        <v>1.5480304077401521</v>
      </c>
      <c r="E66" s="115">
        <v>224</v>
      </c>
      <c r="F66" s="114">
        <v>213</v>
      </c>
      <c r="G66" s="114">
        <v>206</v>
      </c>
      <c r="H66" s="114">
        <v>213</v>
      </c>
      <c r="I66" s="140">
        <v>209</v>
      </c>
      <c r="J66" s="115">
        <v>15</v>
      </c>
      <c r="K66" s="116">
        <v>7.1770334928229662</v>
      </c>
    </row>
    <row r="67" spans="1:11" ht="14.1" customHeight="1" x14ac:dyDescent="0.2">
      <c r="A67" s="306" t="s">
        <v>300</v>
      </c>
      <c r="B67" s="307" t="s">
        <v>301</v>
      </c>
      <c r="C67" s="308"/>
      <c r="D67" s="113">
        <v>0.62197650310988251</v>
      </c>
      <c r="E67" s="115">
        <v>90</v>
      </c>
      <c r="F67" s="114">
        <v>83</v>
      </c>
      <c r="G67" s="114">
        <v>79</v>
      </c>
      <c r="H67" s="114">
        <v>85</v>
      </c>
      <c r="I67" s="140">
        <v>79</v>
      </c>
      <c r="J67" s="115">
        <v>11</v>
      </c>
      <c r="K67" s="116">
        <v>13.924050632911392</v>
      </c>
    </row>
    <row r="68" spans="1:11" ht="14.1" customHeight="1" x14ac:dyDescent="0.2">
      <c r="A68" s="306" t="s">
        <v>302</v>
      </c>
      <c r="B68" s="307" t="s">
        <v>303</v>
      </c>
      <c r="C68" s="308"/>
      <c r="D68" s="113">
        <v>0.52522460262612303</v>
      </c>
      <c r="E68" s="115">
        <v>76</v>
      </c>
      <c r="F68" s="114">
        <v>70</v>
      </c>
      <c r="G68" s="114">
        <v>69</v>
      </c>
      <c r="H68" s="114">
        <v>72</v>
      </c>
      <c r="I68" s="140">
        <v>74</v>
      </c>
      <c r="J68" s="115">
        <v>2</v>
      </c>
      <c r="K68" s="116">
        <v>2.7027027027027026</v>
      </c>
    </row>
    <row r="69" spans="1:11" ht="14.1" customHeight="1" x14ac:dyDescent="0.2">
      <c r="A69" s="306">
        <v>83</v>
      </c>
      <c r="B69" s="307" t="s">
        <v>304</v>
      </c>
      <c r="C69" s="308"/>
      <c r="D69" s="113">
        <v>1.9765031098825157</v>
      </c>
      <c r="E69" s="115">
        <v>286</v>
      </c>
      <c r="F69" s="114">
        <v>281</v>
      </c>
      <c r="G69" s="114">
        <v>283</v>
      </c>
      <c r="H69" s="114">
        <v>288</v>
      </c>
      <c r="I69" s="140">
        <v>295</v>
      </c>
      <c r="J69" s="115">
        <v>-9</v>
      </c>
      <c r="K69" s="116">
        <v>-3.0508474576271185</v>
      </c>
    </row>
    <row r="70" spans="1:11" ht="14.1" customHeight="1" x14ac:dyDescent="0.2">
      <c r="A70" s="306" t="s">
        <v>305</v>
      </c>
      <c r="B70" s="307" t="s">
        <v>306</v>
      </c>
      <c r="C70" s="308"/>
      <c r="D70" s="113">
        <v>1.2508638562543193</v>
      </c>
      <c r="E70" s="115">
        <v>181</v>
      </c>
      <c r="F70" s="114">
        <v>177</v>
      </c>
      <c r="G70" s="114">
        <v>178</v>
      </c>
      <c r="H70" s="114">
        <v>187</v>
      </c>
      <c r="I70" s="140">
        <v>194</v>
      </c>
      <c r="J70" s="115">
        <v>-13</v>
      </c>
      <c r="K70" s="116">
        <v>-6.7010309278350517</v>
      </c>
    </row>
    <row r="71" spans="1:11" ht="14.1" customHeight="1" x14ac:dyDescent="0.2">
      <c r="A71" s="306"/>
      <c r="B71" s="307" t="s">
        <v>307</v>
      </c>
      <c r="C71" s="308"/>
      <c r="D71" s="113">
        <v>0.98134070490670355</v>
      </c>
      <c r="E71" s="115">
        <v>142</v>
      </c>
      <c r="F71" s="114">
        <v>140</v>
      </c>
      <c r="G71" s="114">
        <v>142</v>
      </c>
      <c r="H71" s="114">
        <v>149</v>
      </c>
      <c r="I71" s="140">
        <v>156</v>
      </c>
      <c r="J71" s="115">
        <v>-14</v>
      </c>
      <c r="K71" s="116">
        <v>-8.9743589743589745</v>
      </c>
    </row>
    <row r="72" spans="1:11" ht="14.1" customHeight="1" x14ac:dyDescent="0.2">
      <c r="A72" s="306">
        <v>84</v>
      </c>
      <c r="B72" s="307" t="s">
        <v>308</v>
      </c>
      <c r="C72" s="308"/>
      <c r="D72" s="113">
        <v>1.4720110573600553</v>
      </c>
      <c r="E72" s="115">
        <v>213</v>
      </c>
      <c r="F72" s="114">
        <v>234</v>
      </c>
      <c r="G72" s="114">
        <v>227</v>
      </c>
      <c r="H72" s="114">
        <v>229</v>
      </c>
      <c r="I72" s="140">
        <v>226</v>
      </c>
      <c r="J72" s="115">
        <v>-13</v>
      </c>
      <c r="K72" s="116">
        <v>-5.7522123893805306</v>
      </c>
    </row>
    <row r="73" spans="1:11" ht="14.1" customHeight="1" x14ac:dyDescent="0.2">
      <c r="A73" s="306" t="s">
        <v>309</v>
      </c>
      <c r="B73" s="307" t="s">
        <v>310</v>
      </c>
      <c r="C73" s="308"/>
      <c r="D73" s="113">
        <v>0.31789910158949553</v>
      </c>
      <c r="E73" s="115">
        <v>46</v>
      </c>
      <c r="F73" s="114">
        <v>52</v>
      </c>
      <c r="G73" s="114">
        <v>42</v>
      </c>
      <c r="H73" s="114">
        <v>48</v>
      </c>
      <c r="I73" s="140">
        <v>44</v>
      </c>
      <c r="J73" s="115">
        <v>2</v>
      </c>
      <c r="K73" s="116">
        <v>4.5454545454545459</v>
      </c>
    </row>
    <row r="74" spans="1:11" ht="14.1" customHeight="1" x14ac:dyDescent="0.2">
      <c r="A74" s="306" t="s">
        <v>311</v>
      </c>
      <c r="B74" s="307" t="s">
        <v>312</v>
      </c>
      <c r="C74" s="308"/>
      <c r="D74" s="113">
        <v>4.1465100207325502E-2</v>
      </c>
      <c r="E74" s="115">
        <v>6</v>
      </c>
      <c r="F74" s="114">
        <v>8</v>
      </c>
      <c r="G74" s="114">
        <v>7</v>
      </c>
      <c r="H74" s="114">
        <v>6</v>
      </c>
      <c r="I74" s="140">
        <v>7</v>
      </c>
      <c r="J74" s="115">
        <v>-1</v>
      </c>
      <c r="K74" s="116">
        <v>-14.285714285714286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5.5286800276434005E-2</v>
      </c>
      <c r="E76" s="115">
        <v>8</v>
      </c>
      <c r="F76" s="114">
        <v>9</v>
      </c>
      <c r="G76" s="114">
        <v>9</v>
      </c>
      <c r="H76" s="114">
        <v>8</v>
      </c>
      <c r="I76" s="140">
        <v>8</v>
      </c>
      <c r="J76" s="115">
        <v>0</v>
      </c>
      <c r="K76" s="116">
        <v>0</v>
      </c>
    </row>
    <row r="77" spans="1:11" ht="14.1" customHeight="1" x14ac:dyDescent="0.2">
      <c r="A77" s="306">
        <v>92</v>
      </c>
      <c r="B77" s="307" t="s">
        <v>316</v>
      </c>
      <c r="C77" s="308"/>
      <c r="D77" s="113">
        <v>0.3455425017277125</v>
      </c>
      <c r="E77" s="115">
        <v>50</v>
      </c>
      <c r="F77" s="114">
        <v>45</v>
      </c>
      <c r="G77" s="114">
        <v>43</v>
      </c>
      <c r="H77" s="114">
        <v>42</v>
      </c>
      <c r="I77" s="140">
        <v>39</v>
      </c>
      <c r="J77" s="115">
        <v>11</v>
      </c>
      <c r="K77" s="116">
        <v>28.205128205128204</v>
      </c>
    </row>
    <row r="78" spans="1:11" ht="14.1" customHeight="1" x14ac:dyDescent="0.2">
      <c r="A78" s="306">
        <v>93</v>
      </c>
      <c r="B78" s="307" t="s">
        <v>317</v>
      </c>
      <c r="C78" s="308"/>
      <c r="D78" s="113">
        <v>6.9108500345542501E-2</v>
      </c>
      <c r="E78" s="115">
        <v>10</v>
      </c>
      <c r="F78" s="114">
        <v>12</v>
      </c>
      <c r="G78" s="114">
        <v>13</v>
      </c>
      <c r="H78" s="114">
        <v>14</v>
      </c>
      <c r="I78" s="140">
        <v>12</v>
      </c>
      <c r="J78" s="115">
        <v>-2</v>
      </c>
      <c r="K78" s="116">
        <v>-16.666666666666668</v>
      </c>
    </row>
    <row r="79" spans="1:11" ht="14.1" customHeight="1" x14ac:dyDescent="0.2">
      <c r="A79" s="306">
        <v>94</v>
      </c>
      <c r="B79" s="307" t="s">
        <v>318</v>
      </c>
      <c r="C79" s="308"/>
      <c r="D79" s="113">
        <v>0.55977885279889428</v>
      </c>
      <c r="E79" s="115">
        <v>81</v>
      </c>
      <c r="F79" s="114">
        <v>99</v>
      </c>
      <c r="G79" s="114">
        <v>100</v>
      </c>
      <c r="H79" s="114">
        <v>64</v>
      </c>
      <c r="I79" s="140">
        <v>70</v>
      </c>
      <c r="J79" s="115">
        <v>11</v>
      </c>
      <c r="K79" s="116">
        <v>15.714285714285714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2.7850725639253628</v>
      </c>
      <c r="E81" s="143">
        <v>403</v>
      </c>
      <c r="F81" s="144">
        <v>431</v>
      </c>
      <c r="G81" s="144">
        <v>423</v>
      </c>
      <c r="H81" s="144">
        <v>428</v>
      </c>
      <c r="I81" s="145">
        <v>403</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3962</v>
      </c>
      <c r="G12" s="536">
        <v>3027</v>
      </c>
      <c r="H12" s="536">
        <v>4511</v>
      </c>
      <c r="I12" s="536">
        <v>3176</v>
      </c>
      <c r="J12" s="537">
        <v>4213</v>
      </c>
      <c r="K12" s="538">
        <v>-251</v>
      </c>
      <c r="L12" s="349">
        <v>-5.9577498219795872</v>
      </c>
    </row>
    <row r="13" spans="1:17" s="110" customFormat="1" ht="15" customHeight="1" x14ac:dyDescent="0.2">
      <c r="A13" s="350" t="s">
        <v>344</v>
      </c>
      <c r="B13" s="351" t="s">
        <v>345</v>
      </c>
      <c r="C13" s="347"/>
      <c r="D13" s="347"/>
      <c r="E13" s="348"/>
      <c r="F13" s="536">
        <v>2412</v>
      </c>
      <c r="G13" s="536">
        <v>1646</v>
      </c>
      <c r="H13" s="536">
        <v>2485</v>
      </c>
      <c r="I13" s="536">
        <v>1926</v>
      </c>
      <c r="J13" s="537">
        <v>2621</v>
      </c>
      <c r="K13" s="538">
        <v>-209</v>
      </c>
      <c r="L13" s="349">
        <v>-7.9740557039297979</v>
      </c>
    </row>
    <row r="14" spans="1:17" s="110" customFormat="1" ht="22.5" customHeight="1" x14ac:dyDescent="0.2">
      <c r="A14" s="350"/>
      <c r="B14" s="351" t="s">
        <v>346</v>
      </c>
      <c r="C14" s="347"/>
      <c r="D14" s="347"/>
      <c r="E14" s="348"/>
      <c r="F14" s="536">
        <v>1550</v>
      </c>
      <c r="G14" s="536">
        <v>1381</v>
      </c>
      <c r="H14" s="536">
        <v>2026</v>
      </c>
      <c r="I14" s="536">
        <v>1250</v>
      </c>
      <c r="J14" s="537">
        <v>1592</v>
      </c>
      <c r="K14" s="538">
        <v>-42</v>
      </c>
      <c r="L14" s="349">
        <v>-2.6381909547738696</v>
      </c>
    </row>
    <row r="15" spans="1:17" s="110" customFormat="1" ht="15" customHeight="1" x14ac:dyDescent="0.2">
      <c r="A15" s="350" t="s">
        <v>347</v>
      </c>
      <c r="B15" s="351" t="s">
        <v>108</v>
      </c>
      <c r="C15" s="347"/>
      <c r="D15" s="347"/>
      <c r="E15" s="348"/>
      <c r="F15" s="536">
        <v>925</v>
      </c>
      <c r="G15" s="536">
        <v>794</v>
      </c>
      <c r="H15" s="536">
        <v>1917</v>
      </c>
      <c r="I15" s="536">
        <v>721</v>
      </c>
      <c r="J15" s="537">
        <v>943</v>
      </c>
      <c r="K15" s="538">
        <v>-18</v>
      </c>
      <c r="L15" s="349">
        <v>-1.9088016967126193</v>
      </c>
    </row>
    <row r="16" spans="1:17" s="110" customFormat="1" ht="15" customHeight="1" x14ac:dyDescent="0.2">
      <c r="A16" s="350"/>
      <c r="B16" s="351" t="s">
        <v>109</v>
      </c>
      <c r="C16" s="347"/>
      <c r="D16" s="347"/>
      <c r="E16" s="348"/>
      <c r="F16" s="536">
        <v>2681</v>
      </c>
      <c r="G16" s="536">
        <v>2018</v>
      </c>
      <c r="H16" s="536">
        <v>2317</v>
      </c>
      <c r="I16" s="536">
        <v>2199</v>
      </c>
      <c r="J16" s="537">
        <v>2894</v>
      </c>
      <c r="K16" s="538">
        <v>-213</v>
      </c>
      <c r="L16" s="349">
        <v>-7.3600552868002769</v>
      </c>
    </row>
    <row r="17" spans="1:12" s="110" customFormat="1" ht="15" customHeight="1" x14ac:dyDescent="0.2">
      <c r="A17" s="350"/>
      <c r="B17" s="351" t="s">
        <v>110</v>
      </c>
      <c r="C17" s="347"/>
      <c r="D17" s="347"/>
      <c r="E17" s="348"/>
      <c r="F17" s="536">
        <v>324</v>
      </c>
      <c r="G17" s="536">
        <v>190</v>
      </c>
      <c r="H17" s="536">
        <v>251</v>
      </c>
      <c r="I17" s="536">
        <v>239</v>
      </c>
      <c r="J17" s="537">
        <v>333</v>
      </c>
      <c r="K17" s="538">
        <v>-9</v>
      </c>
      <c r="L17" s="349">
        <v>-2.7027027027027026</v>
      </c>
    </row>
    <row r="18" spans="1:12" s="110" customFormat="1" ht="15" customHeight="1" x14ac:dyDescent="0.2">
      <c r="A18" s="350"/>
      <c r="B18" s="351" t="s">
        <v>111</v>
      </c>
      <c r="C18" s="347"/>
      <c r="D18" s="347"/>
      <c r="E18" s="348"/>
      <c r="F18" s="536">
        <v>32</v>
      </c>
      <c r="G18" s="536">
        <v>25</v>
      </c>
      <c r="H18" s="536">
        <v>26</v>
      </c>
      <c r="I18" s="536">
        <v>17</v>
      </c>
      <c r="J18" s="537">
        <v>43</v>
      </c>
      <c r="K18" s="538">
        <v>-11</v>
      </c>
      <c r="L18" s="349">
        <v>-25.581395348837209</v>
      </c>
    </row>
    <row r="19" spans="1:12" s="110" customFormat="1" ht="15" customHeight="1" x14ac:dyDescent="0.2">
      <c r="A19" s="118" t="s">
        <v>113</v>
      </c>
      <c r="B19" s="119" t="s">
        <v>181</v>
      </c>
      <c r="C19" s="347"/>
      <c r="D19" s="347"/>
      <c r="E19" s="348"/>
      <c r="F19" s="536">
        <v>2906</v>
      </c>
      <c r="G19" s="536">
        <v>2030</v>
      </c>
      <c r="H19" s="536">
        <v>3384</v>
      </c>
      <c r="I19" s="536">
        <v>2273</v>
      </c>
      <c r="J19" s="537">
        <v>3109</v>
      </c>
      <c r="K19" s="538">
        <v>-203</v>
      </c>
      <c r="L19" s="349">
        <v>-6.5294306851077515</v>
      </c>
    </row>
    <row r="20" spans="1:12" s="110" customFormat="1" ht="15" customHeight="1" x14ac:dyDescent="0.2">
      <c r="A20" s="118"/>
      <c r="B20" s="119" t="s">
        <v>182</v>
      </c>
      <c r="C20" s="347"/>
      <c r="D20" s="347"/>
      <c r="E20" s="348"/>
      <c r="F20" s="536">
        <v>1056</v>
      </c>
      <c r="G20" s="536">
        <v>997</v>
      </c>
      <c r="H20" s="536">
        <v>1127</v>
      </c>
      <c r="I20" s="536">
        <v>903</v>
      </c>
      <c r="J20" s="537">
        <v>1104</v>
      </c>
      <c r="K20" s="538">
        <v>-48</v>
      </c>
      <c r="L20" s="349">
        <v>-4.3478260869565215</v>
      </c>
    </row>
    <row r="21" spans="1:12" s="110" customFormat="1" ht="15" customHeight="1" x14ac:dyDescent="0.2">
      <c r="A21" s="118" t="s">
        <v>113</v>
      </c>
      <c r="B21" s="119" t="s">
        <v>116</v>
      </c>
      <c r="C21" s="347"/>
      <c r="D21" s="347"/>
      <c r="E21" s="348"/>
      <c r="F21" s="536">
        <v>2358</v>
      </c>
      <c r="G21" s="536">
        <v>1670</v>
      </c>
      <c r="H21" s="536">
        <v>2855</v>
      </c>
      <c r="I21" s="536">
        <v>1708</v>
      </c>
      <c r="J21" s="537">
        <v>2586</v>
      </c>
      <c r="K21" s="538">
        <v>-228</v>
      </c>
      <c r="L21" s="349">
        <v>-8.8167053364269137</v>
      </c>
    </row>
    <row r="22" spans="1:12" s="110" customFormat="1" ht="15" customHeight="1" x14ac:dyDescent="0.2">
      <c r="A22" s="118"/>
      <c r="B22" s="119" t="s">
        <v>117</v>
      </c>
      <c r="C22" s="347"/>
      <c r="D22" s="347"/>
      <c r="E22" s="348"/>
      <c r="F22" s="536">
        <v>1603</v>
      </c>
      <c r="G22" s="536">
        <v>1357</v>
      </c>
      <c r="H22" s="536">
        <v>1655</v>
      </c>
      <c r="I22" s="536">
        <v>1467</v>
      </c>
      <c r="J22" s="537">
        <v>1626</v>
      </c>
      <c r="K22" s="538">
        <v>-23</v>
      </c>
      <c r="L22" s="349">
        <v>-1.4145141451414514</v>
      </c>
    </row>
    <row r="23" spans="1:12" s="110" customFormat="1" ht="15" customHeight="1" x14ac:dyDescent="0.2">
      <c r="A23" s="352" t="s">
        <v>347</v>
      </c>
      <c r="B23" s="353" t="s">
        <v>193</v>
      </c>
      <c r="C23" s="354"/>
      <c r="D23" s="354"/>
      <c r="E23" s="355"/>
      <c r="F23" s="539">
        <v>69</v>
      </c>
      <c r="G23" s="539">
        <v>158</v>
      </c>
      <c r="H23" s="539">
        <v>794</v>
      </c>
      <c r="I23" s="539">
        <v>42</v>
      </c>
      <c r="J23" s="540">
        <v>66</v>
      </c>
      <c r="K23" s="541">
        <v>3</v>
      </c>
      <c r="L23" s="356">
        <v>4.5454545454545459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31.9</v>
      </c>
      <c r="G25" s="542">
        <v>44.2</v>
      </c>
      <c r="H25" s="542">
        <v>39.299999999999997</v>
      </c>
      <c r="I25" s="542">
        <v>35.200000000000003</v>
      </c>
      <c r="J25" s="542">
        <v>30.2</v>
      </c>
      <c r="K25" s="543" t="s">
        <v>349</v>
      </c>
      <c r="L25" s="364">
        <v>1.6999999999999993</v>
      </c>
    </row>
    <row r="26" spans="1:12" s="110" customFormat="1" ht="15" customHeight="1" x14ac:dyDescent="0.2">
      <c r="A26" s="365" t="s">
        <v>105</v>
      </c>
      <c r="B26" s="366" t="s">
        <v>345</v>
      </c>
      <c r="C26" s="362"/>
      <c r="D26" s="362"/>
      <c r="E26" s="363"/>
      <c r="F26" s="542">
        <v>28</v>
      </c>
      <c r="G26" s="542">
        <v>43.3</v>
      </c>
      <c r="H26" s="542">
        <v>35</v>
      </c>
      <c r="I26" s="542">
        <v>30.5</v>
      </c>
      <c r="J26" s="544">
        <v>24.6</v>
      </c>
      <c r="K26" s="543" t="s">
        <v>349</v>
      </c>
      <c r="L26" s="364">
        <v>3.3999999999999986</v>
      </c>
    </row>
    <row r="27" spans="1:12" s="110" customFormat="1" ht="15" customHeight="1" x14ac:dyDescent="0.2">
      <c r="A27" s="365"/>
      <c r="B27" s="366" t="s">
        <v>346</v>
      </c>
      <c r="C27" s="362"/>
      <c r="D27" s="362"/>
      <c r="E27" s="363"/>
      <c r="F27" s="542">
        <v>38</v>
      </c>
      <c r="G27" s="542">
        <v>45.3</v>
      </c>
      <c r="H27" s="542">
        <v>44.8</v>
      </c>
      <c r="I27" s="542">
        <v>42.5</v>
      </c>
      <c r="J27" s="542">
        <v>39.200000000000003</v>
      </c>
      <c r="K27" s="543" t="s">
        <v>349</v>
      </c>
      <c r="L27" s="364">
        <v>-1.2000000000000028</v>
      </c>
    </row>
    <row r="28" spans="1:12" s="110" customFormat="1" ht="15" customHeight="1" x14ac:dyDescent="0.2">
      <c r="A28" s="365" t="s">
        <v>113</v>
      </c>
      <c r="B28" s="366" t="s">
        <v>108</v>
      </c>
      <c r="C28" s="362"/>
      <c r="D28" s="362"/>
      <c r="E28" s="363"/>
      <c r="F28" s="542">
        <v>47.1</v>
      </c>
      <c r="G28" s="542">
        <v>54.7</v>
      </c>
      <c r="H28" s="542">
        <v>49</v>
      </c>
      <c r="I28" s="542">
        <v>48.3</v>
      </c>
      <c r="J28" s="542">
        <v>46.1</v>
      </c>
      <c r="K28" s="543" t="s">
        <v>349</v>
      </c>
      <c r="L28" s="364">
        <v>1</v>
      </c>
    </row>
    <row r="29" spans="1:12" s="110" customFormat="1" ht="11.25" x14ac:dyDescent="0.2">
      <c r="A29" s="365"/>
      <c r="B29" s="366" t="s">
        <v>109</v>
      </c>
      <c r="C29" s="362"/>
      <c r="D29" s="362"/>
      <c r="E29" s="363"/>
      <c r="F29" s="542">
        <v>28.6</v>
      </c>
      <c r="G29" s="542">
        <v>41.4</v>
      </c>
      <c r="H29" s="542">
        <v>35.5</v>
      </c>
      <c r="I29" s="542">
        <v>31.8</v>
      </c>
      <c r="J29" s="544">
        <v>26.4</v>
      </c>
      <c r="K29" s="543" t="s">
        <v>349</v>
      </c>
      <c r="L29" s="364">
        <v>2.2000000000000028</v>
      </c>
    </row>
    <row r="30" spans="1:12" s="110" customFormat="1" ht="15" customHeight="1" x14ac:dyDescent="0.2">
      <c r="A30" s="365"/>
      <c r="B30" s="366" t="s">
        <v>110</v>
      </c>
      <c r="C30" s="362"/>
      <c r="D30" s="362"/>
      <c r="E30" s="363"/>
      <c r="F30" s="542">
        <v>20.399999999999999</v>
      </c>
      <c r="G30" s="542">
        <v>36.799999999999997</v>
      </c>
      <c r="H30" s="542">
        <v>33.700000000000003</v>
      </c>
      <c r="I30" s="542">
        <v>29.3</v>
      </c>
      <c r="J30" s="542">
        <v>21.6</v>
      </c>
      <c r="K30" s="543" t="s">
        <v>349</v>
      </c>
      <c r="L30" s="364">
        <v>-1.2000000000000028</v>
      </c>
    </row>
    <row r="31" spans="1:12" s="110" customFormat="1" ht="15" customHeight="1" x14ac:dyDescent="0.2">
      <c r="A31" s="365"/>
      <c r="B31" s="366" t="s">
        <v>111</v>
      </c>
      <c r="C31" s="362"/>
      <c r="D31" s="362"/>
      <c r="E31" s="363"/>
      <c r="F31" s="542">
        <v>15.6</v>
      </c>
      <c r="G31" s="542">
        <v>52</v>
      </c>
      <c r="H31" s="542">
        <v>38.5</v>
      </c>
      <c r="I31" s="542">
        <v>29.4</v>
      </c>
      <c r="J31" s="542">
        <v>23.3</v>
      </c>
      <c r="K31" s="543" t="s">
        <v>349</v>
      </c>
      <c r="L31" s="364">
        <v>-7.7000000000000011</v>
      </c>
    </row>
    <row r="32" spans="1:12" s="110" customFormat="1" ht="15" customHeight="1" x14ac:dyDescent="0.2">
      <c r="A32" s="367" t="s">
        <v>113</v>
      </c>
      <c r="B32" s="368" t="s">
        <v>181</v>
      </c>
      <c r="C32" s="362"/>
      <c r="D32" s="362"/>
      <c r="E32" s="363"/>
      <c r="F32" s="542">
        <v>30.7</v>
      </c>
      <c r="G32" s="542">
        <v>43.8</v>
      </c>
      <c r="H32" s="542">
        <v>38.5</v>
      </c>
      <c r="I32" s="542">
        <v>34.200000000000003</v>
      </c>
      <c r="J32" s="544">
        <v>27.2</v>
      </c>
      <c r="K32" s="543" t="s">
        <v>349</v>
      </c>
      <c r="L32" s="364">
        <v>3.5</v>
      </c>
    </row>
    <row r="33" spans="1:12" s="110" customFormat="1" ht="15" customHeight="1" x14ac:dyDescent="0.2">
      <c r="A33" s="367"/>
      <c r="B33" s="368" t="s">
        <v>182</v>
      </c>
      <c r="C33" s="362"/>
      <c r="D33" s="362"/>
      <c r="E33" s="363"/>
      <c r="F33" s="542">
        <v>34.799999999999997</v>
      </c>
      <c r="G33" s="542">
        <v>45</v>
      </c>
      <c r="H33" s="542">
        <v>41.1</v>
      </c>
      <c r="I33" s="542">
        <v>37.6</v>
      </c>
      <c r="J33" s="542">
        <v>38.299999999999997</v>
      </c>
      <c r="K33" s="543" t="s">
        <v>349</v>
      </c>
      <c r="L33" s="364">
        <v>-3.5</v>
      </c>
    </row>
    <row r="34" spans="1:12" s="369" customFormat="1" ht="15" customHeight="1" x14ac:dyDescent="0.2">
      <c r="A34" s="367" t="s">
        <v>113</v>
      </c>
      <c r="B34" s="368" t="s">
        <v>116</v>
      </c>
      <c r="C34" s="362"/>
      <c r="D34" s="362"/>
      <c r="E34" s="363"/>
      <c r="F34" s="542">
        <v>24.4</v>
      </c>
      <c r="G34" s="542">
        <v>33.700000000000003</v>
      </c>
      <c r="H34" s="542">
        <v>32.4</v>
      </c>
      <c r="I34" s="542">
        <v>28.8</v>
      </c>
      <c r="J34" s="542">
        <v>25.1</v>
      </c>
      <c r="K34" s="543" t="s">
        <v>349</v>
      </c>
      <c r="L34" s="364">
        <v>-0.70000000000000284</v>
      </c>
    </row>
    <row r="35" spans="1:12" s="369" customFormat="1" ht="11.25" x14ac:dyDescent="0.2">
      <c r="A35" s="370"/>
      <c r="B35" s="371" t="s">
        <v>117</v>
      </c>
      <c r="C35" s="372"/>
      <c r="D35" s="372"/>
      <c r="E35" s="373"/>
      <c r="F35" s="545">
        <v>42.6</v>
      </c>
      <c r="G35" s="545">
        <v>56.7</v>
      </c>
      <c r="H35" s="545">
        <v>48.7</v>
      </c>
      <c r="I35" s="545">
        <v>42.5</v>
      </c>
      <c r="J35" s="546">
        <v>38</v>
      </c>
      <c r="K35" s="547" t="s">
        <v>349</v>
      </c>
      <c r="L35" s="374">
        <v>4.6000000000000014</v>
      </c>
    </row>
    <row r="36" spans="1:12" s="369" customFormat="1" ht="15.95" customHeight="1" x14ac:dyDescent="0.2">
      <c r="A36" s="375" t="s">
        <v>350</v>
      </c>
      <c r="B36" s="376"/>
      <c r="C36" s="377"/>
      <c r="D36" s="376"/>
      <c r="E36" s="378"/>
      <c r="F36" s="548">
        <v>3871</v>
      </c>
      <c r="G36" s="548">
        <v>2844</v>
      </c>
      <c r="H36" s="548">
        <v>3572</v>
      </c>
      <c r="I36" s="548">
        <v>3119</v>
      </c>
      <c r="J36" s="548">
        <v>4129</v>
      </c>
      <c r="K36" s="549">
        <v>-258</v>
      </c>
      <c r="L36" s="380">
        <v>-6.2484863162993465</v>
      </c>
    </row>
    <row r="37" spans="1:12" s="369" customFormat="1" ht="15.95" customHeight="1" x14ac:dyDescent="0.2">
      <c r="A37" s="381"/>
      <c r="B37" s="382" t="s">
        <v>113</v>
      </c>
      <c r="C37" s="382" t="s">
        <v>351</v>
      </c>
      <c r="D37" s="382"/>
      <c r="E37" s="383"/>
      <c r="F37" s="548">
        <v>1233</v>
      </c>
      <c r="G37" s="548">
        <v>1257</v>
      </c>
      <c r="H37" s="548">
        <v>1405</v>
      </c>
      <c r="I37" s="548">
        <v>1097</v>
      </c>
      <c r="J37" s="548">
        <v>1245</v>
      </c>
      <c r="K37" s="549">
        <v>-12</v>
      </c>
      <c r="L37" s="380">
        <v>-0.96385542168674698</v>
      </c>
    </row>
    <row r="38" spans="1:12" s="369" customFormat="1" ht="15.95" customHeight="1" x14ac:dyDescent="0.2">
      <c r="A38" s="381"/>
      <c r="B38" s="384" t="s">
        <v>105</v>
      </c>
      <c r="C38" s="384" t="s">
        <v>106</v>
      </c>
      <c r="D38" s="385"/>
      <c r="E38" s="383"/>
      <c r="F38" s="548">
        <v>2370</v>
      </c>
      <c r="G38" s="548">
        <v>1565</v>
      </c>
      <c r="H38" s="548">
        <v>1988</v>
      </c>
      <c r="I38" s="548">
        <v>1900</v>
      </c>
      <c r="J38" s="550">
        <v>2568</v>
      </c>
      <c r="K38" s="549">
        <v>-198</v>
      </c>
      <c r="L38" s="380">
        <v>-7.7102803738317753</v>
      </c>
    </row>
    <row r="39" spans="1:12" s="369" customFormat="1" ht="15.95" customHeight="1" x14ac:dyDescent="0.2">
      <c r="A39" s="381"/>
      <c r="B39" s="385"/>
      <c r="C39" s="382" t="s">
        <v>352</v>
      </c>
      <c r="D39" s="385"/>
      <c r="E39" s="383"/>
      <c r="F39" s="548">
        <v>663</v>
      </c>
      <c r="G39" s="548">
        <v>677</v>
      </c>
      <c r="H39" s="548">
        <v>696</v>
      </c>
      <c r="I39" s="548">
        <v>579</v>
      </c>
      <c r="J39" s="548">
        <v>633</v>
      </c>
      <c r="K39" s="549">
        <v>30</v>
      </c>
      <c r="L39" s="380">
        <v>4.7393364928909953</v>
      </c>
    </row>
    <row r="40" spans="1:12" s="369" customFormat="1" ht="15.95" customHeight="1" x14ac:dyDescent="0.2">
      <c r="A40" s="381"/>
      <c r="B40" s="384"/>
      <c r="C40" s="384" t="s">
        <v>107</v>
      </c>
      <c r="D40" s="385"/>
      <c r="E40" s="383"/>
      <c r="F40" s="548">
        <v>1501</v>
      </c>
      <c r="G40" s="548">
        <v>1279</v>
      </c>
      <c r="H40" s="548">
        <v>1584</v>
      </c>
      <c r="I40" s="548">
        <v>1219</v>
      </c>
      <c r="J40" s="548">
        <v>1561</v>
      </c>
      <c r="K40" s="549">
        <v>-60</v>
      </c>
      <c r="L40" s="380">
        <v>-3.8436899423446507</v>
      </c>
    </row>
    <row r="41" spans="1:12" s="369" customFormat="1" ht="24" customHeight="1" x14ac:dyDescent="0.2">
      <c r="A41" s="381"/>
      <c r="B41" s="385"/>
      <c r="C41" s="382" t="s">
        <v>352</v>
      </c>
      <c r="D41" s="385"/>
      <c r="E41" s="383"/>
      <c r="F41" s="548">
        <v>570</v>
      </c>
      <c r="G41" s="548">
        <v>580</v>
      </c>
      <c r="H41" s="548">
        <v>709</v>
      </c>
      <c r="I41" s="548">
        <v>518</v>
      </c>
      <c r="J41" s="550">
        <v>612</v>
      </c>
      <c r="K41" s="549">
        <v>-42</v>
      </c>
      <c r="L41" s="380">
        <v>-6.8627450980392153</v>
      </c>
    </row>
    <row r="42" spans="1:12" s="110" customFormat="1" ht="15" customHeight="1" x14ac:dyDescent="0.2">
      <c r="A42" s="381"/>
      <c r="B42" s="384" t="s">
        <v>113</v>
      </c>
      <c r="C42" s="384" t="s">
        <v>353</v>
      </c>
      <c r="D42" s="385"/>
      <c r="E42" s="383"/>
      <c r="F42" s="548">
        <v>854</v>
      </c>
      <c r="G42" s="548">
        <v>640</v>
      </c>
      <c r="H42" s="548">
        <v>1045</v>
      </c>
      <c r="I42" s="548">
        <v>671</v>
      </c>
      <c r="J42" s="548">
        <v>875</v>
      </c>
      <c r="K42" s="549">
        <v>-21</v>
      </c>
      <c r="L42" s="380">
        <v>-2.4</v>
      </c>
    </row>
    <row r="43" spans="1:12" s="110" customFormat="1" ht="15" customHeight="1" x14ac:dyDescent="0.2">
      <c r="A43" s="381"/>
      <c r="B43" s="385"/>
      <c r="C43" s="382" t="s">
        <v>352</v>
      </c>
      <c r="D43" s="385"/>
      <c r="E43" s="383"/>
      <c r="F43" s="548">
        <v>402</v>
      </c>
      <c r="G43" s="548">
        <v>350</v>
      </c>
      <c r="H43" s="548">
        <v>512</v>
      </c>
      <c r="I43" s="548">
        <v>324</v>
      </c>
      <c r="J43" s="548">
        <v>403</v>
      </c>
      <c r="K43" s="549">
        <v>-1</v>
      </c>
      <c r="L43" s="380">
        <v>-0.24813895781637718</v>
      </c>
    </row>
    <row r="44" spans="1:12" s="110" customFormat="1" ht="15" customHeight="1" x14ac:dyDescent="0.2">
      <c r="A44" s="381"/>
      <c r="B44" s="384"/>
      <c r="C44" s="366" t="s">
        <v>109</v>
      </c>
      <c r="D44" s="385"/>
      <c r="E44" s="383"/>
      <c r="F44" s="548">
        <v>2661</v>
      </c>
      <c r="G44" s="548">
        <v>1989</v>
      </c>
      <c r="H44" s="548">
        <v>2252</v>
      </c>
      <c r="I44" s="548">
        <v>2192</v>
      </c>
      <c r="J44" s="550">
        <v>2878</v>
      </c>
      <c r="K44" s="549">
        <v>-217</v>
      </c>
      <c r="L44" s="380">
        <v>-7.5399583043780405</v>
      </c>
    </row>
    <row r="45" spans="1:12" s="110" customFormat="1" ht="15" customHeight="1" x14ac:dyDescent="0.2">
      <c r="A45" s="381"/>
      <c r="B45" s="385"/>
      <c r="C45" s="382" t="s">
        <v>352</v>
      </c>
      <c r="D45" s="385"/>
      <c r="E45" s="383"/>
      <c r="F45" s="548">
        <v>760</v>
      </c>
      <c r="G45" s="548">
        <v>824</v>
      </c>
      <c r="H45" s="548">
        <v>799</v>
      </c>
      <c r="I45" s="548">
        <v>698</v>
      </c>
      <c r="J45" s="548">
        <v>760</v>
      </c>
      <c r="K45" s="549">
        <v>0</v>
      </c>
      <c r="L45" s="380">
        <v>0</v>
      </c>
    </row>
    <row r="46" spans="1:12" s="110" customFormat="1" ht="15" customHeight="1" x14ac:dyDescent="0.2">
      <c r="A46" s="381"/>
      <c r="B46" s="384"/>
      <c r="C46" s="366" t="s">
        <v>110</v>
      </c>
      <c r="D46" s="385"/>
      <c r="E46" s="383"/>
      <c r="F46" s="548">
        <v>324</v>
      </c>
      <c r="G46" s="548">
        <v>190</v>
      </c>
      <c r="H46" s="548">
        <v>249</v>
      </c>
      <c r="I46" s="548">
        <v>239</v>
      </c>
      <c r="J46" s="548">
        <v>333</v>
      </c>
      <c r="K46" s="549">
        <v>-9</v>
      </c>
      <c r="L46" s="380">
        <v>-2.7027027027027026</v>
      </c>
    </row>
    <row r="47" spans="1:12" s="110" customFormat="1" ht="15" customHeight="1" x14ac:dyDescent="0.2">
      <c r="A47" s="381"/>
      <c r="B47" s="385"/>
      <c r="C47" s="382" t="s">
        <v>352</v>
      </c>
      <c r="D47" s="385"/>
      <c r="E47" s="383"/>
      <c r="F47" s="548">
        <v>66</v>
      </c>
      <c r="G47" s="548">
        <v>70</v>
      </c>
      <c r="H47" s="548">
        <v>84</v>
      </c>
      <c r="I47" s="548">
        <v>70</v>
      </c>
      <c r="J47" s="550">
        <v>72</v>
      </c>
      <c r="K47" s="549">
        <v>-6</v>
      </c>
      <c r="L47" s="380">
        <v>-8.3333333333333339</v>
      </c>
    </row>
    <row r="48" spans="1:12" s="110" customFormat="1" ht="15" customHeight="1" x14ac:dyDescent="0.2">
      <c r="A48" s="381"/>
      <c r="B48" s="385"/>
      <c r="C48" s="366" t="s">
        <v>111</v>
      </c>
      <c r="D48" s="386"/>
      <c r="E48" s="387"/>
      <c r="F48" s="548">
        <v>32</v>
      </c>
      <c r="G48" s="548">
        <v>25</v>
      </c>
      <c r="H48" s="548">
        <v>26</v>
      </c>
      <c r="I48" s="548">
        <v>17</v>
      </c>
      <c r="J48" s="548">
        <v>43</v>
      </c>
      <c r="K48" s="549">
        <v>-11</v>
      </c>
      <c r="L48" s="380">
        <v>-25.581395348837209</v>
      </c>
    </row>
    <row r="49" spans="1:12" s="110" customFormat="1" ht="15" customHeight="1" x14ac:dyDescent="0.2">
      <c r="A49" s="381"/>
      <c r="B49" s="385"/>
      <c r="C49" s="382" t="s">
        <v>352</v>
      </c>
      <c r="D49" s="385"/>
      <c r="E49" s="383"/>
      <c r="F49" s="548">
        <v>5</v>
      </c>
      <c r="G49" s="548">
        <v>13</v>
      </c>
      <c r="H49" s="548">
        <v>10</v>
      </c>
      <c r="I49" s="548">
        <v>5</v>
      </c>
      <c r="J49" s="548">
        <v>10</v>
      </c>
      <c r="K49" s="549">
        <v>-5</v>
      </c>
      <c r="L49" s="380">
        <v>-50</v>
      </c>
    </row>
    <row r="50" spans="1:12" s="110" customFormat="1" ht="15" customHeight="1" x14ac:dyDescent="0.2">
      <c r="A50" s="381"/>
      <c r="B50" s="384" t="s">
        <v>113</v>
      </c>
      <c r="C50" s="382" t="s">
        <v>181</v>
      </c>
      <c r="D50" s="385"/>
      <c r="E50" s="383"/>
      <c r="F50" s="548">
        <v>2823</v>
      </c>
      <c r="G50" s="548">
        <v>1855</v>
      </c>
      <c r="H50" s="548">
        <v>2475</v>
      </c>
      <c r="I50" s="548">
        <v>2223</v>
      </c>
      <c r="J50" s="550">
        <v>3028</v>
      </c>
      <c r="K50" s="549">
        <v>-205</v>
      </c>
      <c r="L50" s="380">
        <v>-6.7701453104359315</v>
      </c>
    </row>
    <row r="51" spans="1:12" s="110" customFormat="1" ht="15" customHeight="1" x14ac:dyDescent="0.2">
      <c r="A51" s="381"/>
      <c r="B51" s="385"/>
      <c r="C51" s="382" t="s">
        <v>352</v>
      </c>
      <c r="D51" s="385"/>
      <c r="E51" s="383"/>
      <c r="F51" s="548">
        <v>868</v>
      </c>
      <c r="G51" s="548">
        <v>812</v>
      </c>
      <c r="H51" s="548">
        <v>954</v>
      </c>
      <c r="I51" s="548">
        <v>760</v>
      </c>
      <c r="J51" s="548">
        <v>823</v>
      </c>
      <c r="K51" s="549">
        <v>45</v>
      </c>
      <c r="L51" s="380">
        <v>5.4678007290400972</v>
      </c>
    </row>
    <row r="52" spans="1:12" s="110" customFormat="1" ht="15" customHeight="1" x14ac:dyDescent="0.2">
      <c r="A52" s="381"/>
      <c r="B52" s="384"/>
      <c r="C52" s="382" t="s">
        <v>182</v>
      </c>
      <c r="D52" s="385"/>
      <c r="E52" s="383"/>
      <c r="F52" s="548">
        <v>1048</v>
      </c>
      <c r="G52" s="548">
        <v>989</v>
      </c>
      <c r="H52" s="548">
        <v>1097</v>
      </c>
      <c r="I52" s="548">
        <v>896</v>
      </c>
      <c r="J52" s="548">
        <v>1101</v>
      </c>
      <c r="K52" s="549">
        <v>-53</v>
      </c>
      <c r="L52" s="380">
        <v>-4.8138056312443229</v>
      </c>
    </row>
    <row r="53" spans="1:12" s="269" customFormat="1" ht="11.25" customHeight="1" x14ac:dyDescent="0.2">
      <c r="A53" s="381"/>
      <c r="B53" s="385"/>
      <c r="C53" s="382" t="s">
        <v>352</v>
      </c>
      <c r="D53" s="385"/>
      <c r="E53" s="383"/>
      <c r="F53" s="548">
        <v>365</v>
      </c>
      <c r="G53" s="548">
        <v>445</v>
      </c>
      <c r="H53" s="548">
        <v>451</v>
      </c>
      <c r="I53" s="548">
        <v>337</v>
      </c>
      <c r="J53" s="550">
        <v>422</v>
      </c>
      <c r="K53" s="549">
        <v>-57</v>
      </c>
      <c r="L53" s="380">
        <v>-13.507109004739336</v>
      </c>
    </row>
    <row r="54" spans="1:12" s="151" customFormat="1" ht="12.75" customHeight="1" x14ac:dyDescent="0.2">
      <c r="A54" s="381"/>
      <c r="B54" s="384" t="s">
        <v>113</v>
      </c>
      <c r="C54" s="384" t="s">
        <v>116</v>
      </c>
      <c r="D54" s="385"/>
      <c r="E54" s="383"/>
      <c r="F54" s="548">
        <v>2282</v>
      </c>
      <c r="G54" s="548">
        <v>1547</v>
      </c>
      <c r="H54" s="548">
        <v>2050</v>
      </c>
      <c r="I54" s="548">
        <v>1662</v>
      </c>
      <c r="J54" s="548">
        <v>2518</v>
      </c>
      <c r="K54" s="549">
        <v>-236</v>
      </c>
      <c r="L54" s="380">
        <v>-9.3725178713264494</v>
      </c>
    </row>
    <row r="55" spans="1:12" ht="11.25" x14ac:dyDescent="0.2">
      <c r="A55" s="381"/>
      <c r="B55" s="385"/>
      <c r="C55" s="382" t="s">
        <v>352</v>
      </c>
      <c r="D55" s="385"/>
      <c r="E55" s="383"/>
      <c r="F55" s="548">
        <v>556</v>
      </c>
      <c r="G55" s="548">
        <v>522</v>
      </c>
      <c r="H55" s="548">
        <v>664</v>
      </c>
      <c r="I55" s="548">
        <v>478</v>
      </c>
      <c r="J55" s="548">
        <v>633</v>
      </c>
      <c r="K55" s="549">
        <v>-77</v>
      </c>
      <c r="L55" s="380">
        <v>-12.164296998420221</v>
      </c>
    </row>
    <row r="56" spans="1:12" ht="14.25" customHeight="1" x14ac:dyDescent="0.2">
      <c r="A56" s="381"/>
      <c r="B56" s="385"/>
      <c r="C56" s="384" t="s">
        <v>117</v>
      </c>
      <c r="D56" s="385"/>
      <c r="E56" s="383"/>
      <c r="F56" s="548">
        <v>1588</v>
      </c>
      <c r="G56" s="548">
        <v>1297</v>
      </c>
      <c r="H56" s="548">
        <v>1521</v>
      </c>
      <c r="I56" s="548">
        <v>1456</v>
      </c>
      <c r="J56" s="548">
        <v>1610</v>
      </c>
      <c r="K56" s="549">
        <v>-22</v>
      </c>
      <c r="L56" s="380">
        <v>-1.3664596273291925</v>
      </c>
    </row>
    <row r="57" spans="1:12" ht="18.75" customHeight="1" x14ac:dyDescent="0.2">
      <c r="A57" s="388"/>
      <c r="B57" s="389"/>
      <c r="C57" s="390" t="s">
        <v>352</v>
      </c>
      <c r="D57" s="389"/>
      <c r="E57" s="391"/>
      <c r="F57" s="551">
        <v>677</v>
      </c>
      <c r="G57" s="552">
        <v>735</v>
      </c>
      <c r="H57" s="552">
        <v>741</v>
      </c>
      <c r="I57" s="552">
        <v>619</v>
      </c>
      <c r="J57" s="552">
        <v>612</v>
      </c>
      <c r="K57" s="553">
        <f t="shared" ref="K57" si="0">IF(OR(F57=".",J57=".")=TRUE,".",IF(OR(F57="*",J57="*")=TRUE,"*",IF(AND(F57="-",J57="-")=TRUE,"-",IF(AND(ISNUMBER(J57),ISNUMBER(F57))=TRUE,IF(F57-J57=0,0,F57-J57),IF(ISNUMBER(F57)=TRUE,F57,-J57)))))</f>
        <v>65</v>
      </c>
      <c r="L57" s="392">
        <f t="shared" ref="L57" si="1">IF(K57 =".",".",IF(K57 ="*","*",IF(K57="-","-",IF(K57=0,0,IF(OR(J57="-",J57=".",F57="-",F57=".")=TRUE,"X",IF(J57=0,"0,0",IF(ABS(K57*100/J57)&gt;250,".X",(K57*100/J57))))))))</f>
        <v>10.620915032679738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3962</v>
      </c>
      <c r="E11" s="114">
        <v>3027</v>
      </c>
      <c r="F11" s="114">
        <v>4511</v>
      </c>
      <c r="G11" s="114">
        <v>3176</v>
      </c>
      <c r="H11" s="140">
        <v>4213</v>
      </c>
      <c r="I11" s="115">
        <v>-251</v>
      </c>
      <c r="J11" s="116">
        <v>-5.9577498219795872</v>
      </c>
    </row>
    <row r="12" spans="1:15" s="110" customFormat="1" ht="24.95" customHeight="1" x14ac:dyDescent="0.2">
      <c r="A12" s="193" t="s">
        <v>132</v>
      </c>
      <c r="B12" s="194" t="s">
        <v>133</v>
      </c>
      <c r="C12" s="113">
        <v>1.7920242301867744</v>
      </c>
      <c r="D12" s="115">
        <v>71</v>
      </c>
      <c r="E12" s="114">
        <v>27</v>
      </c>
      <c r="F12" s="114">
        <v>92</v>
      </c>
      <c r="G12" s="114">
        <v>62</v>
      </c>
      <c r="H12" s="140">
        <v>84</v>
      </c>
      <c r="I12" s="115">
        <v>-13</v>
      </c>
      <c r="J12" s="116">
        <v>-15.476190476190476</v>
      </c>
    </row>
    <row r="13" spans="1:15" s="110" customFormat="1" ht="24.95" customHeight="1" x14ac:dyDescent="0.2">
      <c r="A13" s="193" t="s">
        <v>134</v>
      </c>
      <c r="B13" s="199" t="s">
        <v>214</v>
      </c>
      <c r="C13" s="113">
        <v>2.4987380111055022</v>
      </c>
      <c r="D13" s="115">
        <v>99</v>
      </c>
      <c r="E13" s="114">
        <v>46</v>
      </c>
      <c r="F13" s="114">
        <v>86</v>
      </c>
      <c r="G13" s="114">
        <v>67</v>
      </c>
      <c r="H13" s="140">
        <v>89</v>
      </c>
      <c r="I13" s="115">
        <v>10</v>
      </c>
      <c r="J13" s="116">
        <v>11.235955056179776</v>
      </c>
    </row>
    <row r="14" spans="1:15" s="287" customFormat="1" ht="24.95" customHeight="1" x14ac:dyDescent="0.2">
      <c r="A14" s="193" t="s">
        <v>215</v>
      </c>
      <c r="B14" s="199" t="s">
        <v>137</v>
      </c>
      <c r="C14" s="113">
        <v>6.6633013629480065</v>
      </c>
      <c r="D14" s="115">
        <v>264</v>
      </c>
      <c r="E14" s="114">
        <v>147</v>
      </c>
      <c r="F14" s="114">
        <v>385</v>
      </c>
      <c r="G14" s="114">
        <v>187</v>
      </c>
      <c r="H14" s="140">
        <v>321</v>
      </c>
      <c r="I14" s="115">
        <v>-57</v>
      </c>
      <c r="J14" s="116">
        <v>-17.757009345794394</v>
      </c>
      <c r="K14" s="110"/>
      <c r="L14" s="110"/>
      <c r="M14" s="110"/>
      <c r="N14" s="110"/>
      <c r="O14" s="110"/>
    </row>
    <row r="15" spans="1:15" s="110" customFormat="1" ht="24.95" customHeight="1" x14ac:dyDescent="0.2">
      <c r="A15" s="193" t="s">
        <v>216</v>
      </c>
      <c r="B15" s="199" t="s">
        <v>217</v>
      </c>
      <c r="C15" s="113">
        <v>2.4482584553255933</v>
      </c>
      <c r="D15" s="115">
        <v>97</v>
      </c>
      <c r="E15" s="114">
        <v>63</v>
      </c>
      <c r="F15" s="114">
        <v>133</v>
      </c>
      <c r="G15" s="114">
        <v>62</v>
      </c>
      <c r="H15" s="140">
        <v>81</v>
      </c>
      <c r="I15" s="115">
        <v>16</v>
      </c>
      <c r="J15" s="116">
        <v>19.753086419753085</v>
      </c>
    </row>
    <row r="16" spans="1:15" s="287" customFormat="1" ht="24.95" customHeight="1" x14ac:dyDescent="0.2">
      <c r="A16" s="193" t="s">
        <v>218</v>
      </c>
      <c r="B16" s="199" t="s">
        <v>141</v>
      </c>
      <c r="C16" s="113">
        <v>3.4326097930338215</v>
      </c>
      <c r="D16" s="115">
        <v>136</v>
      </c>
      <c r="E16" s="114">
        <v>72</v>
      </c>
      <c r="F16" s="114">
        <v>224</v>
      </c>
      <c r="G16" s="114">
        <v>95</v>
      </c>
      <c r="H16" s="140">
        <v>170</v>
      </c>
      <c r="I16" s="115">
        <v>-34</v>
      </c>
      <c r="J16" s="116">
        <v>-20</v>
      </c>
      <c r="K16" s="110"/>
      <c r="L16" s="110"/>
      <c r="M16" s="110"/>
      <c r="N16" s="110"/>
      <c r="O16" s="110"/>
    </row>
    <row r="17" spans="1:15" s="110" customFormat="1" ht="24.95" customHeight="1" x14ac:dyDescent="0.2">
      <c r="A17" s="193" t="s">
        <v>142</v>
      </c>
      <c r="B17" s="199" t="s">
        <v>220</v>
      </c>
      <c r="C17" s="113">
        <v>0.78243311458859166</v>
      </c>
      <c r="D17" s="115">
        <v>31</v>
      </c>
      <c r="E17" s="114">
        <v>12</v>
      </c>
      <c r="F17" s="114">
        <v>28</v>
      </c>
      <c r="G17" s="114">
        <v>30</v>
      </c>
      <c r="H17" s="140">
        <v>70</v>
      </c>
      <c r="I17" s="115">
        <v>-39</v>
      </c>
      <c r="J17" s="116">
        <v>-55.714285714285715</v>
      </c>
    </row>
    <row r="18" spans="1:15" s="287" customFormat="1" ht="24.95" customHeight="1" x14ac:dyDescent="0.2">
      <c r="A18" s="201" t="s">
        <v>144</v>
      </c>
      <c r="B18" s="202" t="s">
        <v>145</v>
      </c>
      <c r="C18" s="113">
        <v>11.055022715800101</v>
      </c>
      <c r="D18" s="115">
        <v>438</v>
      </c>
      <c r="E18" s="114">
        <v>137</v>
      </c>
      <c r="F18" s="114">
        <v>351</v>
      </c>
      <c r="G18" s="114">
        <v>307</v>
      </c>
      <c r="H18" s="140">
        <v>392</v>
      </c>
      <c r="I18" s="115">
        <v>46</v>
      </c>
      <c r="J18" s="116">
        <v>11.73469387755102</v>
      </c>
      <c r="K18" s="110"/>
      <c r="L18" s="110"/>
      <c r="M18" s="110"/>
      <c r="N18" s="110"/>
      <c r="O18" s="110"/>
    </row>
    <row r="19" spans="1:15" s="110" customFormat="1" ht="24.95" customHeight="1" x14ac:dyDescent="0.2">
      <c r="A19" s="193" t="s">
        <v>146</v>
      </c>
      <c r="B19" s="199" t="s">
        <v>147</v>
      </c>
      <c r="C19" s="113">
        <v>16.002019182231198</v>
      </c>
      <c r="D19" s="115">
        <v>634</v>
      </c>
      <c r="E19" s="114">
        <v>532</v>
      </c>
      <c r="F19" s="114">
        <v>787</v>
      </c>
      <c r="G19" s="114">
        <v>522</v>
      </c>
      <c r="H19" s="140">
        <v>611</v>
      </c>
      <c r="I19" s="115">
        <v>23</v>
      </c>
      <c r="J19" s="116">
        <v>3.7643207855973815</v>
      </c>
    </row>
    <row r="20" spans="1:15" s="287" customFormat="1" ht="24.95" customHeight="1" x14ac:dyDescent="0.2">
      <c r="A20" s="193" t="s">
        <v>148</v>
      </c>
      <c r="B20" s="199" t="s">
        <v>149</v>
      </c>
      <c r="C20" s="113">
        <v>14.361433619384149</v>
      </c>
      <c r="D20" s="115">
        <v>569</v>
      </c>
      <c r="E20" s="114">
        <v>413</v>
      </c>
      <c r="F20" s="114">
        <v>556</v>
      </c>
      <c r="G20" s="114">
        <v>469</v>
      </c>
      <c r="H20" s="140">
        <v>610</v>
      </c>
      <c r="I20" s="115">
        <v>-41</v>
      </c>
      <c r="J20" s="116">
        <v>-6.721311475409836</v>
      </c>
      <c r="K20" s="110"/>
      <c r="L20" s="110"/>
      <c r="M20" s="110"/>
      <c r="N20" s="110"/>
      <c r="O20" s="110"/>
    </row>
    <row r="21" spans="1:15" s="110" customFormat="1" ht="24.95" customHeight="1" x14ac:dyDescent="0.2">
      <c r="A21" s="201" t="s">
        <v>150</v>
      </c>
      <c r="B21" s="202" t="s">
        <v>151</v>
      </c>
      <c r="C21" s="113">
        <v>9.3891973750630999</v>
      </c>
      <c r="D21" s="115">
        <v>372</v>
      </c>
      <c r="E21" s="114">
        <v>369</v>
      </c>
      <c r="F21" s="114">
        <v>465</v>
      </c>
      <c r="G21" s="114">
        <v>342</v>
      </c>
      <c r="H21" s="140">
        <v>381</v>
      </c>
      <c r="I21" s="115">
        <v>-9</v>
      </c>
      <c r="J21" s="116">
        <v>-2.3622047244094486</v>
      </c>
    </row>
    <row r="22" spans="1:15" s="110" customFormat="1" ht="24.95" customHeight="1" x14ac:dyDescent="0.2">
      <c r="A22" s="201" t="s">
        <v>152</v>
      </c>
      <c r="B22" s="199" t="s">
        <v>153</v>
      </c>
      <c r="C22" s="113">
        <v>1.6153457849570925</v>
      </c>
      <c r="D22" s="115">
        <v>64</v>
      </c>
      <c r="E22" s="114">
        <v>61</v>
      </c>
      <c r="F22" s="114">
        <v>57</v>
      </c>
      <c r="G22" s="114">
        <v>41</v>
      </c>
      <c r="H22" s="140">
        <v>45</v>
      </c>
      <c r="I22" s="115">
        <v>19</v>
      </c>
      <c r="J22" s="116">
        <v>42.222222222222221</v>
      </c>
    </row>
    <row r="23" spans="1:15" s="110" customFormat="1" ht="24.95" customHeight="1" x14ac:dyDescent="0.2">
      <c r="A23" s="193" t="s">
        <v>154</v>
      </c>
      <c r="B23" s="199" t="s">
        <v>155</v>
      </c>
      <c r="C23" s="113">
        <v>3.0540131246845026</v>
      </c>
      <c r="D23" s="115">
        <v>121</v>
      </c>
      <c r="E23" s="114">
        <v>167</v>
      </c>
      <c r="F23" s="114">
        <v>123</v>
      </c>
      <c r="G23" s="114">
        <v>136</v>
      </c>
      <c r="H23" s="140">
        <v>207</v>
      </c>
      <c r="I23" s="115">
        <v>-86</v>
      </c>
      <c r="J23" s="116">
        <v>-41.545893719806763</v>
      </c>
    </row>
    <row r="24" spans="1:15" s="110" customFormat="1" ht="24.95" customHeight="1" x14ac:dyDescent="0.2">
      <c r="A24" s="193" t="s">
        <v>156</v>
      </c>
      <c r="B24" s="199" t="s">
        <v>221</v>
      </c>
      <c r="C24" s="113">
        <v>3.3568904593639575</v>
      </c>
      <c r="D24" s="115">
        <v>133</v>
      </c>
      <c r="E24" s="114">
        <v>100</v>
      </c>
      <c r="F24" s="114">
        <v>129</v>
      </c>
      <c r="G24" s="114">
        <v>88</v>
      </c>
      <c r="H24" s="140">
        <v>451</v>
      </c>
      <c r="I24" s="115">
        <v>-318</v>
      </c>
      <c r="J24" s="116">
        <v>-70.509977827051003</v>
      </c>
    </row>
    <row r="25" spans="1:15" s="110" customFormat="1" ht="24.95" customHeight="1" x14ac:dyDescent="0.2">
      <c r="A25" s="193" t="s">
        <v>222</v>
      </c>
      <c r="B25" s="204" t="s">
        <v>159</v>
      </c>
      <c r="C25" s="113">
        <v>8.1776880363452804</v>
      </c>
      <c r="D25" s="115">
        <v>324</v>
      </c>
      <c r="E25" s="114">
        <v>165</v>
      </c>
      <c r="F25" s="114">
        <v>237</v>
      </c>
      <c r="G25" s="114">
        <v>241</v>
      </c>
      <c r="H25" s="140">
        <v>268</v>
      </c>
      <c r="I25" s="115">
        <v>56</v>
      </c>
      <c r="J25" s="116">
        <v>20.895522388059703</v>
      </c>
    </row>
    <row r="26" spans="1:15" s="110" customFormat="1" ht="24.95" customHeight="1" x14ac:dyDescent="0.2">
      <c r="A26" s="201">
        <v>782.78300000000002</v>
      </c>
      <c r="B26" s="203" t="s">
        <v>160</v>
      </c>
      <c r="C26" s="113">
        <v>4.9217566885411408</v>
      </c>
      <c r="D26" s="115">
        <v>195</v>
      </c>
      <c r="E26" s="114">
        <v>206</v>
      </c>
      <c r="F26" s="114">
        <v>266</v>
      </c>
      <c r="G26" s="114">
        <v>250</v>
      </c>
      <c r="H26" s="140">
        <v>178</v>
      </c>
      <c r="I26" s="115">
        <v>17</v>
      </c>
      <c r="J26" s="116">
        <v>9.5505617977528097</v>
      </c>
    </row>
    <row r="27" spans="1:15" s="110" customFormat="1" ht="24.95" customHeight="1" x14ac:dyDescent="0.2">
      <c r="A27" s="193" t="s">
        <v>161</v>
      </c>
      <c r="B27" s="199" t="s">
        <v>162</v>
      </c>
      <c r="C27" s="113">
        <v>1.867743563856638</v>
      </c>
      <c r="D27" s="115">
        <v>74</v>
      </c>
      <c r="E27" s="114">
        <v>50</v>
      </c>
      <c r="F27" s="114">
        <v>102</v>
      </c>
      <c r="G27" s="114">
        <v>62</v>
      </c>
      <c r="H27" s="140">
        <v>68</v>
      </c>
      <c r="I27" s="115">
        <v>6</v>
      </c>
      <c r="J27" s="116">
        <v>8.8235294117647065</v>
      </c>
    </row>
    <row r="28" spans="1:15" s="110" customFormat="1" ht="24.95" customHeight="1" x14ac:dyDescent="0.2">
      <c r="A28" s="193" t="s">
        <v>163</v>
      </c>
      <c r="B28" s="199" t="s">
        <v>164</v>
      </c>
      <c r="C28" s="113">
        <v>1.9434628975265018</v>
      </c>
      <c r="D28" s="115">
        <v>77</v>
      </c>
      <c r="E28" s="114">
        <v>68</v>
      </c>
      <c r="F28" s="114">
        <v>232</v>
      </c>
      <c r="G28" s="114">
        <v>43</v>
      </c>
      <c r="H28" s="140">
        <v>85</v>
      </c>
      <c r="I28" s="115">
        <v>-8</v>
      </c>
      <c r="J28" s="116">
        <v>-9.4117647058823533</v>
      </c>
    </row>
    <row r="29" spans="1:15" s="110" customFormat="1" ht="24.95" customHeight="1" x14ac:dyDescent="0.2">
      <c r="A29" s="193">
        <v>86</v>
      </c>
      <c r="B29" s="199" t="s">
        <v>165</v>
      </c>
      <c r="C29" s="113">
        <v>8.1272084805653702</v>
      </c>
      <c r="D29" s="115">
        <v>322</v>
      </c>
      <c r="E29" s="114">
        <v>346</v>
      </c>
      <c r="F29" s="114">
        <v>363</v>
      </c>
      <c r="G29" s="114">
        <v>169</v>
      </c>
      <c r="H29" s="140">
        <v>198</v>
      </c>
      <c r="I29" s="115">
        <v>124</v>
      </c>
      <c r="J29" s="116">
        <v>62.626262626262623</v>
      </c>
    </row>
    <row r="30" spans="1:15" s="110" customFormat="1" ht="24.95" customHeight="1" x14ac:dyDescent="0.2">
      <c r="A30" s="193">
        <v>87.88</v>
      </c>
      <c r="B30" s="204" t="s">
        <v>166</v>
      </c>
      <c r="C30" s="113">
        <v>2.3725391216557292</v>
      </c>
      <c r="D30" s="115">
        <v>94</v>
      </c>
      <c r="E30" s="114">
        <v>93</v>
      </c>
      <c r="F30" s="114">
        <v>168</v>
      </c>
      <c r="G30" s="114">
        <v>91</v>
      </c>
      <c r="H30" s="140">
        <v>122</v>
      </c>
      <c r="I30" s="115">
        <v>-28</v>
      </c>
      <c r="J30" s="116">
        <v>-22.950819672131146</v>
      </c>
    </row>
    <row r="31" spans="1:15" s="110" customFormat="1" ht="24.95" customHeight="1" x14ac:dyDescent="0.2">
      <c r="A31" s="193" t="s">
        <v>167</v>
      </c>
      <c r="B31" s="199" t="s">
        <v>168</v>
      </c>
      <c r="C31" s="113">
        <v>2.8016153457849571</v>
      </c>
      <c r="D31" s="115">
        <v>111</v>
      </c>
      <c r="E31" s="114">
        <v>100</v>
      </c>
      <c r="F31" s="114">
        <v>112</v>
      </c>
      <c r="G31" s="114">
        <v>97</v>
      </c>
      <c r="H31" s="140">
        <v>103</v>
      </c>
      <c r="I31" s="115">
        <v>8</v>
      </c>
      <c r="J31" s="116">
        <v>7.766990291262136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1.7920242301867744</v>
      </c>
      <c r="D34" s="115">
        <v>71</v>
      </c>
      <c r="E34" s="114">
        <v>27</v>
      </c>
      <c r="F34" s="114">
        <v>92</v>
      </c>
      <c r="G34" s="114">
        <v>62</v>
      </c>
      <c r="H34" s="140">
        <v>84</v>
      </c>
      <c r="I34" s="115">
        <v>-13</v>
      </c>
      <c r="J34" s="116">
        <v>-15.476190476190476</v>
      </c>
    </row>
    <row r="35" spans="1:10" s="110" customFormat="1" ht="24.95" customHeight="1" x14ac:dyDescent="0.2">
      <c r="A35" s="292" t="s">
        <v>171</v>
      </c>
      <c r="B35" s="293" t="s">
        <v>172</v>
      </c>
      <c r="C35" s="113">
        <v>20.217062089853609</v>
      </c>
      <c r="D35" s="115">
        <v>801</v>
      </c>
      <c r="E35" s="114">
        <v>330</v>
      </c>
      <c r="F35" s="114">
        <v>822</v>
      </c>
      <c r="G35" s="114">
        <v>561</v>
      </c>
      <c r="H35" s="140">
        <v>802</v>
      </c>
      <c r="I35" s="115">
        <v>-1</v>
      </c>
      <c r="J35" s="116">
        <v>-0.12468827930174564</v>
      </c>
    </row>
    <row r="36" spans="1:10" s="110" customFormat="1" ht="24.95" customHeight="1" x14ac:dyDescent="0.2">
      <c r="A36" s="294" t="s">
        <v>173</v>
      </c>
      <c r="B36" s="295" t="s">
        <v>174</v>
      </c>
      <c r="C36" s="125">
        <v>77.990913679959618</v>
      </c>
      <c r="D36" s="143">
        <v>3090</v>
      </c>
      <c r="E36" s="144">
        <v>2670</v>
      </c>
      <c r="F36" s="144">
        <v>3597</v>
      </c>
      <c r="G36" s="144">
        <v>2551</v>
      </c>
      <c r="H36" s="145">
        <v>3327</v>
      </c>
      <c r="I36" s="143">
        <v>-237</v>
      </c>
      <c r="J36" s="146">
        <v>-7.1235347159603251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3962</v>
      </c>
      <c r="F11" s="264">
        <v>3027</v>
      </c>
      <c r="G11" s="264">
        <v>4511</v>
      </c>
      <c r="H11" s="264">
        <v>3176</v>
      </c>
      <c r="I11" s="265">
        <v>4213</v>
      </c>
      <c r="J11" s="263">
        <v>-251</v>
      </c>
      <c r="K11" s="266">
        <v>-5.9577498219795872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24.684502776375567</v>
      </c>
      <c r="E13" s="115">
        <v>978</v>
      </c>
      <c r="F13" s="114">
        <v>827</v>
      </c>
      <c r="G13" s="114">
        <v>1022</v>
      </c>
      <c r="H13" s="114">
        <v>865</v>
      </c>
      <c r="I13" s="140">
        <v>924</v>
      </c>
      <c r="J13" s="115">
        <v>54</v>
      </c>
      <c r="K13" s="116">
        <v>5.8441558441558445</v>
      </c>
    </row>
    <row r="14" spans="1:15" ht="15.95" customHeight="1" x14ac:dyDescent="0.2">
      <c r="A14" s="306" t="s">
        <v>230</v>
      </c>
      <c r="B14" s="307"/>
      <c r="C14" s="308"/>
      <c r="D14" s="113">
        <v>61.812216052498741</v>
      </c>
      <c r="E14" s="115">
        <v>2449</v>
      </c>
      <c r="F14" s="114">
        <v>1809</v>
      </c>
      <c r="G14" s="114">
        <v>2998</v>
      </c>
      <c r="H14" s="114">
        <v>1964</v>
      </c>
      <c r="I14" s="140">
        <v>2529</v>
      </c>
      <c r="J14" s="115">
        <v>-80</v>
      </c>
      <c r="K14" s="116">
        <v>-3.1633056544088571</v>
      </c>
    </row>
    <row r="15" spans="1:15" ht="15.95" customHeight="1" x14ac:dyDescent="0.2">
      <c r="A15" s="306" t="s">
        <v>231</v>
      </c>
      <c r="B15" s="307"/>
      <c r="C15" s="308"/>
      <c r="D15" s="113">
        <v>7.1680969207470975</v>
      </c>
      <c r="E15" s="115">
        <v>284</v>
      </c>
      <c r="F15" s="114">
        <v>220</v>
      </c>
      <c r="G15" s="114">
        <v>266</v>
      </c>
      <c r="H15" s="114">
        <v>166</v>
      </c>
      <c r="I15" s="140">
        <v>343</v>
      </c>
      <c r="J15" s="115">
        <v>-59</v>
      </c>
      <c r="K15" s="116">
        <v>-17.201166180758019</v>
      </c>
    </row>
    <row r="16" spans="1:15" ht="15.95" customHeight="1" x14ac:dyDescent="0.2">
      <c r="A16" s="306" t="s">
        <v>232</v>
      </c>
      <c r="B16" s="307"/>
      <c r="C16" s="308"/>
      <c r="D16" s="113">
        <v>6.3099444724886418</v>
      </c>
      <c r="E16" s="115">
        <v>250</v>
      </c>
      <c r="F16" s="114">
        <v>170</v>
      </c>
      <c r="G16" s="114">
        <v>224</v>
      </c>
      <c r="H16" s="114">
        <v>180</v>
      </c>
      <c r="I16" s="140">
        <v>415</v>
      </c>
      <c r="J16" s="115">
        <v>-165</v>
      </c>
      <c r="K16" s="116">
        <v>-39.75903614457831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1.1610297829379101</v>
      </c>
      <c r="E18" s="115">
        <v>46</v>
      </c>
      <c r="F18" s="114">
        <v>28</v>
      </c>
      <c r="G18" s="114">
        <v>81</v>
      </c>
      <c r="H18" s="114">
        <v>42</v>
      </c>
      <c r="I18" s="140">
        <v>45</v>
      </c>
      <c r="J18" s="115">
        <v>1</v>
      </c>
      <c r="K18" s="116">
        <v>2.2222222222222223</v>
      </c>
    </row>
    <row r="19" spans="1:11" ht="14.1" customHeight="1" x14ac:dyDescent="0.2">
      <c r="A19" s="306" t="s">
        <v>235</v>
      </c>
      <c r="B19" s="307" t="s">
        <v>236</v>
      </c>
      <c r="C19" s="308"/>
      <c r="D19" s="113">
        <v>0.83291267036850081</v>
      </c>
      <c r="E19" s="115">
        <v>33</v>
      </c>
      <c r="F19" s="114">
        <v>17</v>
      </c>
      <c r="G19" s="114">
        <v>64</v>
      </c>
      <c r="H19" s="114">
        <v>27</v>
      </c>
      <c r="I19" s="140">
        <v>34</v>
      </c>
      <c r="J19" s="115">
        <v>-1</v>
      </c>
      <c r="K19" s="116">
        <v>-2.9411764705882355</v>
      </c>
    </row>
    <row r="20" spans="1:11" ht="14.1" customHeight="1" x14ac:dyDescent="0.2">
      <c r="A20" s="306">
        <v>12</v>
      </c>
      <c r="B20" s="307" t="s">
        <v>237</v>
      </c>
      <c r="C20" s="308"/>
      <c r="D20" s="113">
        <v>2.1201413427561837</v>
      </c>
      <c r="E20" s="115">
        <v>84</v>
      </c>
      <c r="F20" s="114">
        <v>16</v>
      </c>
      <c r="G20" s="114">
        <v>46</v>
      </c>
      <c r="H20" s="114">
        <v>66</v>
      </c>
      <c r="I20" s="140">
        <v>94</v>
      </c>
      <c r="J20" s="115">
        <v>-10</v>
      </c>
      <c r="K20" s="116">
        <v>-10.638297872340425</v>
      </c>
    </row>
    <row r="21" spans="1:11" ht="14.1" customHeight="1" x14ac:dyDescent="0.2">
      <c r="A21" s="306">
        <v>21</v>
      </c>
      <c r="B21" s="307" t="s">
        <v>238</v>
      </c>
      <c r="C21" s="308"/>
      <c r="D21" s="113">
        <v>0.53003533568904593</v>
      </c>
      <c r="E21" s="115">
        <v>21</v>
      </c>
      <c r="F21" s="114">
        <v>4</v>
      </c>
      <c r="G21" s="114">
        <v>9</v>
      </c>
      <c r="H21" s="114">
        <v>5</v>
      </c>
      <c r="I21" s="140">
        <v>24</v>
      </c>
      <c r="J21" s="115">
        <v>-3</v>
      </c>
      <c r="K21" s="116">
        <v>-12.5</v>
      </c>
    </row>
    <row r="22" spans="1:11" ht="14.1" customHeight="1" x14ac:dyDescent="0.2">
      <c r="A22" s="306">
        <v>22</v>
      </c>
      <c r="B22" s="307" t="s">
        <v>239</v>
      </c>
      <c r="C22" s="308"/>
      <c r="D22" s="113">
        <v>0.63099444724886422</v>
      </c>
      <c r="E22" s="115">
        <v>25</v>
      </c>
      <c r="F22" s="114">
        <v>12</v>
      </c>
      <c r="G22" s="114">
        <v>77</v>
      </c>
      <c r="H22" s="114">
        <v>18</v>
      </c>
      <c r="I22" s="140">
        <v>48</v>
      </c>
      <c r="J22" s="115">
        <v>-23</v>
      </c>
      <c r="K22" s="116">
        <v>-47.916666666666664</v>
      </c>
    </row>
    <row r="23" spans="1:11" ht="14.1" customHeight="1" x14ac:dyDescent="0.2">
      <c r="A23" s="306">
        <v>23</v>
      </c>
      <c r="B23" s="307" t="s">
        <v>240</v>
      </c>
      <c r="C23" s="308"/>
      <c r="D23" s="113">
        <v>0.15143866733972741</v>
      </c>
      <c r="E23" s="115">
        <v>6</v>
      </c>
      <c r="F23" s="114">
        <v>4</v>
      </c>
      <c r="G23" s="114">
        <v>6</v>
      </c>
      <c r="H23" s="114">
        <v>5</v>
      </c>
      <c r="I23" s="140" t="s">
        <v>513</v>
      </c>
      <c r="J23" s="115" t="s">
        <v>513</v>
      </c>
      <c r="K23" s="116" t="s">
        <v>513</v>
      </c>
    </row>
    <row r="24" spans="1:11" ht="14.1" customHeight="1" x14ac:dyDescent="0.2">
      <c r="A24" s="306">
        <v>24</v>
      </c>
      <c r="B24" s="307" t="s">
        <v>241</v>
      </c>
      <c r="C24" s="308"/>
      <c r="D24" s="113">
        <v>1.5648662291771833</v>
      </c>
      <c r="E24" s="115">
        <v>62</v>
      </c>
      <c r="F24" s="114">
        <v>31</v>
      </c>
      <c r="G24" s="114">
        <v>93</v>
      </c>
      <c r="H24" s="114">
        <v>39</v>
      </c>
      <c r="I24" s="140">
        <v>75</v>
      </c>
      <c r="J24" s="115">
        <v>-13</v>
      </c>
      <c r="K24" s="116">
        <v>-17.333333333333332</v>
      </c>
    </row>
    <row r="25" spans="1:11" ht="14.1" customHeight="1" x14ac:dyDescent="0.2">
      <c r="A25" s="306">
        <v>25</v>
      </c>
      <c r="B25" s="307" t="s">
        <v>242</v>
      </c>
      <c r="C25" s="308"/>
      <c r="D25" s="113">
        <v>3.9878849066128219</v>
      </c>
      <c r="E25" s="115">
        <v>158</v>
      </c>
      <c r="F25" s="114">
        <v>85</v>
      </c>
      <c r="G25" s="114">
        <v>148</v>
      </c>
      <c r="H25" s="114">
        <v>94</v>
      </c>
      <c r="I25" s="140">
        <v>231</v>
      </c>
      <c r="J25" s="115">
        <v>-73</v>
      </c>
      <c r="K25" s="116">
        <v>-31.601731601731601</v>
      </c>
    </row>
    <row r="26" spans="1:11" ht="14.1" customHeight="1" x14ac:dyDescent="0.2">
      <c r="A26" s="306">
        <v>26</v>
      </c>
      <c r="B26" s="307" t="s">
        <v>243</v>
      </c>
      <c r="C26" s="308"/>
      <c r="D26" s="113">
        <v>2.5744573447753658</v>
      </c>
      <c r="E26" s="115">
        <v>102</v>
      </c>
      <c r="F26" s="114">
        <v>42</v>
      </c>
      <c r="G26" s="114">
        <v>89</v>
      </c>
      <c r="H26" s="114">
        <v>46</v>
      </c>
      <c r="I26" s="140">
        <v>82</v>
      </c>
      <c r="J26" s="115">
        <v>20</v>
      </c>
      <c r="K26" s="116">
        <v>24.390243902439025</v>
      </c>
    </row>
    <row r="27" spans="1:11" ht="14.1" customHeight="1" x14ac:dyDescent="0.2">
      <c r="A27" s="306">
        <v>27</v>
      </c>
      <c r="B27" s="307" t="s">
        <v>244</v>
      </c>
      <c r="C27" s="308"/>
      <c r="D27" s="113">
        <v>1.2367491166077738</v>
      </c>
      <c r="E27" s="115">
        <v>49</v>
      </c>
      <c r="F27" s="114">
        <v>28</v>
      </c>
      <c r="G27" s="114">
        <v>41</v>
      </c>
      <c r="H27" s="114">
        <v>29</v>
      </c>
      <c r="I27" s="140">
        <v>134</v>
      </c>
      <c r="J27" s="115">
        <v>-85</v>
      </c>
      <c r="K27" s="116">
        <v>-63.432835820895519</v>
      </c>
    </row>
    <row r="28" spans="1:11" ht="14.1" customHeight="1" x14ac:dyDescent="0.2">
      <c r="A28" s="306">
        <v>28</v>
      </c>
      <c r="B28" s="307" t="s">
        <v>245</v>
      </c>
      <c r="C28" s="308"/>
      <c r="D28" s="113">
        <v>0.50479555779909135</v>
      </c>
      <c r="E28" s="115">
        <v>20</v>
      </c>
      <c r="F28" s="114">
        <v>8</v>
      </c>
      <c r="G28" s="114">
        <v>18</v>
      </c>
      <c r="H28" s="114">
        <v>12</v>
      </c>
      <c r="I28" s="140">
        <v>44</v>
      </c>
      <c r="J28" s="115">
        <v>-24</v>
      </c>
      <c r="K28" s="116">
        <v>-54.545454545454547</v>
      </c>
    </row>
    <row r="29" spans="1:11" ht="14.1" customHeight="1" x14ac:dyDescent="0.2">
      <c r="A29" s="306">
        <v>29</v>
      </c>
      <c r="B29" s="307" t="s">
        <v>246</v>
      </c>
      <c r="C29" s="308"/>
      <c r="D29" s="113">
        <v>3.8364462392730942</v>
      </c>
      <c r="E29" s="115">
        <v>152</v>
      </c>
      <c r="F29" s="114">
        <v>148</v>
      </c>
      <c r="G29" s="114">
        <v>182</v>
      </c>
      <c r="H29" s="114">
        <v>120</v>
      </c>
      <c r="I29" s="140">
        <v>115</v>
      </c>
      <c r="J29" s="115">
        <v>37</v>
      </c>
      <c r="K29" s="116">
        <v>32.173913043478258</v>
      </c>
    </row>
    <row r="30" spans="1:11" ht="14.1" customHeight="1" x14ac:dyDescent="0.2">
      <c r="A30" s="306" t="s">
        <v>247</v>
      </c>
      <c r="B30" s="307" t="s">
        <v>248</v>
      </c>
      <c r="C30" s="308"/>
      <c r="D30" s="113">
        <v>0.75719333669863709</v>
      </c>
      <c r="E30" s="115">
        <v>30</v>
      </c>
      <c r="F30" s="114">
        <v>22</v>
      </c>
      <c r="G30" s="114">
        <v>48</v>
      </c>
      <c r="H30" s="114">
        <v>22</v>
      </c>
      <c r="I30" s="140">
        <v>17</v>
      </c>
      <c r="J30" s="115">
        <v>13</v>
      </c>
      <c r="K30" s="116">
        <v>76.470588235294116</v>
      </c>
    </row>
    <row r="31" spans="1:11" ht="14.1" customHeight="1" x14ac:dyDescent="0.2">
      <c r="A31" s="306" t="s">
        <v>249</v>
      </c>
      <c r="B31" s="307" t="s">
        <v>250</v>
      </c>
      <c r="C31" s="308"/>
      <c r="D31" s="113">
        <v>2.8773346794548207</v>
      </c>
      <c r="E31" s="115">
        <v>114</v>
      </c>
      <c r="F31" s="114">
        <v>123</v>
      </c>
      <c r="G31" s="114">
        <v>129</v>
      </c>
      <c r="H31" s="114">
        <v>94</v>
      </c>
      <c r="I31" s="140">
        <v>93</v>
      </c>
      <c r="J31" s="115">
        <v>21</v>
      </c>
      <c r="K31" s="116">
        <v>22.580645161290324</v>
      </c>
    </row>
    <row r="32" spans="1:11" ht="14.1" customHeight="1" x14ac:dyDescent="0.2">
      <c r="A32" s="306">
        <v>31</v>
      </c>
      <c r="B32" s="307" t="s">
        <v>251</v>
      </c>
      <c r="C32" s="308"/>
      <c r="D32" s="113">
        <v>0.65623422513881879</v>
      </c>
      <c r="E32" s="115">
        <v>26</v>
      </c>
      <c r="F32" s="114">
        <v>7</v>
      </c>
      <c r="G32" s="114">
        <v>6</v>
      </c>
      <c r="H32" s="114">
        <v>19</v>
      </c>
      <c r="I32" s="140">
        <v>14</v>
      </c>
      <c r="J32" s="115">
        <v>12</v>
      </c>
      <c r="K32" s="116">
        <v>85.714285714285708</v>
      </c>
    </row>
    <row r="33" spans="1:11" ht="14.1" customHeight="1" x14ac:dyDescent="0.2">
      <c r="A33" s="306">
        <v>32</v>
      </c>
      <c r="B33" s="307" t="s">
        <v>252</v>
      </c>
      <c r="C33" s="308"/>
      <c r="D33" s="113">
        <v>4.0636042402826851</v>
      </c>
      <c r="E33" s="115">
        <v>161</v>
      </c>
      <c r="F33" s="114">
        <v>38</v>
      </c>
      <c r="G33" s="114">
        <v>123</v>
      </c>
      <c r="H33" s="114">
        <v>98</v>
      </c>
      <c r="I33" s="140">
        <v>130</v>
      </c>
      <c r="J33" s="115">
        <v>31</v>
      </c>
      <c r="K33" s="116">
        <v>23.846153846153847</v>
      </c>
    </row>
    <row r="34" spans="1:11" ht="14.1" customHeight="1" x14ac:dyDescent="0.2">
      <c r="A34" s="306">
        <v>33</v>
      </c>
      <c r="B34" s="307" t="s">
        <v>253</v>
      </c>
      <c r="C34" s="308"/>
      <c r="D34" s="113">
        <v>3.6345280161534577</v>
      </c>
      <c r="E34" s="115">
        <v>144</v>
      </c>
      <c r="F34" s="114">
        <v>60</v>
      </c>
      <c r="G34" s="114">
        <v>108</v>
      </c>
      <c r="H34" s="114">
        <v>118</v>
      </c>
      <c r="I34" s="140">
        <v>131</v>
      </c>
      <c r="J34" s="115">
        <v>13</v>
      </c>
      <c r="K34" s="116">
        <v>9.9236641221374047</v>
      </c>
    </row>
    <row r="35" spans="1:11" ht="14.1" customHeight="1" x14ac:dyDescent="0.2">
      <c r="A35" s="306">
        <v>34</v>
      </c>
      <c r="B35" s="307" t="s">
        <v>254</v>
      </c>
      <c r="C35" s="308"/>
      <c r="D35" s="113">
        <v>2.221100454316002</v>
      </c>
      <c r="E35" s="115">
        <v>88</v>
      </c>
      <c r="F35" s="114">
        <v>74</v>
      </c>
      <c r="G35" s="114">
        <v>139</v>
      </c>
      <c r="H35" s="114">
        <v>126</v>
      </c>
      <c r="I35" s="140">
        <v>100</v>
      </c>
      <c r="J35" s="115">
        <v>-12</v>
      </c>
      <c r="K35" s="116">
        <v>-12</v>
      </c>
    </row>
    <row r="36" spans="1:11" ht="14.1" customHeight="1" x14ac:dyDescent="0.2">
      <c r="A36" s="306">
        <v>41</v>
      </c>
      <c r="B36" s="307" t="s">
        <v>255</v>
      </c>
      <c r="C36" s="308"/>
      <c r="D36" s="113">
        <v>0.2271580010095911</v>
      </c>
      <c r="E36" s="115">
        <v>9</v>
      </c>
      <c r="F36" s="114" t="s">
        <v>513</v>
      </c>
      <c r="G36" s="114">
        <v>15</v>
      </c>
      <c r="H36" s="114">
        <v>3</v>
      </c>
      <c r="I36" s="140">
        <v>10</v>
      </c>
      <c r="J36" s="115">
        <v>-1</v>
      </c>
      <c r="K36" s="116">
        <v>-10</v>
      </c>
    </row>
    <row r="37" spans="1:11" ht="14.1" customHeight="1" x14ac:dyDescent="0.2">
      <c r="A37" s="306">
        <v>42</v>
      </c>
      <c r="B37" s="307" t="s">
        <v>256</v>
      </c>
      <c r="C37" s="308"/>
      <c r="D37" s="113">
        <v>0.12619888944977284</v>
      </c>
      <c r="E37" s="115">
        <v>5</v>
      </c>
      <c r="F37" s="114" t="s">
        <v>513</v>
      </c>
      <c r="G37" s="114" t="s">
        <v>513</v>
      </c>
      <c r="H37" s="114">
        <v>0</v>
      </c>
      <c r="I37" s="140">
        <v>5</v>
      </c>
      <c r="J37" s="115">
        <v>0</v>
      </c>
      <c r="K37" s="116">
        <v>0</v>
      </c>
    </row>
    <row r="38" spans="1:11" ht="14.1" customHeight="1" x14ac:dyDescent="0.2">
      <c r="A38" s="306">
        <v>43</v>
      </c>
      <c r="B38" s="307" t="s">
        <v>257</v>
      </c>
      <c r="C38" s="308"/>
      <c r="D38" s="113">
        <v>0.85815244825845538</v>
      </c>
      <c r="E38" s="115">
        <v>34</v>
      </c>
      <c r="F38" s="114">
        <v>21</v>
      </c>
      <c r="G38" s="114">
        <v>56</v>
      </c>
      <c r="H38" s="114">
        <v>18</v>
      </c>
      <c r="I38" s="140">
        <v>34</v>
      </c>
      <c r="J38" s="115">
        <v>0</v>
      </c>
      <c r="K38" s="116">
        <v>0</v>
      </c>
    </row>
    <row r="39" spans="1:11" ht="14.1" customHeight="1" x14ac:dyDescent="0.2">
      <c r="A39" s="306">
        <v>51</v>
      </c>
      <c r="B39" s="307" t="s">
        <v>258</v>
      </c>
      <c r="C39" s="308"/>
      <c r="D39" s="113">
        <v>10.701665825340736</v>
      </c>
      <c r="E39" s="115">
        <v>424</v>
      </c>
      <c r="F39" s="114">
        <v>363</v>
      </c>
      <c r="G39" s="114">
        <v>501</v>
      </c>
      <c r="H39" s="114">
        <v>492</v>
      </c>
      <c r="I39" s="140">
        <v>520</v>
      </c>
      <c r="J39" s="115">
        <v>-96</v>
      </c>
      <c r="K39" s="116">
        <v>-18.46153846153846</v>
      </c>
    </row>
    <row r="40" spans="1:11" ht="14.1" customHeight="1" x14ac:dyDescent="0.2">
      <c r="A40" s="306" t="s">
        <v>259</v>
      </c>
      <c r="B40" s="307" t="s">
        <v>260</v>
      </c>
      <c r="C40" s="308"/>
      <c r="D40" s="113">
        <v>8.6824835941443723</v>
      </c>
      <c r="E40" s="115">
        <v>344</v>
      </c>
      <c r="F40" s="114">
        <v>302</v>
      </c>
      <c r="G40" s="114">
        <v>408</v>
      </c>
      <c r="H40" s="114">
        <v>360</v>
      </c>
      <c r="I40" s="140">
        <v>355</v>
      </c>
      <c r="J40" s="115">
        <v>-11</v>
      </c>
      <c r="K40" s="116">
        <v>-3.0985915492957745</v>
      </c>
    </row>
    <row r="41" spans="1:11" ht="14.1" customHeight="1" x14ac:dyDescent="0.2">
      <c r="A41" s="306"/>
      <c r="B41" s="307" t="s">
        <v>261</v>
      </c>
      <c r="C41" s="308"/>
      <c r="D41" s="113">
        <v>7.7233720343260979</v>
      </c>
      <c r="E41" s="115">
        <v>306</v>
      </c>
      <c r="F41" s="114">
        <v>265</v>
      </c>
      <c r="G41" s="114">
        <v>351</v>
      </c>
      <c r="H41" s="114">
        <v>305</v>
      </c>
      <c r="I41" s="140">
        <v>302</v>
      </c>
      <c r="J41" s="115">
        <v>4</v>
      </c>
      <c r="K41" s="116">
        <v>1.3245033112582782</v>
      </c>
    </row>
    <row r="42" spans="1:11" ht="14.1" customHeight="1" x14ac:dyDescent="0.2">
      <c r="A42" s="306">
        <v>52</v>
      </c>
      <c r="B42" s="307" t="s">
        <v>262</v>
      </c>
      <c r="C42" s="308"/>
      <c r="D42" s="113">
        <v>10.323069156991419</v>
      </c>
      <c r="E42" s="115">
        <v>409</v>
      </c>
      <c r="F42" s="114">
        <v>219</v>
      </c>
      <c r="G42" s="114">
        <v>338</v>
      </c>
      <c r="H42" s="114">
        <v>284</v>
      </c>
      <c r="I42" s="140">
        <v>388</v>
      </c>
      <c r="J42" s="115">
        <v>21</v>
      </c>
      <c r="K42" s="116">
        <v>5.4123711340206189</v>
      </c>
    </row>
    <row r="43" spans="1:11" ht="14.1" customHeight="1" x14ac:dyDescent="0.2">
      <c r="A43" s="306" t="s">
        <v>263</v>
      </c>
      <c r="B43" s="307" t="s">
        <v>264</v>
      </c>
      <c r="C43" s="308"/>
      <c r="D43" s="113">
        <v>8.2029278142352346</v>
      </c>
      <c r="E43" s="115">
        <v>325</v>
      </c>
      <c r="F43" s="114">
        <v>177</v>
      </c>
      <c r="G43" s="114">
        <v>315</v>
      </c>
      <c r="H43" s="114">
        <v>268</v>
      </c>
      <c r="I43" s="140">
        <v>356</v>
      </c>
      <c r="J43" s="115">
        <v>-31</v>
      </c>
      <c r="K43" s="116">
        <v>-8.7078651685393265</v>
      </c>
    </row>
    <row r="44" spans="1:11" ht="14.1" customHeight="1" x14ac:dyDescent="0.2">
      <c r="A44" s="306">
        <v>53</v>
      </c>
      <c r="B44" s="307" t="s">
        <v>265</v>
      </c>
      <c r="C44" s="308"/>
      <c r="D44" s="113">
        <v>1.3377082281675921</v>
      </c>
      <c r="E44" s="115">
        <v>53</v>
      </c>
      <c r="F44" s="114">
        <v>47</v>
      </c>
      <c r="G44" s="114">
        <v>42</v>
      </c>
      <c r="H44" s="114">
        <v>44</v>
      </c>
      <c r="I44" s="140">
        <v>40</v>
      </c>
      <c r="J44" s="115">
        <v>13</v>
      </c>
      <c r="K44" s="116">
        <v>32.5</v>
      </c>
    </row>
    <row r="45" spans="1:11" ht="14.1" customHeight="1" x14ac:dyDescent="0.2">
      <c r="A45" s="306" t="s">
        <v>266</v>
      </c>
      <c r="B45" s="307" t="s">
        <v>267</v>
      </c>
      <c r="C45" s="308"/>
      <c r="D45" s="113">
        <v>1.2872286723876829</v>
      </c>
      <c r="E45" s="115">
        <v>51</v>
      </c>
      <c r="F45" s="114">
        <v>44</v>
      </c>
      <c r="G45" s="114">
        <v>42</v>
      </c>
      <c r="H45" s="114">
        <v>43</v>
      </c>
      <c r="I45" s="140">
        <v>37</v>
      </c>
      <c r="J45" s="115">
        <v>14</v>
      </c>
      <c r="K45" s="116">
        <v>37.837837837837839</v>
      </c>
    </row>
    <row r="46" spans="1:11" ht="14.1" customHeight="1" x14ac:dyDescent="0.2">
      <c r="A46" s="306">
        <v>54</v>
      </c>
      <c r="B46" s="307" t="s">
        <v>268</v>
      </c>
      <c r="C46" s="308"/>
      <c r="D46" s="113">
        <v>7.5466935890964155</v>
      </c>
      <c r="E46" s="115">
        <v>299</v>
      </c>
      <c r="F46" s="114">
        <v>335</v>
      </c>
      <c r="G46" s="114">
        <v>238</v>
      </c>
      <c r="H46" s="114">
        <v>243</v>
      </c>
      <c r="I46" s="140">
        <v>260</v>
      </c>
      <c r="J46" s="115">
        <v>39</v>
      </c>
      <c r="K46" s="116">
        <v>15</v>
      </c>
    </row>
    <row r="47" spans="1:11" ht="14.1" customHeight="1" x14ac:dyDescent="0.2">
      <c r="A47" s="306">
        <v>61</v>
      </c>
      <c r="B47" s="307" t="s">
        <v>269</v>
      </c>
      <c r="C47" s="308"/>
      <c r="D47" s="113">
        <v>2.1453811206461384</v>
      </c>
      <c r="E47" s="115">
        <v>85</v>
      </c>
      <c r="F47" s="114">
        <v>55</v>
      </c>
      <c r="G47" s="114">
        <v>79</v>
      </c>
      <c r="H47" s="114">
        <v>48</v>
      </c>
      <c r="I47" s="140">
        <v>98</v>
      </c>
      <c r="J47" s="115">
        <v>-13</v>
      </c>
      <c r="K47" s="116">
        <v>-13.26530612244898</v>
      </c>
    </row>
    <row r="48" spans="1:11" ht="14.1" customHeight="1" x14ac:dyDescent="0.2">
      <c r="A48" s="306">
        <v>62</v>
      </c>
      <c r="B48" s="307" t="s">
        <v>270</v>
      </c>
      <c r="C48" s="308"/>
      <c r="D48" s="113">
        <v>7.1428571428571432</v>
      </c>
      <c r="E48" s="115">
        <v>283</v>
      </c>
      <c r="F48" s="114">
        <v>292</v>
      </c>
      <c r="G48" s="114">
        <v>413</v>
      </c>
      <c r="H48" s="114">
        <v>303</v>
      </c>
      <c r="I48" s="140">
        <v>332</v>
      </c>
      <c r="J48" s="115">
        <v>-49</v>
      </c>
      <c r="K48" s="116">
        <v>-14.759036144578314</v>
      </c>
    </row>
    <row r="49" spans="1:11" ht="14.1" customHeight="1" x14ac:dyDescent="0.2">
      <c r="A49" s="306">
        <v>63</v>
      </c>
      <c r="B49" s="307" t="s">
        <v>271</v>
      </c>
      <c r="C49" s="308"/>
      <c r="D49" s="113">
        <v>7.1933366986370517</v>
      </c>
      <c r="E49" s="115">
        <v>285</v>
      </c>
      <c r="F49" s="114">
        <v>306</v>
      </c>
      <c r="G49" s="114">
        <v>361</v>
      </c>
      <c r="H49" s="114">
        <v>291</v>
      </c>
      <c r="I49" s="140">
        <v>320</v>
      </c>
      <c r="J49" s="115">
        <v>-35</v>
      </c>
      <c r="K49" s="116">
        <v>-10.9375</v>
      </c>
    </row>
    <row r="50" spans="1:11" ht="14.1" customHeight="1" x14ac:dyDescent="0.2">
      <c r="A50" s="306" t="s">
        <v>272</v>
      </c>
      <c r="B50" s="307" t="s">
        <v>273</v>
      </c>
      <c r="C50" s="308"/>
      <c r="D50" s="113">
        <v>1.6153457849570925</v>
      </c>
      <c r="E50" s="115">
        <v>64</v>
      </c>
      <c r="F50" s="114">
        <v>69</v>
      </c>
      <c r="G50" s="114">
        <v>108</v>
      </c>
      <c r="H50" s="114">
        <v>46</v>
      </c>
      <c r="I50" s="140">
        <v>76</v>
      </c>
      <c r="J50" s="115">
        <v>-12</v>
      </c>
      <c r="K50" s="116">
        <v>-15.789473684210526</v>
      </c>
    </row>
    <row r="51" spans="1:11" ht="14.1" customHeight="1" x14ac:dyDescent="0.2">
      <c r="A51" s="306" t="s">
        <v>274</v>
      </c>
      <c r="B51" s="307" t="s">
        <v>275</v>
      </c>
      <c r="C51" s="308"/>
      <c r="D51" s="113">
        <v>5.199394245330641</v>
      </c>
      <c r="E51" s="115">
        <v>206</v>
      </c>
      <c r="F51" s="114">
        <v>210</v>
      </c>
      <c r="G51" s="114">
        <v>236</v>
      </c>
      <c r="H51" s="114">
        <v>225</v>
      </c>
      <c r="I51" s="140">
        <v>210</v>
      </c>
      <c r="J51" s="115">
        <v>-4</v>
      </c>
      <c r="K51" s="116">
        <v>-1.9047619047619047</v>
      </c>
    </row>
    <row r="52" spans="1:11" ht="14.1" customHeight="1" x14ac:dyDescent="0.2">
      <c r="A52" s="306">
        <v>71</v>
      </c>
      <c r="B52" s="307" t="s">
        <v>276</v>
      </c>
      <c r="C52" s="308"/>
      <c r="D52" s="113">
        <v>7.4709742554265519</v>
      </c>
      <c r="E52" s="115">
        <v>296</v>
      </c>
      <c r="F52" s="114">
        <v>180</v>
      </c>
      <c r="G52" s="114">
        <v>270</v>
      </c>
      <c r="H52" s="114">
        <v>198</v>
      </c>
      <c r="I52" s="140">
        <v>325</v>
      </c>
      <c r="J52" s="115">
        <v>-29</v>
      </c>
      <c r="K52" s="116">
        <v>-8.9230769230769234</v>
      </c>
    </row>
    <row r="53" spans="1:11" ht="14.1" customHeight="1" x14ac:dyDescent="0.2">
      <c r="A53" s="306" t="s">
        <v>277</v>
      </c>
      <c r="B53" s="307" t="s">
        <v>278</v>
      </c>
      <c r="C53" s="308"/>
      <c r="D53" s="113">
        <v>2.6249369005552752</v>
      </c>
      <c r="E53" s="115">
        <v>104</v>
      </c>
      <c r="F53" s="114">
        <v>71</v>
      </c>
      <c r="G53" s="114">
        <v>89</v>
      </c>
      <c r="H53" s="114">
        <v>59</v>
      </c>
      <c r="I53" s="140">
        <v>104</v>
      </c>
      <c r="J53" s="115">
        <v>0</v>
      </c>
      <c r="K53" s="116">
        <v>0</v>
      </c>
    </row>
    <row r="54" spans="1:11" ht="14.1" customHeight="1" x14ac:dyDescent="0.2">
      <c r="A54" s="306" t="s">
        <v>279</v>
      </c>
      <c r="B54" s="307" t="s">
        <v>280</v>
      </c>
      <c r="C54" s="308"/>
      <c r="D54" s="113">
        <v>4.0636042402826851</v>
      </c>
      <c r="E54" s="115">
        <v>161</v>
      </c>
      <c r="F54" s="114">
        <v>97</v>
      </c>
      <c r="G54" s="114">
        <v>163</v>
      </c>
      <c r="H54" s="114">
        <v>108</v>
      </c>
      <c r="I54" s="140">
        <v>176</v>
      </c>
      <c r="J54" s="115">
        <v>-15</v>
      </c>
      <c r="K54" s="116">
        <v>-8.5227272727272734</v>
      </c>
    </row>
    <row r="55" spans="1:11" ht="14.1" customHeight="1" x14ac:dyDescent="0.2">
      <c r="A55" s="306">
        <v>72</v>
      </c>
      <c r="B55" s="307" t="s">
        <v>281</v>
      </c>
      <c r="C55" s="308"/>
      <c r="D55" s="113">
        <v>1.8425037859666835</v>
      </c>
      <c r="E55" s="115">
        <v>73</v>
      </c>
      <c r="F55" s="114">
        <v>39</v>
      </c>
      <c r="G55" s="114">
        <v>85</v>
      </c>
      <c r="H55" s="114">
        <v>33</v>
      </c>
      <c r="I55" s="140">
        <v>86</v>
      </c>
      <c r="J55" s="115">
        <v>-13</v>
      </c>
      <c r="K55" s="116">
        <v>-15.116279069767442</v>
      </c>
    </row>
    <row r="56" spans="1:11" ht="14.1" customHeight="1" x14ac:dyDescent="0.2">
      <c r="A56" s="306" t="s">
        <v>282</v>
      </c>
      <c r="B56" s="307" t="s">
        <v>283</v>
      </c>
      <c r="C56" s="308"/>
      <c r="D56" s="113">
        <v>0.88339222614840984</v>
      </c>
      <c r="E56" s="115">
        <v>35</v>
      </c>
      <c r="F56" s="114">
        <v>18</v>
      </c>
      <c r="G56" s="114">
        <v>39</v>
      </c>
      <c r="H56" s="114">
        <v>14</v>
      </c>
      <c r="I56" s="140">
        <v>40</v>
      </c>
      <c r="J56" s="115">
        <v>-5</v>
      </c>
      <c r="K56" s="116">
        <v>-12.5</v>
      </c>
    </row>
    <row r="57" spans="1:11" ht="14.1" customHeight="1" x14ac:dyDescent="0.2">
      <c r="A57" s="306" t="s">
        <v>284</v>
      </c>
      <c r="B57" s="307" t="s">
        <v>285</v>
      </c>
      <c r="C57" s="308"/>
      <c r="D57" s="113">
        <v>0.58051489146895507</v>
      </c>
      <c r="E57" s="115">
        <v>23</v>
      </c>
      <c r="F57" s="114">
        <v>16</v>
      </c>
      <c r="G57" s="114">
        <v>27</v>
      </c>
      <c r="H57" s="114">
        <v>14</v>
      </c>
      <c r="I57" s="140">
        <v>38</v>
      </c>
      <c r="J57" s="115">
        <v>-15</v>
      </c>
      <c r="K57" s="116">
        <v>-39.473684210526315</v>
      </c>
    </row>
    <row r="58" spans="1:11" ht="14.1" customHeight="1" x14ac:dyDescent="0.2">
      <c r="A58" s="306">
        <v>73</v>
      </c>
      <c r="B58" s="307" t="s">
        <v>286</v>
      </c>
      <c r="C58" s="308"/>
      <c r="D58" s="113">
        <v>0.68147400302877337</v>
      </c>
      <c r="E58" s="115">
        <v>27</v>
      </c>
      <c r="F58" s="114">
        <v>31</v>
      </c>
      <c r="G58" s="114">
        <v>78</v>
      </c>
      <c r="H58" s="114">
        <v>29</v>
      </c>
      <c r="I58" s="140">
        <v>30</v>
      </c>
      <c r="J58" s="115">
        <v>-3</v>
      </c>
      <c r="K58" s="116">
        <v>-10</v>
      </c>
    </row>
    <row r="59" spans="1:11" ht="14.1" customHeight="1" x14ac:dyDescent="0.2">
      <c r="A59" s="306" t="s">
        <v>287</v>
      </c>
      <c r="B59" s="307" t="s">
        <v>288</v>
      </c>
      <c r="C59" s="308"/>
      <c r="D59" s="113">
        <v>0.63099444724886422</v>
      </c>
      <c r="E59" s="115">
        <v>25</v>
      </c>
      <c r="F59" s="114">
        <v>25</v>
      </c>
      <c r="G59" s="114">
        <v>62</v>
      </c>
      <c r="H59" s="114">
        <v>29</v>
      </c>
      <c r="I59" s="140">
        <v>25</v>
      </c>
      <c r="J59" s="115">
        <v>0</v>
      </c>
      <c r="K59" s="116">
        <v>0</v>
      </c>
    </row>
    <row r="60" spans="1:11" ht="14.1" customHeight="1" x14ac:dyDescent="0.2">
      <c r="A60" s="306">
        <v>81</v>
      </c>
      <c r="B60" s="307" t="s">
        <v>289</v>
      </c>
      <c r="C60" s="308"/>
      <c r="D60" s="113">
        <v>6.8904593639575973</v>
      </c>
      <c r="E60" s="115">
        <v>273</v>
      </c>
      <c r="F60" s="114">
        <v>324</v>
      </c>
      <c r="G60" s="114">
        <v>325</v>
      </c>
      <c r="H60" s="114">
        <v>155</v>
      </c>
      <c r="I60" s="140">
        <v>187</v>
      </c>
      <c r="J60" s="115">
        <v>86</v>
      </c>
      <c r="K60" s="116">
        <v>45.989304812834227</v>
      </c>
    </row>
    <row r="61" spans="1:11" ht="14.1" customHeight="1" x14ac:dyDescent="0.2">
      <c r="A61" s="306" t="s">
        <v>290</v>
      </c>
      <c r="B61" s="307" t="s">
        <v>291</v>
      </c>
      <c r="C61" s="308"/>
      <c r="D61" s="113">
        <v>2.5996971226653205</v>
      </c>
      <c r="E61" s="115">
        <v>103</v>
      </c>
      <c r="F61" s="114">
        <v>56</v>
      </c>
      <c r="G61" s="114">
        <v>125</v>
      </c>
      <c r="H61" s="114">
        <v>42</v>
      </c>
      <c r="I61" s="140">
        <v>55</v>
      </c>
      <c r="J61" s="115">
        <v>48</v>
      </c>
      <c r="K61" s="116">
        <v>87.272727272727266</v>
      </c>
    </row>
    <row r="62" spans="1:11" ht="14.1" customHeight="1" x14ac:dyDescent="0.2">
      <c r="A62" s="306" t="s">
        <v>292</v>
      </c>
      <c r="B62" s="307" t="s">
        <v>293</v>
      </c>
      <c r="C62" s="308"/>
      <c r="D62" s="113">
        <v>1.6405855628470469</v>
      </c>
      <c r="E62" s="115">
        <v>65</v>
      </c>
      <c r="F62" s="114">
        <v>185</v>
      </c>
      <c r="G62" s="114">
        <v>105</v>
      </c>
      <c r="H62" s="114">
        <v>57</v>
      </c>
      <c r="I62" s="140">
        <v>61</v>
      </c>
      <c r="J62" s="115">
        <v>4</v>
      </c>
      <c r="K62" s="116">
        <v>6.557377049180328</v>
      </c>
    </row>
    <row r="63" spans="1:11" ht="14.1" customHeight="1" x14ac:dyDescent="0.2">
      <c r="A63" s="306"/>
      <c r="B63" s="307" t="s">
        <v>294</v>
      </c>
      <c r="C63" s="308"/>
      <c r="D63" s="113">
        <v>1.3881877839475012</v>
      </c>
      <c r="E63" s="115">
        <v>55</v>
      </c>
      <c r="F63" s="114">
        <v>169</v>
      </c>
      <c r="G63" s="114">
        <v>94</v>
      </c>
      <c r="H63" s="114">
        <v>54</v>
      </c>
      <c r="I63" s="140">
        <v>56</v>
      </c>
      <c r="J63" s="115">
        <v>-1</v>
      </c>
      <c r="K63" s="116">
        <v>-1.7857142857142858</v>
      </c>
    </row>
    <row r="64" spans="1:11" ht="14.1" customHeight="1" x14ac:dyDescent="0.2">
      <c r="A64" s="306" t="s">
        <v>295</v>
      </c>
      <c r="B64" s="307" t="s">
        <v>296</v>
      </c>
      <c r="C64" s="308"/>
      <c r="D64" s="113">
        <v>0.88339222614840984</v>
      </c>
      <c r="E64" s="115">
        <v>35</v>
      </c>
      <c r="F64" s="114">
        <v>39</v>
      </c>
      <c r="G64" s="114">
        <v>36</v>
      </c>
      <c r="H64" s="114">
        <v>23</v>
      </c>
      <c r="I64" s="140">
        <v>32</v>
      </c>
      <c r="J64" s="115">
        <v>3</v>
      </c>
      <c r="K64" s="116">
        <v>9.375</v>
      </c>
    </row>
    <row r="65" spans="1:11" ht="14.1" customHeight="1" x14ac:dyDescent="0.2">
      <c r="A65" s="306" t="s">
        <v>297</v>
      </c>
      <c r="B65" s="307" t="s">
        <v>298</v>
      </c>
      <c r="C65" s="308"/>
      <c r="D65" s="113">
        <v>0.40383644623927312</v>
      </c>
      <c r="E65" s="115">
        <v>16</v>
      </c>
      <c r="F65" s="114">
        <v>15</v>
      </c>
      <c r="G65" s="114">
        <v>41</v>
      </c>
      <c r="H65" s="114">
        <v>13</v>
      </c>
      <c r="I65" s="140">
        <v>20</v>
      </c>
      <c r="J65" s="115">
        <v>-4</v>
      </c>
      <c r="K65" s="116">
        <v>-20</v>
      </c>
    </row>
    <row r="66" spans="1:11" ht="14.1" customHeight="1" x14ac:dyDescent="0.2">
      <c r="A66" s="306">
        <v>82</v>
      </c>
      <c r="B66" s="307" t="s">
        <v>299</v>
      </c>
      <c r="C66" s="308"/>
      <c r="D66" s="113">
        <v>1.9434628975265018</v>
      </c>
      <c r="E66" s="115">
        <v>77</v>
      </c>
      <c r="F66" s="114">
        <v>63</v>
      </c>
      <c r="G66" s="114">
        <v>144</v>
      </c>
      <c r="H66" s="114">
        <v>64</v>
      </c>
      <c r="I66" s="140">
        <v>75</v>
      </c>
      <c r="J66" s="115">
        <v>2</v>
      </c>
      <c r="K66" s="116">
        <v>2.6666666666666665</v>
      </c>
    </row>
    <row r="67" spans="1:11" ht="14.1" customHeight="1" x14ac:dyDescent="0.2">
      <c r="A67" s="306" t="s">
        <v>300</v>
      </c>
      <c r="B67" s="307" t="s">
        <v>301</v>
      </c>
      <c r="C67" s="308"/>
      <c r="D67" s="113">
        <v>0.88339222614840984</v>
      </c>
      <c r="E67" s="115">
        <v>35</v>
      </c>
      <c r="F67" s="114">
        <v>35</v>
      </c>
      <c r="G67" s="114">
        <v>89</v>
      </c>
      <c r="H67" s="114">
        <v>41</v>
      </c>
      <c r="I67" s="140">
        <v>52</v>
      </c>
      <c r="J67" s="115">
        <v>-17</v>
      </c>
      <c r="K67" s="116">
        <v>-32.692307692307693</v>
      </c>
    </row>
    <row r="68" spans="1:11" ht="14.1" customHeight="1" x14ac:dyDescent="0.2">
      <c r="A68" s="306" t="s">
        <v>302</v>
      </c>
      <c r="B68" s="307" t="s">
        <v>303</v>
      </c>
      <c r="C68" s="308"/>
      <c r="D68" s="113">
        <v>0.5552751135790005</v>
      </c>
      <c r="E68" s="115">
        <v>22</v>
      </c>
      <c r="F68" s="114">
        <v>13</v>
      </c>
      <c r="G68" s="114">
        <v>32</v>
      </c>
      <c r="H68" s="114">
        <v>14</v>
      </c>
      <c r="I68" s="140">
        <v>10</v>
      </c>
      <c r="J68" s="115">
        <v>12</v>
      </c>
      <c r="K68" s="116">
        <v>120</v>
      </c>
    </row>
    <row r="69" spans="1:11" ht="14.1" customHeight="1" x14ac:dyDescent="0.2">
      <c r="A69" s="306">
        <v>83</v>
      </c>
      <c r="B69" s="307" t="s">
        <v>304</v>
      </c>
      <c r="C69" s="308"/>
      <c r="D69" s="113">
        <v>3.1549722362443209</v>
      </c>
      <c r="E69" s="115">
        <v>125</v>
      </c>
      <c r="F69" s="114">
        <v>105</v>
      </c>
      <c r="G69" s="114">
        <v>293</v>
      </c>
      <c r="H69" s="114">
        <v>73</v>
      </c>
      <c r="I69" s="140">
        <v>117</v>
      </c>
      <c r="J69" s="115">
        <v>8</v>
      </c>
      <c r="K69" s="116">
        <v>6.8376068376068373</v>
      </c>
    </row>
    <row r="70" spans="1:11" ht="14.1" customHeight="1" x14ac:dyDescent="0.2">
      <c r="A70" s="306" t="s">
        <v>305</v>
      </c>
      <c r="B70" s="307" t="s">
        <v>306</v>
      </c>
      <c r="C70" s="308"/>
      <c r="D70" s="113">
        <v>2.7763755678950024</v>
      </c>
      <c r="E70" s="115">
        <v>110</v>
      </c>
      <c r="F70" s="114">
        <v>90</v>
      </c>
      <c r="G70" s="114">
        <v>275</v>
      </c>
      <c r="H70" s="114">
        <v>57</v>
      </c>
      <c r="I70" s="140">
        <v>95</v>
      </c>
      <c r="J70" s="115">
        <v>15</v>
      </c>
      <c r="K70" s="116">
        <v>15.789473684210526</v>
      </c>
    </row>
    <row r="71" spans="1:11" ht="14.1" customHeight="1" x14ac:dyDescent="0.2">
      <c r="A71" s="306"/>
      <c r="B71" s="307" t="s">
        <v>307</v>
      </c>
      <c r="C71" s="308"/>
      <c r="D71" s="113">
        <v>1.5648662291771833</v>
      </c>
      <c r="E71" s="115">
        <v>62</v>
      </c>
      <c r="F71" s="114">
        <v>47</v>
      </c>
      <c r="G71" s="114">
        <v>212</v>
      </c>
      <c r="H71" s="114">
        <v>32</v>
      </c>
      <c r="I71" s="140">
        <v>60</v>
      </c>
      <c r="J71" s="115">
        <v>2</v>
      </c>
      <c r="K71" s="116">
        <v>3.3333333333333335</v>
      </c>
    </row>
    <row r="72" spans="1:11" ht="14.1" customHeight="1" x14ac:dyDescent="0.2">
      <c r="A72" s="306">
        <v>84</v>
      </c>
      <c r="B72" s="307" t="s">
        <v>308</v>
      </c>
      <c r="C72" s="308"/>
      <c r="D72" s="113">
        <v>0.80767289247854623</v>
      </c>
      <c r="E72" s="115">
        <v>32</v>
      </c>
      <c r="F72" s="114">
        <v>35</v>
      </c>
      <c r="G72" s="114">
        <v>65</v>
      </c>
      <c r="H72" s="114">
        <v>22</v>
      </c>
      <c r="I72" s="140">
        <v>44</v>
      </c>
      <c r="J72" s="115">
        <v>-12</v>
      </c>
      <c r="K72" s="116">
        <v>-27.272727272727273</v>
      </c>
    </row>
    <row r="73" spans="1:11" ht="14.1" customHeight="1" x14ac:dyDescent="0.2">
      <c r="A73" s="306" t="s">
        <v>309</v>
      </c>
      <c r="B73" s="307" t="s">
        <v>310</v>
      </c>
      <c r="C73" s="308"/>
      <c r="D73" s="113">
        <v>0.27763755678950025</v>
      </c>
      <c r="E73" s="115">
        <v>11</v>
      </c>
      <c r="F73" s="114">
        <v>14</v>
      </c>
      <c r="G73" s="114">
        <v>23</v>
      </c>
      <c r="H73" s="114">
        <v>6</v>
      </c>
      <c r="I73" s="140">
        <v>15</v>
      </c>
      <c r="J73" s="115">
        <v>-4</v>
      </c>
      <c r="K73" s="116">
        <v>-26.666666666666668</v>
      </c>
    </row>
    <row r="74" spans="1:11" ht="14.1" customHeight="1" x14ac:dyDescent="0.2">
      <c r="A74" s="306" t="s">
        <v>311</v>
      </c>
      <c r="B74" s="307" t="s">
        <v>312</v>
      </c>
      <c r="C74" s="308"/>
      <c r="D74" s="113">
        <v>7.5719333669863706E-2</v>
      </c>
      <c r="E74" s="115">
        <v>3</v>
      </c>
      <c r="F74" s="114">
        <v>3</v>
      </c>
      <c r="G74" s="114">
        <v>9</v>
      </c>
      <c r="H74" s="114" t="s">
        <v>513</v>
      </c>
      <c r="I74" s="140" t="s">
        <v>513</v>
      </c>
      <c r="J74" s="115" t="s">
        <v>513</v>
      </c>
      <c r="K74" s="116" t="s">
        <v>513</v>
      </c>
    </row>
    <row r="75" spans="1:11" ht="14.1" customHeight="1" x14ac:dyDescent="0.2">
      <c r="A75" s="306" t="s">
        <v>313</v>
      </c>
      <c r="B75" s="307" t="s">
        <v>314</v>
      </c>
      <c r="C75" s="308"/>
      <c r="D75" s="113">
        <v>0</v>
      </c>
      <c r="E75" s="115">
        <v>0</v>
      </c>
      <c r="F75" s="114">
        <v>0</v>
      </c>
      <c r="G75" s="114">
        <v>3</v>
      </c>
      <c r="H75" s="114">
        <v>0</v>
      </c>
      <c r="I75" s="140">
        <v>0</v>
      </c>
      <c r="J75" s="115">
        <v>0</v>
      </c>
      <c r="K75" s="116">
        <v>0</v>
      </c>
    </row>
    <row r="76" spans="1:11" ht="14.1" customHeight="1" x14ac:dyDescent="0.2">
      <c r="A76" s="306">
        <v>91</v>
      </c>
      <c r="B76" s="307" t="s">
        <v>315</v>
      </c>
      <c r="C76" s="308"/>
      <c r="D76" s="113" t="s">
        <v>513</v>
      </c>
      <c r="E76" s="115" t="s">
        <v>513</v>
      </c>
      <c r="F76" s="114">
        <v>0</v>
      </c>
      <c r="G76" s="114">
        <v>3</v>
      </c>
      <c r="H76" s="114">
        <v>0</v>
      </c>
      <c r="I76" s="140" t="s">
        <v>513</v>
      </c>
      <c r="J76" s="115" t="s">
        <v>513</v>
      </c>
      <c r="K76" s="116" t="s">
        <v>513</v>
      </c>
    </row>
    <row r="77" spans="1:11" ht="14.1" customHeight="1" x14ac:dyDescent="0.2">
      <c r="A77" s="306">
        <v>92</v>
      </c>
      <c r="B77" s="307" t="s">
        <v>316</v>
      </c>
      <c r="C77" s="308"/>
      <c r="D77" s="113">
        <v>0.42907622412922769</v>
      </c>
      <c r="E77" s="115">
        <v>17</v>
      </c>
      <c r="F77" s="114">
        <v>16</v>
      </c>
      <c r="G77" s="114">
        <v>19</v>
      </c>
      <c r="H77" s="114">
        <v>28</v>
      </c>
      <c r="I77" s="140">
        <v>54</v>
      </c>
      <c r="J77" s="115">
        <v>-37</v>
      </c>
      <c r="K77" s="116">
        <v>-68.518518518518519</v>
      </c>
    </row>
    <row r="78" spans="1:11" ht="14.1" customHeight="1" x14ac:dyDescent="0.2">
      <c r="A78" s="306">
        <v>93</v>
      </c>
      <c r="B78" s="307" t="s">
        <v>317</v>
      </c>
      <c r="C78" s="308"/>
      <c r="D78" s="113">
        <v>0.12619888944977284</v>
      </c>
      <c r="E78" s="115">
        <v>5</v>
      </c>
      <c r="F78" s="114">
        <v>3</v>
      </c>
      <c r="G78" s="114">
        <v>13</v>
      </c>
      <c r="H78" s="114">
        <v>5</v>
      </c>
      <c r="I78" s="140">
        <v>5</v>
      </c>
      <c r="J78" s="115">
        <v>0</v>
      </c>
      <c r="K78" s="116">
        <v>0</v>
      </c>
    </row>
    <row r="79" spans="1:11" ht="14.1" customHeight="1" x14ac:dyDescent="0.2">
      <c r="A79" s="306">
        <v>94</v>
      </c>
      <c r="B79" s="307" t="s">
        <v>318</v>
      </c>
      <c r="C79" s="308"/>
      <c r="D79" s="113">
        <v>0.10095911155981828</v>
      </c>
      <c r="E79" s="115">
        <v>4</v>
      </c>
      <c r="F79" s="114">
        <v>3</v>
      </c>
      <c r="G79" s="114">
        <v>4</v>
      </c>
      <c r="H79" s="114">
        <v>5</v>
      </c>
      <c r="I79" s="140">
        <v>11</v>
      </c>
      <c r="J79" s="115">
        <v>-7</v>
      </c>
      <c r="K79" s="116">
        <v>-63.636363636363633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t="s">
        <v>513</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3969</v>
      </c>
      <c r="E11" s="114">
        <v>3360</v>
      </c>
      <c r="F11" s="114">
        <v>4203</v>
      </c>
      <c r="G11" s="114">
        <v>2927</v>
      </c>
      <c r="H11" s="140">
        <v>3874</v>
      </c>
      <c r="I11" s="115">
        <v>95</v>
      </c>
      <c r="J11" s="116">
        <v>2.4522457408363447</v>
      </c>
    </row>
    <row r="12" spans="1:15" s="110" customFormat="1" ht="24.95" customHeight="1" x14ac:dyDescent="0.2">
      <c r="A12" s="193" t="s">
        <v>132</v>
      </c>
      <c r="B12" s="194" t="s">
        <v>133</v>
      </c>
      <c r="C12" s="113">
        <v>1.1589821113630638</v>
      </c>
      <c r="D12" s="115">
        <v>46</v>
      </c>
      <c r="E12" s="114">
        <v>88</v>
      </c>
      <c r="F12" s="114">
        <v>79</v>
      </c>
      <c r="G12" s="114">
        <v>45</v>
      </c>
      <c r="H12" s="140">
        <v>31</v>
      </c>
      <c r="I12" s="115">
        <v>15</v>
      </c>
      <c r="J12" s="116">
        <v>48.387096774193552</v>
      </c>
    </row>
    <row r="13" spans="1:15" s="110" customFormat="1" ht="24.95" customHeight="1" x14ac:dyDescent="0.2">
      <c r="A13" s="193" t="s">
        <v>134</v>
      </c>
      <c r="B13" s="199" t="s">
        <v>214</v>
      </c>
      <c r="C13" s="113">
        <v>2.4691358024691357</v>
      </c>
      <c r="D13" s="115">
        <v>98</v>
      </c>
      <c r="E13" s="114">
        <v>52</v>
      </c>
      <c r="F13" s="114">
        <v>72</v>
      </c>
      <c r="G13" s="114">
        <v>49</v>
      </c>
      <c r="H13" s="140">
        <v>77</v>
      </c>
      <c r="I13" s="115">
        <v>21</v>
      </c>
      <c r="J13" s="116">
        <v>27.272727272727273</v>
      </c>
    </row>
    <row r="14" spans="1:15" s="287" customFormat="1" ht="24.95" customHeight="1" x14ac:dyDescent="0.2">
      <c r="A14" s="193" t="s">
        <v>215</v>
      </c>
      <c r="B14" s="199" t="s">
        <v>137</v>
      </c>
      <c r="C14" s="113">
        <v>7.029478458049887</v>
      </c>
      <c r="D14" s="115">
        <v>279</v>
      </c>
      <c r="E14" s="114">
        <v>189</v>
      </c>
      <c r="F14" s="114">
        <v>317</v>
      </c>
      <c r="G14" s="114">
        <v>185</v>
      </c>
      <c r="H14" s="140">
        <v>652</v>
      </c>
      <c r="I14" s="115">
        <v>-373</v>
      </c>
      <c r="J14" s="116">
        <v>-57.208588957055213</v>
      </c>
      <c r="K14" s="110"/>
      <c r="L14" s="110"/>
      <c r="M14" s="110"/>
      <c r="N14" s="110"/>
      <c r="O14" s="110"/>
    </row>
    <row r="15" spans="1:15" s="110" customFormat="1" ht="24.95" customHeight="1" x14ac:dyDescent="0.2">
      <c r="A15" s="193" t="s">
        <v>216</v>
      </c>
      <c r="B15" s="199" t="s">
        <v>217</v>
      </c>
      <c r="C15" s="113">
        <v>2.6455026455026456</v>
      </c>
      <c r="D15" s="115">
        <v>105</v>
      </c>
      <c r="E15" s="114">
        <v>70</v>
      </c>
      <c r="F15" s="114">
        <v>152</v>
      </c>
      <c r="G15" s="114">
        <v>74</v>
      </c>
      <c r="H15" s="140">
        <v>97</v>
      </c>
      <c r="I15" s="115">
        <v>8</v>
      </c>
      <c r="J15" s="116">
        <v>8.2474226804123703</v>
      </c>
    </row>
    <row r="16" spans="1:15" s="287" customFormat="1" ht="24.95" customHeight="1" x14ac:dyDescent="0.2">
      <c r="A16" s="193" t="s">
        <v>218</v>
      </c>
      <c r="B16" s="199" t="s">
        <v>141</v>
      </c>
      <c r="C16" s="113">
        <v>3.9304610733182161</v>
      </c>
      <c r="D16" s="115">
        <v>156</v>
      </c>
      <c r="E16" s="114">
        <v>96</v>
      </c>
      <c r="F16" s="114">
        <v>145</v>
      </c>
      <c r="G16" s="114">
        <v>93</v>
      </c>
      <c r="H16" s="140">
        <v>531</v>
      </c>
      <c r="I16" s="115">
        <v>-375</v>
      </c>
      <c r="J16" s="116">
        <v>-70.621468926553675</v>
      </c>
      <c r="K16" s="110"/>
      <c r="L16" s="110"/>
      <c r="M16" s="110"/>
      <c r="N16" s="110"/>
      <c r="O16" s="110"/>
    </row>
    <row r="17" spans="1:15" s="110" customFormat="1" ht="24.95" customHeight="1" x14ac:dyDescent="0.2">
      <c r="A17" s="193" t="s">
        <v>142</v>
      </c>
      <c r="B17" s="199" t="s">
        <v>220</v>
      </c>
      <c r="C17" s="113">
        <v>0.45351473922902497</v>
      </c>
      <c r="D17" s="115">
        <v>18</v>
      </c>
      <c r="E17" s="114">
        <v>23</v>
      </c>
      <c r="F17" s="114">
        <v>20</v>
      </c>
      <c r="G17" s="114">
        <v>18</v>
      </c>
      <c r="H17" s="140">
        <v>24</v>
      </c>
      <c r="I17" s="115">
        <v>-6</v>
      </c>
      <c r="J17" s="116">
        <v>-25</v>
      </c>
    </row>
    <row r="18" spans="1:15" s="287" customFormat="1" ht="24.95" customHeight="1" x14ac:dyDescent="0.2">
      <c r="A18" s="201" t="s">
        <v>144</v>
      </c>
      <c r="B18" s="202" t="s">
        <v>145</v>
      </c>
      <c r="C18" s="113">
        <v>8.6419753086419746</v>
      </c>
      <c r="D18" s="115">
        <v>343</v>
      </c>
      <c r="E18" s="114">
        <v>325</v>
      </c>
      <c r="F18" s="114">
        <v>297</v>
      </c>
      <c r="G18" s="114">
        <v>211</v>
      </c>
      <c r="H18" s="140">
        <v>379</v>
      </c>
      <c r="I18" s="115">
        <v>-36</v>
      </c>
      <c r="J18" s="116">
        <v>-9.4986807387862804</v>
      </c>
      <c r="K18" s="110"/>
      <c r="L18" s="110"/>
      <c r="M18" s="110"/>
      <c r="N18" s="110"/>
      <c r="O18" s="110"/>
    </row>
    <row r="19" spans="1:15" s="110" customFormat="1" ht="24.95" customHeight="1" x14ac:dyDescent="0.2">
      <c r="A19" s="193" t="s">
        <v>146</v>
      </c>
      <c r="B19" s="199" t="s">
        <v>147</v>
      </c>
      <c r="C19" s="113">
        <v>16.981607457797935</v>
      </c>
      <c r="D19" s="115">
        <v>674</v>
      </c>
      <c r="E19" s="114">
        <v>589</v>
      </c>
      <c r="F19" s="114">
        <v>704</v>
      </c>
      <c r="G19" s="114">
        <v>575</v>
      </c>
      <c r="H19" s="140">
        <v>639</v>
      </c>
      <c r="I19" s="115">
        <v>35</v>
      </c>
      <c r="J19" s="116">
        <v>5.4773082942097027</v>
      </c>
    </row>
    <row r="20" spans="1:15" s="287" customFormat="1" ht="24.95" customHeight="1" x14ac:dyDescent="0.2">
      <c r="A20" s="193" t="s">
        <v>148</v>
      </c>
      <c r="B20" s="199" t="s">
        <v>149</v>
      </c>
      <c r="C20" s="113">
        <v>12.92517006802721</v>
      </c>
      <c r="D20" s="115">
        <v>513</v>
      </c>
      <c r="E20" s="114">
        <v>490</v>
      </c>
      <c r="F20" s="114">
        <v>573</v>
      </c>
      <c r="G20" s="114">
        <v>410</v>
      </c>
      <c r="H20" s="140">
        <v>449</v>
      </c>
      <c r="I20" s="115">
        <v>64</v>
      </c>
      <c r="J20" s="116">
        <v>14.253897550111359</v>
      </c>
      <c r="K20" s="110"/>
      <c r="L20" s="110"/>
      <c r="M20" s="110"/>
      <c r="N20" s="110"/>
      <c r="O20" s="110"/>
    </row>
    <row r="21" spans="1:15" s="110" customFormat="1" ht="24.95" customHeight="1" x14ac:dyDescent="0.2">
      <c r="A21" s="201" t="s">
        <v>150</v>
      </c>
      <c r="B21" s="202" t="s">
        <v>151</v>
      </c>
      <c r="C21" s="113">
        <v>11.312673217435123</v>
      </c>
      <c r="D21" s="115">
        <v>449</v>
      </c>
      <c r="E21" s="114">
        <v>371</v>
      </c>
      <c r="F21" s="114">
        <v>439</v>
      </c>
      <c r="G21" s="114">
        <v>325</v>
      </c>
      <c r="H21" s="140">
        <v>308</v>
      </c>
      <c r="I21" s="115">
        <v>141</v>
      </c>
      <c r="J21" s="116">
        <v>45.779220779220779</v>
      </c>
    </row>
    <row r="22" spans="1:15" s="110" customFormat="1" ht="24.95" customHeight="1" x14ac:dyDescent="0.2">
      <c r="A22" s="201" t="s">
        <v>152</v>
      </c>
      <c r="B22" s="199" t="s">
        <v>153</v>
      </c>
      <c r="C22" s="113">
        <v>1.7384731670445956</v>
      </c>
      <c r="D22" s="115">
        <v>69</v>
      </c>
      <c r="E22" s="114">
        <v>50</v>
      </c>
      <c r="F22" s="114">
        <v>68</v>
      </c>
      <c r="G22" s="114">
        <v>43</v>
      </c>
      <c r="H22" s="140">
        <v>74</v>
      </c>
      <c r="I22" s="115">
        <v>-5</v>
      </c>
      <c r="J22" s="116">
        <v>-6.756756756756757</v>
      </c>
    </row>
    <row r="23" spans="1:15" s="110" customFormat="1" ht="24.95" customHeight="1" x14ac:dyDescent="0.2">
      <c r="A23" s="193" t="s">
        <v>154</v>
      </c>
      <c r="B23" s="199" t="s">
        <v>155</v>
      </c>
      <c r="C23" s="113">
        <v>3.9304610733182161</v>
      </c>
      <c r="D23" s="115">
        <v>156</v>
      </c>
      <c r="E23" s="114">
        <v>120</v>
      </c>
      <c r="F23" s="114">
        <v>119</v>
      </c>
      <c r="G23" s="114">
        <v>111</v>
      </c>
      <c r="H23" s="140">
        <v>121</v>
      </c>
      <c r="I23" s="115">
        <v>35</v>
      </c>
      <c r="J23" s="116">
        <v>28.925619834710744</v>
      </c>
    </row>
    <row r="24" spans="1:15" s="110" customFormat="1" ht="24.95" customHeight="1" x14ac:dyDescent="0.2">
      <c r="A24" s="193" t="s">
        <v>156</v>
      </c>
      <c r="B24" s="199" t="s">
        <v>221</v>
      </c>
      <c r="C24" s="113">
        <v>2.7210884353741496</v>
      </c>
      <c r="D24" s="115">
        <v>108</v>
      </c>
      <c r="E24" s="114">
        <v>68</v>
      </c>
      <c r="F24" s="114">
        <v>105</v>
      </c>
      <c r="G24" s="114">
        <v>91</v>
      </c>
      <c r="H24" s="140">
        <v>108</v>
      </c>
      <c r="I24" s="115">
        <v>0</v>
      </c>
      <c r="J24" s="116">
        <v>0</v>
      </c>
    </row>
    <row r="25" spans="1:15" s="110" customFormat="1" ht="24.95" customHeight="1" x14ac:dyDescent="0.2">
      <c r="A25" s="193" t="s">
        <v>222</v>
      </c>
      <c r="B25" s="204" t="s">
        <v>159</v>
      </c>
      <c r="C25" s="113">
        <v>6.8279163517258752</v>
      </c>
      <c r="D25" s="115">
        <v>271</v>
      </c>
      <c r="E25" s="114">
        <v>266</v>
      </c>
      <c r="F25" s="114">
        <v>208</v>
      </c>
      <c r="G25" s="114">
        <v>200</v>
      </c>
      <c r="H25" s="140">
        <v>236</v>
      </c>
      <c r="I25" s="115">
        <v>35</v>
      </c>
      <c r="J25" s="116">
        <v>14.830508474576272</v>
      </c>
    </row>
    <row r="26" spans="1:15" s="110" customFormat="1" ht="24.95" customHeight="1" x14ac:dyDescent="0.2">
      <c r="A26" s="201">
        <v>782.78300000000002</v>
      </c>
      <c r="B26" s="203" t="s">
        <v>160</v>
      </c>
      <c r="C26" s="113">
        <v>5.6437389770723101</v>
      </c>
      <c r="D26" s="115">
        <v>224</v>
      </c>
      <c r="E26" s="114">
        <v>227</v>
      </c>
      <c r="F26" s="114">
        <v>261</v>
      </c>
      <c r="G26" s="114">
        <v>230</v>
      </c>
      <c r="H26" s="140">
        <v>228</v>
      </c>
      <c r="I26" s="115">
        <v>-4</v>
      </c>
      <c r="J26" s="116">
        <v>-1.7543859649122806</v>
      </c>
    </row>
    <row r="27" spans="1:15" s="110" customFormat="1" ht="24.95" customHeight="1" x14ac:dyDescent="0.2">
      <c r="A27" s="193" t="s">
        <v>161</v>
      </c>
      <c r="B27" s="199" t="s">
        <v>162</v>
      </c>
      <c r="C27" s="113">
        <v>2.4691358024691357</v>
      </c>
      <c r="D27" s="115">
        <v>98</v>
      </c>
      <c r="E27" s="114">
        <v>54</v>
      </c>
      <c r="F27" s="114">
        <v>93</v>
      </c>
      <c r="G27" s="114">
        <v>69</v>
      </c>
      <c r="H27" s="140">
        <v>104</v>
      </c>
      <c r="I27" s="115">
        <v>-6</v>
      </c>
      <c r="J27" s="116">
        <v>-5.7692307692307692</v>
      </c>
    </row>
    <row r="28" spans="1:15" s="110" customFormat="1" ht="24.95" customHeight="1" x14ac:dyDescent="0.2">
      <c r="A28" s="193" t="s">
        <v>163</v>
      </c>
      <c r="B28" s="199" t="s">
        <v>164</v>
      </c>
      <c r="C28" s="113">
        <v>2.0660115898211138</v>
      </c>
      <c r="D28" s="115">
        <v>82</v>
      </c>
      <c r="E28" s="114">
        <v>52</v>
      </c>
      <c r="F28" s="114">
        <v>228</v>
      </c>
      <c r="G28" s="114">
        <v>41</v>
      </c>
      <c r="H28" s="140">
        <v>66</v>
      </c>
      <c r="I28" s="115">
        <v>16</v>
      </c>
      <c r="J28" s="116">
        <v>24.242424242424242</v>
      </c>
    </row>
    <row r="29" spans="1:15" s="110" customFormat="1" ht="24.95" customHeight="1" x14ac:dyDescent="0.2">
      <c r="A29" s="193">
        <v>86</v>
      </c>
      <c r="B29" s="199" t="s">
        <v>165</v>
      </c>
      <c r="C29" s="113">
        <v>8.3648274124464592</v>
      </c>
      <c r="D29" s="115">
        <v>332</v>
      </c>
      <c r="E29" s="114">
        <v>248</v>
      </c>
      <c r="F29" s="114">
        <v>347</v>
      </c>
      <c r="G29" s="114">
        <v>150</v>
      </c>
      <c r="H29" s="140">
        <v>199</v>
      </c>
      <c r="I29" s="115">
        <v>133</v>
      </c>
      <c r="J29" s="116">
        <v>66.834170854271363</v>
      </c>
    </row>
    <row r="30" spans="1:15" s="110" customFormat="1" ht="24.95" customHeight="1" x14ac:dyDescent="0.2">
      <c r="A30" s="193">
        <v>87.88</v>
      </c>
      <c r="B30" s="204" t="s">
        <v>166</v>
      </c>
      <c r="C30" s="113">
        <v>2.8470647518266565</v>
      </c>
      <c r="D30" s="115">
        <v>113</v>
      </c>
      <c r="E30" s="114">
        <v>72</v>
      </c>
      <c r="F30" s="114">
        <v>157</v>
      </c>
      <c r="G30" s="114">
        <v>89</v>
      </c>
      <c r="H30" s="140">
        <v>109</v>
      </c>
      <c r="I30" s="115">
        <v>4</v>
      </c>
      <c r="J30" s="116">
        <v>3.669724770642202</v>
      </c>
    </row>
    <row r="31" spans="1:15" s="110" customFormat="1" ht="24.95" customHeight="1" x14ac:dyDescent="0.2">
      <c r="A31" s="193" t="s">
        <v>167</v>
      </c>
      <c r="B31" s="199" t="s">
        <v>168</v>
      </c>
      <c r="C31" s="113">
        <v>2.872260015117158</v>
      </c>
      <c r="D31" s="115">
        <v>114</v>
      </c>
      <c r="E31" s="114">
        <v>99</v>
      </c>
      <c r="F31" s="114">
        <v>136</v>
      </c>
      <c r="G31" s="114">
        <v>103</v>
      </c>
      <c r="H31" s="140">
        <v>94</v>
      </c>
      <c r="I31" s="115">
        <v>20</v>
      </c>
      <c r="J31" s="116">
        <v>21.276595744680851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1.1589821113630638</v>
      </c>
      <c r="D34" s="115">
        <v>46</v>
      </c>
      <c r="E34" s="114">
        <v>88</v>
      </c>
      <c r="F34" s="114">
        <v>79</v>
      </c>
      <c r="G34" s="114">
        <v>45</v>
      </c>
      <c r="H34" s="140">
        <v>31</v>
      </c>
      <c r="I34" s="115">
        <v>15</v>
      </c>
      <c r="J34" s="116">
        <v>48.387096774193552</v>
      </c>
    </row>
    <row r="35" spans="1:10" s="110" customFormat="1" ht="24.95" customHeight="1" x14ac:dyDescent="0.2">
      <c r="A35" s="292" t="s">
        <v>171</v>
      </c>
      <c r="B35" s="293" t="s">
        <v>172</v>
      </c>
      <c r="C35" s="113">
        <v>18.140589569160998</v>
      </c>
      <c r="D35" s="115">
        <v>720</v>
      </c>
      <c r="E35" s="114">
        <v>566</v>
      </c>
      <c r="F35" s="114">
        <v>686</v>
      </c>
      <c r="G35" s="114">
        <v>445</v>
      </c>
      <c r="H35" s="140">
        <v>1108</v>
      </c>
      <c r="I35" s="115">
        <v>-388</v>
      </c>
      <c r="J35" s="116">
        <v>-35.018050541516246</v>
      </c>
    </row>
    <row r="36" spans="1:10" s="110" customFormat="1" ht="24.95" customHeight="1" x14ac:dyDescent="0.2">
      <c r="A36" s="294" t="s">
        <v>173</v>
      </c>
      <c r="B36" s="295" t="s">
        <v>174</v>
      </c>
      <c r="C36" s="125">
        <v>80.700428319475932</v>
      </c>
      <c r="D36" s="143">
        <v>3203</v>
      </c>
      <c r="E36" s="144">
        <v>2706</v>
      </c>
      <c r="F36" s="144">
        <v>3438</v>
      </c>
      <c r="G36" s="144">
        <v>2437</v>
      </c>
      <c r="H36" s="145">
        <v>2735</v>
      </c>
      <c r="I36" s="143">
        <v>468</v>
      </c>
      <c r="J36" s="146">
        <v>17.111517367458866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3969</v>
      </c>
      <c r="F11" s="264">
        <v>3360</v>
      </c>
      <c r="G11" s="264">
        <v>4203</v>
      </c>
      <c r="H11" s="264">
        <v>2927</v>
      </c>
      <c r="I11" s="265">
        <v>3874</v>
      </c>
      <c r="J11" s="263">
        <v>95</v>
      </c>
      <c r="K11" s="266">
        <v>2.4522457408363447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22.222222222222221</v>
      </c>
      <c r="E13" s="115">
        <v>882</v>
      </c>
      <c r="F13" s="114">
        <v>870</v>
      </c>
      <c r="G13" s="114">
        <v>982</v>
      </c>
      <c r="H13" s="114">
        <v>742</v>
      </c>
      <c r="I13" s="140">
        <v>802</v>
      </c>
      <c r="J13" s="115">
        <v>80</v>
      </c>
      <c r="K13" s="116">
        <v>9.9750623441396513</v>
      </c>
    </row>
    <row r="14" spans="1:17" ht="15.95" customHeight="1" x14ac:dyDescent="0.2">
      <c r="A14" s="306" t="s">
        <v>230</v>
      </c>
      <c r="B14" s="307"/>
      <c r="C14" s="308"/>
      <c r="D14" s="113">
        <v>63.869992441421012</v>
      </c>
      <c r="E14" s="115">
        <v>2535</v>
      </c>
      <c r="F14" s="114">
        <v>2093</v>
      </c>
      <c r="G14" s="114">
        <v>2702</v>
      </c>
      <c r="H14" s="114">
        <v>1820</v>
      </c>
      <c r="I14" s="140">
        <v>2320</v>
      </c>
      <c r="J14" s="115">
        <v>215</v>
      </c>
      <c r="K14" s="116">
        <v>9.2672413793103452</v>
      </c>
    </row>
    <row r="15" spans="1:17" ht="15.95" customHeight="1" x14ac:dyDescent="0.2">
      <c r="A15" s="306" t="s">
        <v>231</v>
      </c>
      <c r="B15" s="307"/>
      <c r="C15" s="308"/>
      <c r="D15" s="113">
        <v>7.7601410934744264</v>
      </c>
      <c r="E15" s="115">
        <v>308</v>
      </c>
      <c r="F15" s="114">
        <v>231</v>
      </c>
      <c r="G15" s="114">
        <v>255</v>
      </c>
      <c r="H15" s="114">
        <v>193</v>
      </c>
      <c r="I15" s="140">
        <v>357</v>
      </c>
      <c r="J15" s="115">
        <v>-49</v>
      </c>
      <c r="K15" s="116">
        <v>-13.725490196078431</v>
      </c>
    </row>
    <row r="16" spans="1:17" ht="15.95" customHeight="1" x14ac:dyDescent="0.2">
      <c r="A16" s="306" t="s">
        <v>232</v>
      </c>
      <c r="B16" s="307"/>
      <c r="C16" s="308"/>
      <c r="D16" s="113">
        <v>6.1476442428823379</v>
      </c>
      <c r="E16" s="115">
        <v>244</v>
      </c>
      <c r="F16" s="114">
        <v>166</v>
      </c>
      <c r="G16" s="114">
        <v>264</v>
      </c>
      <c r="H16" s="114">
        <v>172</v>
      </c>
      <c r="I16" s="140">
        <v>393</v>
      </c>
      <c r="J16" s="115">
        <v>-149</v>
      </c>
      <c r="K16" s="116">
        <v>-37.913486005089055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0.65507684555303602</v>
      </c>
      <c r="E18" s="115">
        <v>26</v>
      </c>
      <c r="F18" s="114">
        <v>60</v>
      </c>
      <c r="G18" s="114">
        <v>67</v>
      </c>
      <c r="H18" s="114">
        <v>33</v>
      </c>
      <c r="I18" s="140">
        <v>25</v>
      </c>
      <c r="J18" s="115">
        <v>1</v>
      </c>
      <c r="K18" s="116">
        <v>4</v>
      </c>
    </row>
    <row r="19" spans="1:11" ht="14.1" customHeight="1" x14ac:dyDescent="0.2">
      <c r="A19" s="306" t="s">
        <v>235</v>
      </c>
      <c r="B19" s="307" t="s">
        <v>236</v>
      </c>
      <c r="C19" s="308"/>
      <c r="D19" s="113">
        <v>0.3779289493575208</v>
      </c>
      <c r="E19" s="115">
        <v>15</v>
      </c>
      <c r="F19" s="114">
        <v>43</v>
      </c>
      <c r="G19" s="114">
        <v>54</v>
      </c>
      <c r="H19" s="114">
        <v>22</v>
      </c>
      <c r="I19" s="140">
        <v>16</v>
      </c>
      <c r="J19" s="115">
        <v>-1</v>
      </c>
      <c r="K19" s="116">
        <v>-6.25</v>
      </c>
    </row>
    <row r="20" spans="1:11" ht="14.1" customHeight="1" x14ac:dyDescent="0.2">
      <c r="A20" s="306">
        <v>12</v>
      </c>
      <c r="B20" s="307" t="s">
        <v>237</v>
      </c>
      <c r="C20" s="308"/>
      <c r="D20" s="113">
        <v>1.0582010582010581</v>
      </c>
      <c r="E20" s="115">
        <v>42</v>
      </c>
      <c r="F20" s="114">
        <v>93</v>
      </c>
      <c r="G20" s="114">
        <v>44</v>
      </c>
      <c r="H20" s="114">
        <v>22</v>
      </c>
      <c r="I20" s="140">
        <v>35</v>
      </c>
      <c r="J20" s="115">
        <v>7</v>
      </c>
      <c r="K20" s="116">
        <v>20</v>
      </c>
    </row>
    <row r="21" spans="1:11" ht="14.1" customHeight="1" x14ac:dyDescent="0.2">
      <c r="A21" s="306">
        <v>21</v>
      </c>
      <c r="B21" s="307" t="s">
        <v>238</v>
      </c>
      <c r="C21" s="308"/>
      <c r="D21" s="113">
        <v>0.22675736961451248</v>
      </c>
      <c r="E21" s="115">
        <v>9</v>
      </c>
      <c r="F21" s="114">
        <v>16</v>
      </c>
      <c r="G21" s="114">
        <v>11</v>
      </c>
      <c r="H21" s="114">
        <v>6</v>
      </c>
      <c r="I21" s="140">
        <v>7</v>
      </c>
      <c r="J21" s="115">
        <v>2</v>
      </c>
      <c r="K21" s="116">
        <v>28.571428571428573</v>
      </c>
    </row>
    <row r="22" spans="1:11" ht="14.1" customHeight="1" x14ac:dyDescent="0.2">
      <c r="A22" s="306">
        <v>22</v>
      </c>
      <c r="B22" s="307" t="s">
        <v>239</v>
      </c>
      <c r="C22" s="308"/>
      <c r="D22" s="113">
        <v>0.65507684555303602</v>
      </c>
      <c r="E22" s="115">
        <v>26</v>
      </c>
      <c r="F22" s="114">
        <v>18</v>
      </c>
      <c r="G22" s="114">
        <v>62</v>
      </c>
      <c r="H22" s="114">
        <v>16</v>
      </c>
      <c r="I22" s="140">
        <v>44</v>
      </c>
      <c r="J22" s="115">
        <v>-18</v>
      </c>
      <c r="K22" s="116">
        <v>-40.909090909090907</v>
      </c>
    </row>
    <row r="23" spans="1:11" ht="14.1" customHeight="1" x14ac:dyDescent="0.2">
      <c r="A23" s="306">
        <v>23</v>
      </c>
      <c r="B23" s="307" t="s">
        <v>240</v>
      </c>
      <c r="C23" s="308"/>
      <c r="D23" s="113" t="s">
        <v>513</v>
      </c>
      <c r="E23" s="115" t="s">
        <v>513</v>
      </c>
      <c r="F23" s="114">
        <v>4</v>
      </c>
      <c r="G23" s="114">
        <v>9</v>
      </c>
      <c r="H23" s="114">
        <v>10</v>
      </c>
      <c r="I23" s="140">
        <v>6</v>
      </c>
      <c r="J23" s="115" t="s">
        <v>513</v>
      </c>
      <c r="K23" s="116" t="s">
        <v>513</v>
      </c>
    </row>
    <row r="24" spans="1:11" ht="14.1" customHeight="1" x14ac:dyDescent="0.2">
      <c r="A24" s="306">
        <v>24</v>
      </c>
      <c r="B24" s="307" t="s">
        <v>241</v>
      </c>
      <c r="C24" s="308"/>
      <c r="D24" s="113">
        <v>1.562106324011086</v>
      </c>
      <c r="E24" s="115">
        <v>62</v>
      </c>
      <c r="F24" s="114">
        <v>38</v>
      </c>
      <c r="G24" s="114">
        <v>59</v>
      </c>
      <c r="H24" s="114">
        <v>29</v>
      </c>
      <c r="I24" s="140">
        <v>87</v>
      </c>
      <c r="J24" s="115">
        <v>-25</v>
      </c>
      <c r="K24" s="116">
        <v>-28.735632183908045</v>
      </c>
    </row>
    <row r="25" spans="1:11" ht="14.1" customHeight="1" x14ac:dyDescent="0.2">
      <c r="A25" s="306">
        <v>25</v>
      </c>
      <c r="B25" s="307" t="s">
        <v>242</v>
      </c>
      <c r="C25" s="308"/>
      <c r="D25" s="113">
        <v>5.0138573948097758</v>
      </c>
      <c r="E25" s="115">
        <v>199</v>
      </c>
      <c r="F25" s="114">
        <v>105</v>
      </c>
      <c r="G25" s="114">
        <v>121</v>
      </c>
      <c r="H25" s="114">
        <v>117</v>
      </c>
      <c r="I25" s="140">
        <v>271</v>
      </c>
      <c r="J25" s="115">
        <v>-72</v>
      </c>
      <c r="K25" s="116">
        <v>-26.568265682656826</v>
      </c>
    </row>
    <row r="26" spans="1:11" ht="14.1" customHeight="1" x14ac:dyDescent="0.2">
      <c r="A26" s="306">
        <v>26</v>
      </c>
      <c r="B26" s="307" t="s">
        <v>243</v>
      </c>
      <c r="C26" s="308"/>
      <c r="D26" s="113">
        <v>2.6706979087931471</v>
      </c>
      <c r="E26" s="115">
        <v>106</v>
      </c>
      <c r="F26" s="114">
        <v>57</v>
      </c>
      <c r="G26" s="114">
        <v>50</v>
      </c>
      <c r="H26" s="114">
        <v>47</v>
      </c>
      <c r="I26" s="140">
        <v>86</v>
      </c>
      <c r="J26" s="115">
        <v>20</v>
      </c>
      <c r="K26" s="116">
        <v>23.255813953488371</v>
      </c>
    </row>
    <row r="27" spans="1:11" ht="14.1" customHeight="1" x14ac:dyDescent="0.2">
      <c r="A27" s="306">
        <v>27</v>
      </c>
      <c r="B27" s="307" t="s">
        <v>244</v>
      </c>
      <c r="C27" s="308"/>
      <c r="D27" s="113">
        <v>1.0833963214915596</v>
      </c>
      <c r="E27" s="115">
        <v>43</v>
      </c>
      <c r="F27" s="114">
        <v>31</v>
      </c>
      <c r="G27" s="114">
        <v>25</v>
      </c>
      <c r="H27" s="114">
        <v>30</v>
      </c>
      <c r="I27" s="140">
        <v>118</v>
      </c>
      <c r="J27" s="115">
        <v>-75</v>
      </c>
      <c r="K27" s="116">
        <v>-63.559322033898304</v>
      </c>
    </row>
    <row r="28" spans="1:11" ht="14.1" customHeight="1" x14ac:dyDescent="0.2">
      <c r="A28" s="306">
        <v>28</v>
      </c>
      <c r="B28" s="307" t="s">
        <v>245</v>
      </c>
      <c r="C28" s="308"/>
      <c r="D28" s="113">
        <v>0.45351473922902497</v>
      </c>
      <c r="E28" s="115">
        <v>18</v>
      </c>
      <c r="F28" s="114">
        <v>7</v>
      </c>
      <c r="G28" s="114">
        <v>23</v>
      </c>
      <c r="H28" s="114">
        <v>10</v>
      </c>
      <c r="I28" s="140">
        <v>46</v>
      </c>
      <c r="J28" s="115">
        <v>-28</v>
      </c>
      <c r="K28" s="116">
        <v>-60.869565217391305</v>
      </c>
    </row>
    <row r="29" spans="1:11" ht="14.1" customHeight="1" x14ac:dyDescent="0.2">
      <c r="A29" s="306">
        <v>29</v>
      </c>
      <c r="B29" s="307" t="s">
        <v>246</v>
      </c>
      <c r="C29" s="308"/>
      <c r="D29" s="113">
        <v>4.8878810783572693</v>
      </c>
      <c r="E29" s="115">
        <v>194</v>
      </c>
      <c r="F29" s="114">
        <v>141</v>
      </c>
      <c r="G29" s="114">
        <v>164</v>
      </c>
      <c r="H29" s="114">
        <v>113</v>
      </c>
      <c r="I29" s="140">
        <v>121</v>
      </c>
      <c r="J29" s="115">
        <v>73</v>
      </c>
      <c r="K29" s="116">
        <v>60.330578512396691</v>
      </c>
    </row>
    <row r="30" spans="1:11" ht="14.1" customHeight="1" x14ac:dyDescent="0.2">
      <c r="A30" s="306" t="s">
        <v>247</v>
      </c>
      <c r="B30" s="307" t="s">
        <v>248</v>
      </c>
      <c r="C30" s="308"/>
      <c r="D30" s="113">
        <v>0.78105316200554298</v>
      </c>
      <c r="E30" s="115">
        <v>31</v>
      </c>
      <c r="F30" s="114" t="s">
        <v>513</v>
      </c>
      <c r="G30" s="114">
        <v>33</v>
      </c>
      <c r="H30" s="114" t="s">
        <v>513</v>
      </c>
      <c r="I30" s="140">
        <v>30</v>
      </c>
      <c r="J30" s="115">
        <v>1</v>
      </c>
      <c r="K30" s="116">
        <v>3.3333333333333335</v>
      </c>
    </row>
    <row r="31" spans="1:11" ht="14.1" customHeight="1" x14ac:dyDescent="0.2">
      <c r="A31" s="306" t="s">
        <v>249</v>
      </c>
      <c r="B31" s="307" t="s">
        <v>250</v>
      </c>
      <c r="C31" s="308"/>
      <c r="D31" s="113">
        <v>3.9052658100277147</v>
      </c>
      <c r="E31" s="115">
        <v>155</v>
      </c>
      <c r="F31" s="114">
        <v>106</v>
      </c>
      <c r="G31" s="114">
        <v>124</v>
      </c>
      <c r="H31" s="114">
        <v>84</v>
      </c>
      <c r="I31" s="140">
        <v>86</v>
      </c>
      <c r="J31" s="115">
        <v>69</v>
      </c>
      <c r="K31" s="116">
        <v>80.232558139534888</v>
      </c>
    </row>
    <row r="32" spans="1:11" ht="14.1" customHeight="1" x14ac:dyDescent="0.2">
      <c r="A32" s="306">
        <v>31</v>
      </c>
      <c r="B32" s="307" t="s">
        <v>251</v>
      </c>
      <c r="C32" s="308"/>
      <c r="D32" s="113">
        <v>0.40312421264802217</v>
      </c>
      <c r="E32" s="115">
        <v>16</v>
      </c>
      <c r="F32" s="114">
        <v>7</v>
      </c>
      <c r="G32" s="114">
        <v>9</v>
      </c>
      <c r="H32" s="114">
        <v>7</v>
      </c>
      <c r="I32" s="140">
        <v>7</v>
      </c>
      <c r="J32" s="115">
        <v>9</v>
      </c>
      <c r="K32" s="116">
        <v>128.57142857142858</v>
      </c>
    </row>
    <row r="33" spans="1:11" ht="14.1" customHeight="1" x14ac:dyDescent="0.2">
      <c r="A33" s="306">
        <v>32</v>
      </c>
      <c r="B33" s="307" t="s">
        <v>252</v>
      </c>
      <c r="C33" s="308"/>
      <c r="D33" s="113">
        <v>2.4691358024691357</v>
      </c>
      <c r="E33" s="115">
        <v>98</v>
      </c>
      <c r="F33" s="114">
        <v>100</v>
      </c>
      <c r="G33" s="114">
        <v>100</v>
      </c>
      <c r="H33" s="114">
        <v>74</v>
      </c>
      <c r="I33" s="140">
        <v>123</v>
      </c>
      <c r="J33" s="115">
        <v>-25</v>
      </c>
      <c r="K33" s="116">
        <v>-20.325203252032519</v>
      </c>
    </row>
    <row r="34" spans="1:11" ht="14.1" customHeight="1" x14ac:dyDescent="0.2">
      <c r="A34" s="306">
        <v>33</v>
      </c>
      <c r="B34" s="307" t="s">
        <v>253</v>
      </c>
      <c r="C34" s="308"/>
      <c r="D34" s="113">
        <v>2.922650541698161</v>
      </c>
      <c r="E34" s="115">
        <v>116</v>
      </c>
      <c r="F34" s="114">
        <v>147</v>
      </c>
      <c r="G34" s="114">
        <v>107</v>
      </c>
      <c r="H34" s="114">
        <v>69</v>
      </c>
      <c r="I34" s="140">
        <v>109</v>
      </c>
      <c r="J34" s="115">
        <v>7</v>
      </c>
      <c r="K34" s="116">
        <v>6.4220183486238529</v>
      </c>
    </row>
    <row r="35" spans="1:11" ht="14.1" customHeight="1" x14ac:dyDescent="0.2">
      <c r="A35" s="306">
        <v>34</v>
      </c>
      <c r="B35" s="307" t="s">
        <v>254</v>
      </c>
      <c r="C35" s="308"/>
      <c r="D35" s="113">
        <v>2.3179642227261277</v>
      </c>
      <c r="E35" s="115">
        <v>92</v>
      </c>
      <c r="F35" s="114">
        <v>85</v>
      </c>
      <c r="G35" s="114">
        <v>100</v>
      </c>
      <c r="H35" s="114">
        <v>105</v>
      </c>
      <c r="I35" s="140">
        <v>85</v>
      </c>
      <c r="J35" s="115">
        <v>7</v>
      </c>
      <c r="K35" s="116">
        <v>8.235294117647058</v>
      </c>
    </row>
    <row r="36" spans="1:11" ht="14.1" customHeight="1" x14ac:dyDescent="0.2">
      <c r="A36" s="306">
        <v>41</v>
      </c>
      <c r="B36" s="307" t="s">
        <v>255</v>
      </c>
      <c r="C36" s="308"/>
      <c r="D36" s="113">
        <v>0.35273368606701938</v>
      </c>
      <c r="E36" s="115">
        <v>14</v>
      </c>
      <c r="F36" s="114">
        <v>5</v>
      </c>
      <c r="G36" s="114" t="s">
        <v>513</v>
      </c>
      <c r="H36" s="114">
        <v>9</v>
      </c>
      <c r="I36" s="140">
        <v>7</v>
      </c>
      <c r="J36" s="115">
        <v>7</v>
      </c>
      <c r="K36" s="116">
        <v>100</v>
      </c>
    </row>
    <row r="37" spans="1:11" ht="14.1" customHeight="1" x14ac:dyDescent="0.2">
      <c r="A37" s="306">
        <v>42</v>
      </c>
      <c r="B37" s="307" t="s">
        <v>256</v>
      </c>
      <c r="C37" s="308"/>
      <c r="D37" s="113" t="s">
        <v>513</v>
      </c>
      <c r="E37" s="115" t="s">
        <v>513</v>
      </c>
      <c r="F37" s="114" t="s">
        <v>513</v>
      </c>
      <c r="G37" s="114">
        <v>0</v>
      </c>
      <c r="H37" s="114" t="s">
        <v>513</v>
      </c>
      <c r="I37" s="140">
        <v>4</v>
      </c>
      <c r="J37" s="115" t="s">
        <v>513</v>
      </c>
      <c r="K37" s="116" t="s">
        <v>513</v>
      </c>
    </row>
    <row r="38" spans="1:11" ht="14.1" customHeight="1" x14ac:dyDescent="0.2">
      <c r="A38" s="306">
        <v>43</v>
      </c>
      <c r="B38" s="307" t="s">
        <v>257</v>
      </c>
      <c r="C38" s="308"/>
      <c r="D38" s="113">
        <v>0.75585789871504161</v>
      </c>
      <c r="E38" s="115">
        <v>30</v>
      </c>
      <c r="F38" s="114">
        <v>25</v>
      </c>
      <c r="G38" s="114">
        <v>35</v>
      </c>
      <c r="H38" s="114">
        <v>18</v>
      </c>
      <c r="I38" s="140">
        <v>31</v>
      </c>
      <c r="J38" s="115">
        <v>-1</v>
      </c>
      <c r="K38" s="116">
        <v>-3.225806451612903</v>
      </c>
    </row>
    <row r="39" spans="1:11" ht="14.1" customHeight="1" x14ac:dyDescent="0.2">
      <c r="A39" s="306">
        <v>51</v>
      </c>
      <c r="B39" s="307" t="s">
        <v>258</v>
      </c>
      <c r="C39" s="308"/>
      <c r="D39" s="113">
        <v>12.118921642731166</v>
      </c>
      <c r="E39" s="115">
        <v>481</v>
      </c>
      <c r="F39" s="114">
        <v>428</v>
      </c>
      <c r="G39" s="114">
        <v>569</v>
      </c>
      <c r="H39" s="114">
        <v>438</v>
      </c>
      <c r="I39" s="140">
        <v>435</v>
      </c>
      <c r="J39" s="115">
        <v>46</v>
      </c>
      <c r="K39" s="116">
        <v>10.574712643678161</v>
      </c>
    </row>
    <row r="40" spans="1:11" ht="14.1" customHeight="1" x14ac:dyDescent="0.2">
      <c r="A40" s="306" t="s">
        <v>259</v>
      </c>
      <c r="B40" s="307" t="s">
        <v>260</v>
      </c>
      <c r="C40" s="308"/>
      <c r="D40" s="113">
        <v>9.1962711010330054</v>
      </c>
      <c r="E40" s="115">
        <v>365</v>
      </c>
      <c r="F40" s="114">
        <v>322</v>
      </c>
      <c r="G40" s="114">
        <v>449</v>
      </c>
      <c r="H40" s="114">
        <v>346</v>
      </c>
      <c r="I40" s="140">
        <v>340</v>
      </c>
      <c r="J40" s="115">
        <v>25</v>
      </c>
      <c r="K40" s="116">
        <v>7.3529411764705879</v>
      </c>
    </row>
    <row r="41" spans="1:11" ht="14.1" customHeight="1" x14ac:dyDescent="0.2">
      <c r="A41" s="306"/>
      <c r="B41" s="307" t="s">
        <v>261</v>
      </c>
      <c r="C41" s="308"/>
      <c r="D41" s="113">
        <v>8.1884605694129498</v>
      </c>
      <c r="E41" s="115">
        <v>325</v>
      </c>
      <c r="F41" s="114">
        <v>282</v>
      </c>
      <c r="G41" s="114">
        <v>358</v>
      </c>
      <c r="H41" s="114">
        <v>289</v>
      </c>
      <c r="I41" s="140">
        <v>303</v>
      </c>
      <c r="J41" s="115">
        <v>22</v>
      </c>
      <c r="K41" s="116">
        <v>7.2607260726072607</v>
      </c>
    </row>
    <row r="42" spans="1:11" ht="14.1" customHeight="1" x14ac:dyDescent="0.2">
      <c r="A42" s="306">
        <v>52</v>
      </c>
      <c r="B42" s="307" t="s">
        <v>262</v>
      </c>
      <c r="C42" s="308"/>
      <c r="D42" s="113">
        <v>8.3396321491559586</v>
      </c>
      <c r="E42" s="115">
        <v>331</v>
      </c>
      <c r="F42" s="114">
        <v>299</v>
      </c>
      <c r="G42" s="114">
        <v>297</v>
      </c>
      <c r="H42" s="114">
        <v>228</v>
      </c>
      <c r="I42" s="140">
        <v>277</v>
      </c>
      <c r="J42" s="115">
        <v>54</v>
      </c>
      <c r="K42" s="116">
        <v>19.494584837545126</v>
      </c>
    </row>
    <row r="43" spans="1:11" ht="14.1" customHeight="1" x14ac:dyDescent="0.2">
      <c r="A43" s="306" t="s">
        <v>263</v>
      </c>
      <c r="B43" s="307" t="s">
        <v>264</v>
      </c>
      <c r="C43" s="308"/>
      <c r="D43" s="113">
        <v>6.7271352985638702</v>
      </c>
      <c r="E43" s="115">
        <v>267</v>
      </c>
      <c r="F43" s="114">
        <v>257</v>
      </c>
      <c r="G43" s="114">
        <v>284</v>
      </c>
      <c r="H43" s="114">
        <v>207</v>
      </c>
      <c r="I43" s="140">
        <v>260</v>
      </c>
      <c r="J43" s="115">
        <v>7</v>
      </c>
      <c r="K43" s="116">
        <v>2.6923076923076925</v>
      </c>
    </row>
    <row r="44" spans="1:11" ht="14.1" customHeight="1" x14ac:dyDescent="0.2">
      <c r="A44" s="306">
        <v>53</v>
      </c>
      <c r="B44" s="307" t="s">
        <v>265</v>
      </c>
      <c r="C44" s="308"/>
      <c r="D44" s="113">
        <v>0.98261526832955404</v>
      </c>
      <c r="E44" s="115">
        <v>39</v>
      </c>
      <c r="F44" s="114">
        <v>31</v>
      </c>
      <c r="G44" s="114">
        <v>40</v>
      </c>
      <c r="H44" s="114">
        <v>41</v>
      </c>
      <c r="I44" s="140">
        <v>49</v>
      </c>
      <c r="J44" s="115">
        <v>-10</v>
      </c>
      <c r="K44" s="116">
        <v>-20.408163265306122</v>
      </c>
    </row>
    <row r="45" spans="1:11" ht="14.1" customHeight="1" x14ac:dyDescent="0.2">
      <c r="A45" s="306" t="s">
        <v>266</v>
      </c>
      <c r="B45" s="307" t="s">
        <v>267</v>
      </c>
      <c r="C45" s="308"/>
      <c r="D45" s="113">
        <v>0.80624842529604435</v>
      </c>
      <c r="E45" s="115">
        <v>32</v>
      </c>
      <c r="F45" s="114">
        <v>30</v>
      </c>
      <c r="G45" s="114">
        <v>38</v>
      </c>
      <c r="H45" s="114">
        <v>39</v>
      </c>
      <c r="I45" s="140">
        <v>49</v>
      </c>
      <c r="J45" s="115">
        <v>-17</v>
      </c>
      <c r="K45" s="116">
        <v>-34.693877551020407</v>
      </c>
    </row>
    <row r="46" spans="1:11" ht="14.1" customHeight="1" x14ac:dyDescent="0.2">
      <c r="A46" s="306">
        <v>54</v>
      </c>
      <c r="B46" s="307" t="s">
        <v>268</v>
      </c>
      <c r="C46" s="308"/>
      <c r="D46" s="113">
        <v>6.8027210884353737</v>
      </c>
      <c r="E46" s="115">
        <v>270</v>
      </c>
      <c r="F46" s="114">
        <v>246</v>
      </c>
      <c r="G46" s="114">
        <v>253</v>
      </c>
      <c r="H46" s="114">
        <v>220</v>
      </c>
      <c r="I46" s="140">
        <v>192</v>
      </c>
      <c r="J46" s="115">
        <v>78</v>
      </c>
      <c r="K46" s="116">
        <v>40.625</v>
      </c>
    </row>
    <row r="47" spans="1:11" ht="14.1" customHeight="1" x14ac:dyDescent="0.2">
      <c r="A47" s="306">
        <v>61</v>
      </c>
      <c r="B47" s="307" t="s">
        <v>269</v>
      </c>
      <c r="C47" s="308"/>
      <c r="D47" s="113">
        <v>2.5699168556311411</v>
      </c>
      <c r="E47" s="115">
        <v>102</v>
      </c>
      <c r="F47" s="114">
        <v>66</v>
      </c>
      <c r="G47" s="114">
        <v>77</v>
      </c>
      <c r="H47" s="114">
        <v>73</v>
      </c>
      <c r="I47" s="140">
        <v>106</v>
      </c>
      <c r="J47" s="115">
        <v>-4</v>
      </c>
      <c r="K47" s="116">
        <v>-3.7735849056603774</v>
      </c>
    </row>
    <row r="48" spans="1:11" ht="14.1" customHeight="1" x14ac:dyDescent="0.2">
      <c r="A48" s="306">
        <v>62</v>
      </c>
      <c r="B48" s="307" t="s">
        <v>270</v>
      </c>
      <c r="C48" s="308"/>
      <c r="D48" s="113">
        <v>8.2388510959939527</v>
      </c>
      <c r="E48" s="115">
        <v>327</v>
      </c>
      <c r="F48" s="114">
        <v>328</v>
      </c>
      <c r="G48" s="114">
        <v>394</v>
      </c>
      <c r="H48" s="114">
        <v>343</v>
      </c>
      <c r="I48" s="140">
        <v>358</v>
      </c>
      <c r="J48" s="115">
        <v>-31</v>
      </c>
      <c r="K48" s="116">
        <v>-8.6592178770949726</v>
      </c>
    </row>
    <row r="49" spans="1:11" ht="14.1" customHeight="1" x14ac:dyDescent="0.2">
      <c r="A49" s="306">
        <v>63</v>
      </c>
      <c r="B49" s="307" t="s">
        <v>271</v>
      </c>
      <c r="C49" s="308"/>
      <c r="D49" s="113">
        <v>9.3978332073570172</v>
      </c>
      <c r="E49" s="115">
        <v>373</v>
      </c>
      <c r="F49" s="114">
        <v>287</v>
      </c>
      <c r="G49" s="114">
        <v>368</v>
      </c>
      <c r="H49" s="114">
        <v>264</v>
      </c>
      <c r="I49" s="140">
        <v>276</v>
      </c>
      <c r="J49" s="115">
        <v>97</v>
      </c>
      <c r="K49" s="116">
        <v>35.144927536231883</v>
      </c>
    </row>
    <row r="50" spans="1:11" ht="14.1" customHeight="1" x14ac:dyDescent="0.2">
      <c r="A50" s="306" t="s">
        <v>272</v>
      </c>
      <c r="B50" s="307" t="s">
        <v>273</v>
      </c>
      <c r="C50" s="308"/>
      <c r="D50" s="113">
        <v>2.1919879062736207</v>
      </c>
      <c r="E50" s="115">
        <v>87</v>
      </c>
      <c r="F50" s="114">
        <v>63</v>
      </c>
      <c r="G50" s="114">
        <v>98</v>
      </c>
      <c r="H50" s="114">
        <v>57</v>
      </c>
      <c r="I50" s="140">
        <v>64</v>
      </c>
      <c r="J50" s="115">
        <v>23</v>
      </c>
      <c r="K50" s="116">
        <v>35.9375</v>
      </c>
    </row>
    <row r="51" spans="1:11" ht="14.1" customHeight="1" x14ac:dyDescent="0.2">
      <c r="A51" s="306" t="s">
        <v>274</v>
      </c>
      <c r="B51" s="307" t="s">
        <v>275</v>
      </c>
      <c r="C51" s="308"/>
      <c r="D51" s="113">
        <v>6.0720584530108344</v>
      </c>
      <c r="E51" s="115">
        <v>241</v>
      </c>
      <c r="F51" s="114">
        <v>200</v>
      </c>
      <c r="G51" s="114">
        <v>240</v>
      </c>
      <c r="H51" s="114">
        <v>183</v>
      </c>
      <c r="I51" s="140">
        <v>172</v>
      </c>
      <c r="J51" s="115">
        <v>69</v>
      </c>
      <c r="K51" s="116">
        <v>40.116279069767444</v>
      </c>
    </row>
    <row r="52" spans="1:11" ht="14.1" customHeight="1" x14ac:dyDescent="0.2">
      <c r="A52" s="306">
        <v>71</v>
      </c>
      <c r="B52" s="307" t="s">
        <v>276</v>
      </c>
      <c r="C52" s="308"/>
      <c r="D52" s="113">
        <v>6.5255731922398592</v>
      </c>
      <c r="E52" s="115">
        <v>259</v>
      </c>
      <c r="F52" s="114">
        <v>222</v>
      </c>
      <c r="G52" s="114">
        <v>258</v>
      </c>
      <c r="H52" s="114">
        <v>191</v>
      </c>
      <c r="I52" s="140">
        <v>348</v>
      </c>
      <c r="J52" s="115">
        <v>-89</v>
      </c>
      <c r="K52" s="116">
        <v>-25.574712643678161</v>
      </c>
    </row>
    <row r="53" spans="1:11" ht="14.1" customHeight="1" x14ac:dyDescent="0.2">
      <c r="A53" s="306" t="s">
        <v>277</v>
      </c>
      <c r="B53" s="307" t="s">
        <v>278</v>
      </c>
      <c r="C53" s="308"/>
      <c r="D53" s="113">
        <v>2.5951121189216426</v>
      </c>
      <c r="E53" s="115">
        <v>103</v>
      </c>
      <c r="F53" s="114">
        <v>93</v>
      </c>
      <c r="G53" s="114">
        <v>90</v>
      </c>
      <c r="H53" s="114">
        <v>64</v>
      </c>
      <c r="I53" s="140">
        <v>132</v>
      </c>
      <c r="J53" s="115">
        <v>-29</v>
      </c>
      <c r="K53" s="116">
        <v>-21.969696969696969</v>
      </c>
    </row>
    <row r="54" spans="1:11" ht="14.1" customHeight="1" x14ac:dyDescent="0.2">
      <c r="A54" s="306" t="s">
        <v>279</v>
      </c>
      <c r="B54" s="307" t="s">
        <v>280</v>
      </c>
      <c r="C54" s="308"/>
      <c r="D54" s="113">
        <v>3.4517510707986898</v>
      </c>
      <c r="E54" s="115">
        <v>137</v>
      </c>
      <c r="F54" s="114">
        <v>118</v>
      </c>
      <c r="G54" s="114">
        <v>141</v>
      </c>
      <c r="H54" s="114">
        <v>102</v>
      </c>
      <c r="I54" s="140">
        <v>168</v>
      </c>
      <c r="J54" s="115">
        <v>-31</v>
      </c>
      <c r="K54" s="116">
        <v>-18.452380952380953</v>
      </c>
    </row>
    <row r="55" spans="1:11" ht="14.1" customHeight="1" x14ac:dyDescent="0.2">
      <c r="A55" s="306">
        <v>72</v>
      </c>
      <c r="B55" s="307" t="s">
        <v>281</v>
      </c>
      <c r="C55" s="308"/>
      <c r="D55" s="113">
        <v>2.0660115898211138</v>
      </c>
      <c r="E55" s="115">
        <v>82</v>
      </c>
      <c r="F55" s="114">
        <v>52</v>
      </c>
      <c r="G55" s="114">
        <v>64</v>
      </c>
      <c r="H55" s="114">
        <v>54</v>
      </c>
      <c r="I55" s="140">
        <v>115</v>
      </c>
      <c r="J55" s="115">
        <v>-33</v>
      </c>
      <c r="K55" s="116">
        <v>-28.695652173913043</v>
      </c>
    </row>
    <row r="56" spans="1:11" ht="14.1" customHeight="1" x14ac:dyDescent="0.2">
      <c r="A56" s="306" t="s">
        <v>282</v>
      </c>
      <c r="B56" s="307" t="s">
        <v>283</v>
      </c>
      <c r="C56" s="308"/>
      <c r="D56" s="113">
        <v>1.2093726379440666</v>
      </c>
      <c r="E56" s="115">
        <v>48</v>
      </c>
      <c r="F56" s="114">
        <v>26</v>
      </c>
      <c r="G56" s="114">
        <v>31</v>
      </c>
      <c r="H56" s="114">
        <v>24</v>
      </c>
      <c r="I56" s="140">
        <v>56</v>
      </c>
      <c r="J56" s="115">
        <v>-8</v>
      </c>
      <c r="K56" s="116">
        <v>-14.285714285714286</v>
      </c>
    </row>
    <row r="57" spans="1:11" ht="14.1" customHeight="1" x14ac:dyDescent="0.2">
      <c r="A57" s="306" t="s">
        <v>284</v>
      </c>
      <c r="B57" s="307" t="s">
        <v>285</v>
      </c>
      <c r="C57" s="308"/>
      <c r="D57" s="113">
        <v>0.55429579239103044</v>
      </c>
      <c r="E57" s="115">
        <v>22</v>
      </c>
      <c r="F57" s="114">
        <v>22</v>
      </c>
      <c r="G57" s="114">
        <v>18</v>
      </c>
      <c r="H57" s="114">
        <v>25</v>
      </c>
      <c r="I57" s="140">
        <v>44</v>
      </c>
      <c r="J57" s="115">
        <v>-22</v>
      </c>
      <c r="K57" s="116">
        <v>-50</v>
      </c>
    </row>
    <row r="58" spans="1:11" ht="14.1" customHeight="1" x14ac:dyDescent="0.2">
      <c r="A58" s="306">
        <v>73</v>
      </c>
      <c r="B58" s="307" t="s">
        <v>286</v>
      </c>
      <c r="C58" s="308"/>
      <c r="D58" s="113">
        <v>0.80624842529604435</v>
      </c>
      <c r="E58" s="115">
        <v>32</v>
      </c>
      <c r="F58" s="114">
        <v>29</v>
      </c>
      <c r="G58" s="114">
        <v>57</v>
      </c>
      <c r="H58" s="114">
        <v>25</v>
      </c>
      <c r="I58" s="140">
        <v>35</v>
      </c>
      <c r="J58" s="115">
        <v>-3</v>
      </c>
      <c r="K58" s="116">
        <v>-8.5714285714285712</v>
      </c>
    </row>
    <row r="59" spans="1:11" ht="14.1" customHeight="1" x14ac:dyDescent="0.2">
      <c r="A59" s="306" t="s">
        <v>287</v>
      </c>
      <c r="B59" s="307" t="s">
        <v>288</v>
      </c>
      <c r="C59" s="308"/>
      <c r="D59" s="113">
        <v>0.75585789871504161</v>
      </c>
      <c r="E59" s="115">
        <v>30</v>
      </c>
      <c r="F59" s="114">
        <v>26</v>
      </c>
      <c r="G59" s="114">
        <v>41</v>
      </c>
      <c r="H59" s="114">
        <v>24</v>
      </c>
      <c r="I59" s="140">
        <v>23</v>
      </c>
      <c r="J59" s="115">
        <v>7</v>
      </c>
      <c r="K59" s="116">
        <v>30.434782608695652</v>
      </c>
    </row>
    <row r="60" spans="1:11" ht="14.1" customHeight="1" x14ac:dyDescent="0.2">
      <c r="A60" s="306">
        <v>81</v>
      </c>
      <c r="B60" s="307" t="s">
        <v>289</v>
      </c>
      <c r="C60" s="308"/>
      <c r="D60" s="113">
        <v>7.0546737213403876</v>
      </c>
      <c r="E60" s="115">
        <v>280</v>
      </c>
      <c r="F60" s="114">
        <v>242</v>
      </c>
      <c r="G60" s="114">
        <v>320</v>
      </c>
      <c r="H60" s="114">
        <v>145</v>
      </c>
      <c r="I60" s="140">
        <v>195</v>
      </c>
      <c r="J60" s="115">
        <v>85</v>
      </c>
      <c r="K60" s="116">
        <v>43.589743589743591</v>
      </c>
    </row>
    <row r="61" spans="1:11" ht="14.1" customHeight="1" x14ac:dyDescent="0.2">
      <c r="A61" s="306" t="s">
        <v>290</v>
      </c>
      <c r="B61" s="307" t="s">
        <v>291</v>
      </c>
      <c r="C61" s="308"/>
      <c r="D61" s="113">
        <v>2.5699168556311411</v>
      </c>
      <c r="E61" s="115">
        <v>102</v>
      </c>
      <c r="F61" s="114">
        <v>60</v>
      </c>
      <c r="G61" s="114">
        <v>94</v>
      </c>
      <c r="H61" s="114">
        <v>31</v>
      </c>
      <c r="I61" s="140">
        <v>60</v>
      </c>
      <c r="J61" s="115">
        <v>42</v>
      </c>
      <c r="K61" s="116">
        <v>70</v>
      </c>
    </row>
    <row r="62" spans="1:11" ht="14.1" customHeight="1" x14ac:dyDescent="0.2">
      <c r="A62" s="306" t="s">
        <v>292</v>
      </c>
      <c r="B62" s="307" t="s">
        <v>293</v>
      </c>
      <c r="C62" s="308"/>
      <c r="D62" s="113">
        <v>1.7888636936255984</v>
      </c>
      <c r="E62" s="115">
        <v>71</v>
      </c>
      <c r="F62" s="114">
        <v>113</v>
      </c>
      <c r="G62" s="114">
        <v>126</v>
      </c>
      <c r="H62" s="114">
        <v>54</v>
      </c>
      <c r="I62" s="140">
        <v>62</v>
      </c>
      <c r="J62" s="115">
        <v>9</v>
      </c>
      <c r="K62" s="116">
        <v>14.516129032258064</v>
      </c>
    </row>
    <row r="63" spans="1:11" ht="14.1" customHeight="1" x14ac:dyDescent="0.2">
      <c r="A63" s="306"/>
      <c r="B63" s="307" t="s">
        <v>294</v>
      </c>
      <c r="C63" s="308"/>
      <c r="D63" s="113">
        <v>1.5369110607205845</v>
      </c>
      <c r="E63" s="115">
        <v>61</v>
      </c>
      <c r="F63" s="114">
        <v>100</v>
      </c>
      <c r="G63" s="114">
        <v>113</v>
      </c>
      <c r="H63" s="114">
        <v>49</v>
      </c>
      <c r="I63" s="140">
        <v>54</v>
      </c>
      <c r="J63" s="115">
        <v>7</v>
      </c>
      <c r="K63" s="116">
        <v>12.962962962962964</v>
      </c>
    </row>
    <row r="64" spans="1:11" ht="14.1" customHeight="1" x14ac:dyDescent="0.2">
      <c r="A64" s="306" t="s">
        <v>295</v>
      </c>
      <c r="B64" s="307" t="s">
        <v>296</v>
      </c>
      <c r="C64" s="308"/>
      <c r="D64" s="113">
        <v>1.0078105316200554</v>
      </c>
      <c r="E64" s="115">
        <v>40</v>
      </c>
      <c r="F64" s="114">
        <v>30</v>
      </c>
      <c r="G64" s="114">
        <v>25</v>
      </c>
      <c r="H64" s="114">
        <v>27</v>
      </c>
      <c r="I64" s="140">
        <v>35</v>
      </c>
      <c r="J64" s="115">
        <v>5</v>
      </c>
      <c r="K64" s="116">
        <v>14.285714285714286</v>
      </c>
    </row>
    <row r="65" spans="1:11" ht="14.1" customHeight="1" x14ac:dyDescent="0.2">
      <c r="A65" s="306" t="s">
        <v>297</v>
      </c>
      <c r="B65" s="307" t="s">
        <v>298</v>
      </c>
      <c r="C65" s="308"/>
      <c r="D65" s="113">
        <v>0.47871000251952633</v>
      </c>
      <c r="E65" s="115">
        <v>19</v>
      </c>
      <c r="F65" s="114">
        <v>13</v>
      </c>
      <c r="G65" s="114">
        <v>53</v>
      </c>
      <c r="H65" s="114">
        <v>14</v>
      </c>
      <c r="I65" s="140">
        <v>16</v>
      </c>
      <c r="J65" s="115">
        <v>3</v>
      </c>
      <c r="K65" s="116">
        <v>18.75</v>
      </c>
    </row>
    <row r="66" spans="1:11" ht="14.1" customHeight="1" x14ac:dyDescent="0.2">
      <c r="A66" s="306">
        <v>82</v>
      </c>
      <c r="B66" s="307" t="s">
        <v>299</v>
      </c>
      <c r="C66" s="308"/>
      <c r="D66" s="113">
        <v>2.5699168556311411</v>
      </c>
      <c r="E66" s="115">
        <v>102</v>
      </c>
      <c r="F66" s="114">
        <v>65</v>
      </c>
      <c r="G66" s="114">
        <v>120</v>
      </c>
      <c r="H66" s="114">
        <v>68</v>
      </c>
      <c r="I66" s="140">
        <v>87</v>
      </c>
      <c r="J66" s="115">
        <v>15</v>
      </c>
      <c r="K66" s="116">
        <v>17.241379310344829</v>
      </c>
    </row>
    <row r="67" spans="1:11" ht="14.1" customHeight="1" x14ac:dyDescent="0.2">
      <c r="A67" s="306" t="s">
        <v>300</v>
      </c>
      <c r="B67" s="307" t="s">
        <v>301</v>
      </c>
      <c r="C67" s="308"/>
      <c r="D67" s="113">
        <v>1.2093726379440666</v>
      </c>
      <c r="E67" s="115">
        <v>48</v>
      </c>
      <c r="F67" s="114">
        <v>36</v>
      </c>
      <c r="G67" s="114">
        <v>65</v>
      </c>
      <c r="H67" s="114">
        <v>43</v>
      </c>
      <c r="I67" s="140">
        <v>55</v>
      </c>
      <c r="J67" s="115">
        <v>-7</v>
      </c>
      <c r="K67" s="116">
        <v>-12.727272727272727</v>
      </c>
    </row>
    <row r="68" spans="1:11" ht="14.1" customHeight="1" x14ac:dyDescent="0.2">
      <c r="A68" s="306" t="s">
        <v>302</v>
      </c>
      <c r="B68" s="307" t="s">
        <v>303</v>
      </c>
      <c r="C68" s="308"/>
      <c r="D68" s="113">
        <v>0.80624842529604435</v>
      </c>
      <c r="E68" s="115">
        <v>32</v>
      </c>
      <c r="F68" s="114">
        <v>14</v>
      </c>
      <c r="G68" s="114">
        <v>32</v>
      </c>
      <c r="H68" s="114">
        <v>21</v>
      </c>
      <c r="I68" s="140">
        <v>14</v>
      </c>
      <c r="J68" s="115">
        <v>18</v>
      </c>
      <c r="K68" s="116">
        <v>128.57142857142858</v>
      </c>
    </row>
    <row r="69" spans="1:11" ht="14.1" customHeight="1" x14ac:dyDescent="0.2">
      <c r="A69" s="306">
        <v>83</v>
      </c>
      <c r="B69" s="307" t="s">
        <v>304</v>
      </c>
      <c r="C69" s="308"/>
      <c r="D69" s="113">
        <v>3.073822121441169</v>
      </c>
      <c r="E69" s="115">
        <v>122</v>
      </c>
      <c r="F69" s="114">
        <v>73</v>
      </c>
      <c r="G69" s="114">
        <v>275</v>
      </c>
      <c r="H69" s="114">
        <v>80</v>
      </c>
      <c r="I69" s="140">
        <v>100</v>
      </c>
      <c r="J69" s="115">
        <v>22</v>
      </c>
      <c r="K69" s="116">
        <v>22</v>
      </c>
    </row>
    <row r="70" spans="1:11" ht="14.1" customHeight="1" x14ac:dyDescent="0.2">
      <c r="A70" s="306" t="s">
        <v>305</v>
      </c>
      <c r="B70" s="307" t="s">
        <v>306</v>
      </c>
      <c r="C70" s="308"/>
      <c r="D70" s="113">
        <v>2.5951121189216426</v>
      </c>
      <c r="E70" s="115">
        <v>103</v>
      </c>
      <c r="F70" s="114">
        <v>62</v>
      </c>
      <c r="G70" s="114">
        <v>259</v>
      </c>
      <c r="H70" s="114">
        <v>60</v>
      </c>
      <c r="I70" s="140">
        <v>82</v>
      </c>
      <c r="J70" s="115">
        <v>21</v>
      </c>
      <c r="K70" s="116">
        <v>25.609756097560975</v>
      </c>
    </row>
    <row r="71" spans="1:11" ht="14.1" customHeight="1" x14ac:dyDescent="0.2">
      <c r="A71" s="306"/>
      <c r="B71" s="307" t="s">
        <v>307</v>
      </c>
      <c r="C71" s="308"/>
      <c r="D71" s="113">
        <v>1.6628873771730914</v>
      </c>
      <c r="E71" s="115">
        <v>66</v>
      </c>
      <c r="F71" s="114">
        <v>41</v>
      </c>
      <c r="G71" s="114">
        <v>183</v>
      </c>
      <c r="H71" s="114">
        <v>30</v>
      </c>
      <c r="I71" s="140">
        <v>61</v>
      </c>
      <c r="J71" s="115">
        <v>5</v>
      </c>
      <c r="K71" s="116">
        <v>8.1967213114754092</v>
      </c>
    </row>
    <row r="72" spans="1:11" ht="14.1" customHeight="1" x14ac:dyDescent="0.2">
      <c r="A72" s="306">
        <v>84</v>
      </c>
      <c r="B72" s="307" t="s">
        <v>308</v>
      </c>
      <c r="C72" s="308"/>
      <c r="D72" s="113">
        <v>1.0582010582010581</v>
      </c>
      <c r="E72" s="115">
        <v>42</v>
      </c>
      <c r="F72" s="114">
        <v>17</v>
      </c>
      <c r="G72" s="114">
        <v>81</v>
      </c>
      <c r="H72" s="114">
        <v>16</v>
      </c>
      <c r="I72" s="140">
        <v>22</v>
      </c>
      <c r="J72" s="115">
        <v>20</v>
      </c>
      <c r="K72" s="116">
        <v>90.909090909090907</v>
      </c>
    </row>
    <row r="73" spans="1:11" ht="14.1" customHeight="1" x14ac:dyDescent="0.2">
      <c r="A73" s="306" t="s">
        <v>309</v>
      </c>
      <c r="B73" s="307" t="s">
        <v>310</v>
      </c>
      <c r="C73" s="308"/>
      <c r="D73" s="113">
        <v>0.3779289493575208</v>
      </c>
      <c r="E73" s="115">
        <v>15</v>
      </c>
      <c r="F73" s="114">
        <v>3</v>
      </c>
      <c r="G73" s="114">
        <v>51</v>
      </c>
      <c r="H73" s="114">
        <v>4</v>
      </c>
      <c r="I73" s="140">
        <v>6</v>
      </c>
      <c r="J73" s="115">
        <v>9</v>
      </c>
      <c r="K73" s="116">
        <v>150</v>
      </c>
    </row>
    <row r="74" spans="1:11" ht="14.1" customHeight="1" x14ac:dyDescent="0.2">
      <c r="A74" s="306" t="s">
        <v>311</v>
      </c>
      <c r="B74" s="307" t="s">
        <v>312</v>
      </c>
      <c r="C74" s="308"/>
      <c r="D74" s="113">
        <v>7.5585789871504161E-2</v>
      </c>
      <c r="E74" s="115">
        <v>3</v>
      </c>
      <c r="F74" s="114">
        <v>3</v>
      </c>
      <c r="G74" s="114">
        <v>11</v>
      </c>
      <c r="H74" s="114" t="s">
        <v>513</v>
      </c>
      <c r="I74" s="140">
        <v>4</v>
      </c>
      <c r="J74" s="115">
        <v>-1</v>
      </c>
      <c r="K74" s="116">
        <v>-25</v>
      </c>
    </row>
    <row r="75" spans="1:11" ht="14.1" customHeight="1" x14ac:dyDescent="0.2">
      <c r="A75" s="306" t="s">
        <v>313</v>
      </c>
      <c r="B75" s="307" t="s">
        <v>314</v>
      </c>
      <c r="C75" s="308"/>
      <c r="D75" s="113" t="s">
        <v>513</v>
      </c>
      <c r="E75" s="115" t="s">
        <v>513</v>
      </c>
      <c r="F75" s="114">
        <v>0</v>
      </c>
      <c r="G75" s="114">
        <v>3</v>
      </c>
      <c r="H75" s="114">
        <v>0</v>
      </c>
      <c r="I75" s="140">
        <v>0</v>
      </c>
      <c r="J75" s="115" t="s">
        <v>513</v>
      </c>
      <c r="K75" s="116" t="s">
        <v>513</v>
      </c>
    </row>
    <row r="76" spans="1:11" ht="14.1" customHeight="1" x14ac:dyDescent="0.2">
      <c r="A76" s="306">
        <v>91</v>
      </c>
      <c r="B76" s="307" t="s">
        <v>315</v>
      </c>
      <c r="C76" s="308"/>
      <c r="D76" s="113">
        <v>0</v>
      </c>
      <c r="E76" s="115">
        <v>0</v>
      </c>
      <c r="F76" s="114">
        <v>0</v>
      </c>
      <c r="G76" s="114" t="s">
        <v>513</v>
      </c>
      <c r="H76" s="114" t="s">
        <v>513</v>
      </c>
      <c r="I76" s="140" t="s">
        <v>513</v>
      </c>
      <c r="J76" s="115" t="s">
        <v>513</v>
      </c>
      <c r="K76" s="116" t="s">
        <v>513</v>
      </c>
    </row>
    <row r="77" spans="1:11" ht="14.1" customHeight="1" x14ac:dyDescent="0.2">
      <c r="A77" s="306">
        <v>92</v>
      </c>
      <c r="B77" s="307" t="s">
        <v>316</v>
      </c>
      <c r="C77" s="308"/>
      <c r="D77" s="113">
        <v>0.57949105568153192</v>
      </c>
      <c r="E77" s="115">
        <v>23</v>
      </c>
      <c r="F77" s="114">
        <v>26</v>
      </c>
      <c r="G77" s="114">
        <v>24</v>
      </c>
      <c r="H77" s="114">
        <v>12</v>
      </c>
      <c r="I77" s="140">
        <v>52</v>
      </c>
      <c r="J77" s="115">
        <v>-29</v>
      </c>
      <c r="K77" s="116">
        <v>-55.769230769230766</v>
      </c>
    </row>
    <row r="78" spans="1:11" ht="14.1" customHeight="1" x14ac:dyDescent="0.2">
      <c r="A78" s="306">
        <v>93</v>
      </c>
      <c r="B78" s="307" t="s">
        <v>317</v>
      </c>
      <c r="C78" s="308"/>
      <c r="D78" s="113">
        <v>0.10078105316200554</v>
      </c>
      <c r="E78" s="115">
        <v>4</v>
      </c>
      <c r="F78" s="114">
        <v>3</v>
      </c>
      <c r="G78" s="114">
        <v>9</v>
      </c>
      <c r="H78" s="114">
        <v>6</v>
      </c>
      <c r="I78" s="140">
        <v>4</v>
      </c>
      <c r="J78" s="115">
        <v>0</v>
      </c>
      <c r="K78" s="116">
        <v>0</v>
      </c>
    </row>
    <row r="79" spans="1:11" ht="14.1" customHeight="1" x14ac:dyDescent="0.2">
      <c r="A79" s="306">
        <v>94</v>
      </c>
      <c r="B79" s="307" t="s">
        <v>318</v>
      </c>
      <c r="C79" s="308"/>
      <c r="D79" s="113">
        <v>0.12597631645250693</v>
      </c>
      <c r="E79" s="115">
        <v>5</v>
      </c>
      <c r="F79" s="114">
        <v>4</v>
      </c>
      <c r="G79" s="114">
        <v>6</v>
      </c>
      <c r="H79" s="114">
        <v>4</v>
      </c>
      <c r="I79" s="140">
        <v>7</v>
      </c>
      <c r="J79" s="115">
        <v>-2</v>
      </c>
      <c r="K79" s="116">
        <v>-28.571428571428573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28988</v>
      </c>
      <c r="C10" s="114">
        <v>15143</v>
      </c>
      <c r="D10" s="114">
        <v>13845</v>
      </c>
      <c r="E10" s="114">
        <v>22134</v>
      </c>
      <c r="F10" s="114">
        <v>6639</v>
      </c>
      <c r="G10" s="114">
        <v>4662</v>
      </c>
      <c r="H10" s="114">
        <v>6564</v>
      </c>
      <c r="I10" s="115">
        <v>11844</v>
      </c>
      <c r="J10" s="114">
        <v>7088</v>
      </c>
      <c r="K10" s="114">
        <v>4756</v>
      </c>
      <c r="L10" s="423">
        <v>2446</v>
      </c>
      <c r="M10" s="424">
        <v>2396</v>
      </c>
    </row>
    <row r="11" spans="1:13" ht="11.1" customHeight="1" x14ac:dyDescent="0.2">
      <c r="A11" s="422" t="s">
        <v>387</v>
      </c>
      <c r="B11" s="115">
        <v>29633</v>
      </c>
      <c r="C11" s="114">
        <v>15703</v>
      </c>
      <c r="D11" s="114">
        <v>13930</v>
      </c>
      <c r="E11" s="114">
        <v>22698</v>
      </c>
      <c r="F11" s="114">
        <v>6720</v>
      </c>
      <c r="G11" s="114">
        <v>4649</v>
      </c>
      <c r="H11" s="114">
        <v>6769</v>
      </c>
      <c r="I11" s="115">
        <v>12032</v>
      </c>
      <c r="J11" s="114">
        <v>7174</v>
      </c>
      <c r="K11" s="114">
        <v>4858</v>
      </c>
      <c r="L11" s="423">
        <v>2220</v>
      </c>
      <c r="M11" s="424">
        <v>1691</v>
      </c>
    </row>
    <row r="12" spans="1:13" ht="11.1" customHeight="1" x14ac:dyDescent="0.2">
      <c r="A12" s="422" t="s">
        <v>388</v>
      </c>
      <c r="B12" s="115">
        <v>30167</v>
      </c>
      <c r="C12" s="114">
        <v>16007</v>
      </c>
      <c r="D12" s="114">
        <v>14160</v>
      </c>
      <c r="E12" s="114">
        <v>23218</v>
      </c>
      <c r="F12" s="114">
        <v>6728</v>
      </c>
      <c r="G12" s="114">
        <v>5087</v>
      </c>
      <c r="H12" s="114">
        <v>6918</v>
      </c>
      <c r="I12" s="115">
        <v>12247</v>
      </c>
      <c r="J12" s="114">
        <v>7253</v>
      </c>
      <c r="K12" s="114">
        <v>4994</v>
      </c>
      <c r="L12" s="423">
        <v>3223</v>
      </c>
      <c r="M12" s="424">
        <v>2724</v>
      </c>
    </row>
    <row r="13" spans="1:13" s="110" customFormat="1" ht="11.1" customHeight="1" x14ac:dyDescent="0.2">
      <c r="A13" s="422" t="s">
        <v>389</v>
      </c>
      <c r="B13" s="115">
        <v>30612</v>
      </c>
      <c r="C13" s="114">
        <v>16067</v>
      </c>
      <c r="D13" s="114">
        <v>14545</v>
      </c>
      <c r="E13" s="114">
        <v>22925</v>
      </c>
      <c r="F13" s="114">
        <v>7470</v>
      </c>
      <c r="G13" s="114">
        <v>5436</v>
      </c>
      <c r="H13" s="114">
        <v>6929</v>
      </c>
      <c r="I13" s="115">
        <v>12380</v>
      </c>
      <c r="J13" s="114">
        <v>7353</v>
      </c>
      <c r="K13" s="114">
        <v>5027</v>
      </c>
      <c r="L13" s="423">
        <v>2190</v>
      </c>
      <c r="M13" s="424">
        <v>2294</v>
      </c>
    </row>
    <row r="14" spans="1:13" ht="15" customHeight="1" x14ac:dyDescent="0.2">
      <c r="A14" s="422" t="s">
        <v>390</v>
      </c>
      <c r="B14" s="115">
        <v>31199</v>
      </c>
      <c r="C14" s="114">
        <v>16453</v>
      </c>
      <c r="D14" s="114">
        <v>14746</v>
      </c>
      <c r="E14" s="114">
        <v>22570</v>
      </c>
      <c r="F14" s="114">
        <v>8431</v>
      </c>
      <c r="G14" s="114">
        <v>5452</v>
      </c>
      <c r="H14" s="114">
        <v>7146</v>
      </c>
      <c r="I14" s="115">
        <v>12410</v>
      </c>
      <c r="J14" s="114">
        <v>7282</v>
      </c>
      <c r="K14" s="114">
        <v>5128</v>
      </c>
      <c r="L14" s="423">
        <v>3154</v>
      </c>
      <c r="M14" s="424">
        <v>2672</v>
      </c>
    </row>
    <row r="15" spans="1:13" ht="11.1" customHeight="1" x14ac:dyDescent="0.2">
      <c r="A15" s="422" t="s">
        <v>387</v>
      </c>
      <c r="B15" s="115">
        <v>31584</v>
      </c>
      <c r="C15" s="114">
        <v>16756</v>
      </c>
      <c r="D15" s="114">
        <v>14828</v>
      </c>
      <c r="E15" s="114">
        <v>22764</v>
      </c>
      <c r="F15" s="114">
        <v>8621</v>
      </c>
      <c r="G15" s="114">
        <v>5354</v>
      </c>
      <c r="H15" s="114">
        <v>7318</v>
      </c>
      <c r="I15" s="115">
        <v>12541</v>
      </c>
      <c r="J15" s="114">
        <v>7334</v>
      </c>
      <c r="K15" s="114">
        <v>5207</v>
      </c>
      <c r="L15" s="423">
        <v>2412</v>
      </c>
      <c r="M15" s="424">
        <v>2129</v>
      </c>
    </row>
    <row r="16" spans="1:13" ht="11.1" customHeight="1" x14ac:dyDescent="0.2">
      <c r="A16" s="422" t="s">
        <v>388</v>
      </c>
      <c r="B16" s="115">
        <v>33303</v>
      </c>
      <c r="C16" s="114">
        <v>17771</v>
      </c>
      <c r="D16" s="114">
        <v>15532</v>
      </c>
      <c r="E16" s="114">
        <v>24169</v>
      </c>
      <c r="F16" s="114">
        <v>9096</v>
      </c>
      <c r="G16" s="114">
        <v>6108</v>
      </c>
      <c r="H16" s="114">
        <v>7722</v>
      </c>
      <c r="I16" s="115">
        <v>12672</v>
      </c>
      <c r="J16" s="114">
        <v>7387</v>
      </c>
      <c r="K16" s="114">
        <v>5285</v>
      </c>
      <c r="L16" s="423">
        <v>4171</v>
      </c>
      <c r="M16" s="424">
        <v>3244</v>
      </c>
    </row>
    <row r="17" spans="1:13" s="110" customFormat="1" ht="11.1" customHeight="1" x14ac:dyDescent="0.2">
      <c r="A17" s="422" t="s">
        <v>389</v>
      </c>
      <c r="B17" s="115">
        <v>32257</v>
      </c>
      <c r="C17" s="114">
        <v>16982</v>
      </c>
      <c r="D17" s="114">
        <v>15275</v>
      </c>
      <c r="E17" s="114">
        <v>23815</v>
      </c>
      <c r="F17" s="114">
        <v>8414</v>
      </c>
      <c r="G17" s="114">
        <v>5273</v>
      </c>
      <c r="H17" s="114">
        <v>7766</v>
      </c>
      <c r="I17" s="115">
        <v>12509</v>
      </c>
      <c r="J17" s="114">
        <v>7364</v>
      </c>
      <c r="K17" s="114">
        <v>5145</v>
      </c>
      <c r="L17" s="423">
        <v>2212</v>
      </c>
      <c r="M17" s="424">
        <v>2502</v>
      </c>
    </row>
    <row r="18" spans="1:13" ht="15" customHeight="1" x14ac:dyDescent="0.2">
      <c r="A18" s="422" t="s">
        <v>391</v>
      </c>
      <c r="B18" s="115">
        <v>36087</v>
      </c>
      <c r="C18" s="114">
        <v>18912</v>
      </c>
      <c r="D18" s="114">
        <v>17175</v>
      </c>
      <c r="E18" s="114">
        <v>26329</v>
      </c>
      <c r="F18" s="114">
        <v>9728</v>
      </c>
      <c r="G18" s="114">
        <v>5654</v>
      </c>
      <c r="H18" s="114">
        <v>8530</v>
      </c>
      <c r="I18" s="115">
        <v>12532</v>
      </c>
      <c r="J18" s="114">
        <v>7317</v>
      </c>
      <c r="K18" s="114">
        <v>5215</v>
      </c>
      <c r="L18" s="423">
        <v>3061</v>
      </c>
      <c r="M18" s="424">
        <v>2694</v>
      </c>
    </row>
    <row r="19" spans="1:13" ht="11.1" customHeight="1" x14ac:dyDescent="0.2">
      <c r="A19" s="422" t="s">
        <v>387</v>
      </c>
      <c r="B19" s="115">
        <v>36683</v>
      </c>
      <c r="C19" s="114">
        <v>19251</v>
      </c>
      <c r="D19" s="114">
        <v>17432</v>
      </c>
      <c r="E19" s="114">
        <v>26721</v>
      </c>
      <c r="F19" s="114">
        <v>9942</v>
      </c>
      <c r="G19" s="114">
        <v>5559</v>
      </c>
      <c r="H19" s="114">
        <v>8750</v>
      </c>
      <c r="I19" s="115">
        <v>12845</v>
      </c>
      <c r="J19" s="114">
        <v>7461</v>
      </c>
      <c r="K19" s="114">
        <v>5384</v>
      </c>
      <c r="L19" s="423">
        <v>2714</v>
      </c>
      <c r="M19" s="424">
        <v>2523</v>
      </c>
    </row>
    <row r="20" spans="1:13" ht="11.1" customHeight="1" x14ac:dyDescent="0.2">
      <c r="A20" s="422" t="s">
        <v>388</v>
      </c>
      <c r="B20" s="115">
        <v>37508</v>
      </c>
      <c r="C20" s="114">
        <v>19685</v>
      </c>
      <c r="D20" s="114">
        <v>17823</v>
      </c>
      <c r="E20" s="114">
        <v>27291</v>
      </c>
      <c r="F20" s="114">
        <v>10204</v>
      </c>
      <c r="G20" s="114">
        <v>6218</v>
      </c>
      <c r="H20" s="114">
        <v>8891</v>
      </c>
      <c r="I20" s="115">
        <v>13175</v>
      </c>
      <c r="J20" s="114">
        <v>7479</v>
      </c>
      <c r="K20" s="114">
        <v>5696</v>
      </c>
      <c r="L20" s="423">
        <v>4294</v>
      </c>
      <c r="M20" s="424">
        <v>3440</v>
      </c>
    </row>
    <row r="21" spans="1:13" s="110" customFormat="1" ht="11.1" customHeight="1" x14ac:dyDescent="0.2">
      <c r="A21" s="422" t="s">
        <v>389</v>
      </c>
      <c r="B21" s="115">
        <v>37308</v>
      </c>
      <c r="C21" s="114">
        <v>19384</v>
      </c>
      <c r="D21" s="114">
        <v>17924</v>
      </c>
      <c r="E21" s="114">
        <v>26920</v>
      </c>
      <c r="F21" s="114">
        <v>10376</v>
      </c>
      <c r="G21" s="114">
        <v>6153</v>
      </c>
      <c r="H21" s="114">
        <v>8968</v>
      </c>
      <c r="I21" s="115">
        <v>13408</v>
      </c>
      <c r="J21" s="114">
        <v>7602</v>
      </c>
      <c r="K21" s="114">
        <v>5806</v>
      </c>
      <c r="L21" s="423">
        <v>2628</v>
      </c>
      <c r="M21" s="424">
        <v>2886</v>
      </c>
    </row>
    <row r="22" spans="1:13" ht="15" customHeight="1" x14ac:dyDescent="0.2">
      <c r="A22" s="422" t="s">
        <v>392</v>
      </c>
      <c r="B22" s="115">
        <v>36655</v>
      </c>
      <c r="C22" s="114">
        <v>19124</v>
      </c>
      <c r="D22" s="114">
        <v>17531</v>
      </c>
      <c r="E22" s="114">
        <v>26699</v>
      </c>
      <c r="F22" s="114">
        <v>9936</v>
      </c>
      <c r="G22" s="114">
        <v>5471</v>
      </c>
      <c r="H22" s="114">
        <v>9092</v>
      </c>
      <c r="I22" s="115">
        <v>13249</v>
      </c>
      <c r="J22" s="114">
        <v>7519</v>
      </c>
      <c r="K22" s="114">
        <v>5730</v>
      </c>
      <c r="L22" s="423">
        <v>3013</v>
      </c>
      <c r="M22" s="424">
        <v>3072</v>
      </c>
    </row>
    <row r="23" spans="1:13" ht="11.1" customHeight="1" x14ac:dyDescent="0.2">
      <c r="A23" s="422" t="s">
        <v>387</v>
      </c>
      <c r="B23" s="115">
        <v>37123</v>
      </c>
      <c r="C23" s="114">
        <v>19630</v>
      </c>
      <c r="D23" s="114">
        <v>17493</v>
      </c>
      <c r="E23" s="114">
        <v>27023</v>
      </c>
      <c r="F23" s="114">
        <v>10079</v>
      </c>
      <c r="G23" s="114">
        <v>5361</v>
      </c>
      <c r="H23" s="114">
        <v>9360</v>
      </c>
      <c r="I23" s="115">
        <v>13335</v>
      </c>
      <c r="J23" s="114">
        <v>7469</v>
      </c>
      <c r="K23" s="114">
        <v>5866</v>
      </c>
      <c r="L23" s="423">
        <v>2609</v>
      </c>
      <c r="M23" s="424">
        <v>2417</v>
      </c>
    </row>
    <row r="24" spans="1:13" ht="11.1" customHeight="1" x14ac:dyDescent="0.2">
      <c r="A24" s="422" t="s">
        <v>388</v>
      </c>
      <c r="B24" s="115">
        <v>38162</v>
      </c>
      <c r="C24" s="114">
        <v>20176</v>
      </c>
      <c r="D24" s="114">
        <v>17986</v>
      </c>
      <c r="E24" s="114">
        <v>27708</v>
      </c>
      <c r="F24" s="114">
        <v>10244</v>
      </c>
      <c r="G24" s="114">
        <v>5841</v>
      </c>
      <c r="H24" s="114">
        <v>9538</v>
      </c>
      <c r="I24" s="115">
        <v>13643</v>
      </c>
      <c r="J24" s="114">
        <v>7561</v>
      </c>
      <c r="K24" s="114">
        <v>6082</v>
      </c>
      <c r="L24" s="423">
        <v>3889</v>
      </c>
      <c r="M24" s="424">
        <v>3296</v>
      </c>
    </row>
    <row r="25" spans="1:13" s="110" customFormat="1" ht="11.1" customHeight="1" x14ac:dyDescent="0.2">
      <c r="A25" s="422" t="s">
        <v>389</v>
      </c>
      <c r="B25" s="115">
        <v>37517</v>
      </c>
      <c r="C25" s="114">
        <v>19500</v>
      </c>
      <c r="D25" s="114">
        <v>18017</v>
      </c>
      <c r="E25" s="114">
        <v>27063</v>
      </c>
      <c r="F25" s="114">
        <v>10245</v>
      </c>
      <c r="G25" s="114">
        <v>5553</v>
      </c>
      <c r="H25" s="114">
        <v>9575</v>
      </c>
      <c r="I25" s="115">
        <v>13348</v>
      </c>
      <c r="J25" s="114">
        <v>7550</v>
      </c>
      <c r="K25" s="114">
        <v>5798</v>
      </c>
      <c r="L25" s="423">
        <v>2306</v>
      </c>
      <c r="M25" s="424">
        <v>2756</v>
      </c>
    </row>
    <row r="26" spans="1:13" ht="15" customHeight="1" x14ac:dyDescent="0.2">
      <c r="A26" s="422" t="s">
        <v>393</v>
      </c>
      <c r="B26" s="115">
        <v>37880</v>
      </c>
      <c r="C26" s="114">
        <v>19803</v>
      </c>
      <c r="D26" s="114">
        <v>18077</v>
      </c>
      <c r="E26" s="114">
        <v>27292</v>
      </c>
      <c r="F26" s="114">
        <v>10382</v>
      </c>
      <c r="G26" s="114">
        <v>5451</v>
      </c>
      <c r="H26" s="114">
        <v>9775</v>
      </c>
      <c r="I26" s="115">
        <v>13207</v>
      </c>
      <c r="J26" s="114">
        <v>7404</v>
      </c>
      <c r="K26" s="114">
        <v>5803</v>
      </c>
      <c r="L26" s="423">
        <v>3208</v>
      </c>
      <c r="M26" s="424">
        <v>2908</v>
      </c>
    </row>
    <row r="27" spans="1:13" ht="11.1" customHeight="1" x14ac:dyDescent="0.2">
      <c r="A27" s="422" t="s">
        <v>387</v>
      </c>
      <c r="B27" s="115">
        <v>38316</v>
      </c>
      <c r="C27" s="114">
        <v>20162</v>
      </c>
      <c r="D27" s="114">
        <v>18154</v>
      </c>
      <c r="E27" s="114">
        <v>27611</v>
      </c>
      <c r="F27" s="114">
        <v>10494</v>
      </c>
      <c r="G27" s="114">
        <v>5366</v>
      </c>
      <c r="H27" s="114">
        <v>10021</v>
      </c>
      <c r="I27" s="115">
        <v>13243</v>
      </c>
      <c r="J27" s="114">
        <v>7394</v>
      </c>
      <c r="K27" s="114">
        <v>5849</v>
      </c>
      <c r="L27" s="423">
        <v>3003</v>
      </c>
      <c r="M27" s="424">
        <v>2539</v>
      </c>
    </row>
    <row r="28" spans="1:13" ht="11.1" customHeight="1" x14ac:dyDescent="0.2">
      <c r="A28" s="422" t="s">
        <v>388</v>
      </c>
      <c r="B28" s="115">
        <v>39244</v>
      </c>
      <c r="C28" s="114">
        <v>20676</v>
      </c>
      <c r="D28" s="114">
        <v>18568</v>
      </c>
      <c r="E28" s="114">
        <v>28502</v>
      </c>
      <c r="F28" s="114">
        <v>10730</v>
      </c>
      <c r="G28" s="114">
        <v>5824</v>
      </c>
      <c r="H28" s="114">
        <v>10254</v>
      </c>
      <c r="I28" s="115">
        <v>13524</v>
      </c>
      <c r="J28" s="114">
        <v>7435</v>
      </c>
      <c r="K28" s="114">
        <v>6089</v>
      </c>
      <c r="L28" s="423">
        <v>3906</v>
      </c>
      <c r="M28" s="424">
        <v>3209</v>
      </c>
    </row>
    <row r="29" spans="1:13" s="110" customFormat="1" ht="11.1" customHeight="1" x14ac:dyDescent="0.2">
      <c r="A29" s="422" t="s">
        <v>389</v>
      </c>
      <c r="B29" s="115">
        <v>39009</v>
      </c>
      <c r="C29" s="114">
        <v>20321</v>
      </c>
      <c r="D29" s="114">
        <v>18688</v>
      </c>
      <c r="E29" s="114">
        <v>28149</v>
      </c>
      <c r="F29" s="114">
        <v>10858</v>
      </c>
      <c r="G29" s="114">
        <v>5651</v>
      </c>
      <c r="H29" s="114">
        <v>10294</v>
      </c>
      <c r="I29" s="115">
        <v>13497</v>
      </c>
      <c r="J29" s="114">
        <v>7513</v>
      </c>
      <c r="K29" s="114">
        <v>5984</v>
      </c>
      <c r="L29" s="423">
        <v>2289</v>
      </c>
      <c r="M29" s="424">
        <v>2594</v>
      </c>
    </row>
    <row r="30" spans="1:13" ht="15" customHeight="1" x14ac:dyDescent="0.2">
      <c r="A30" s="422" t="s">
        <v>394</v>
      </c>
      <c r="B30" s="115">
        <v>39368</v>
      </c>
      <c r="C30" s="114">
        <v>20596</v>
      </c>
      <c r="D30" s="114">
        <v>18772</v>
      </c>
      <c r="E30" s="114">
        <v>28265</v>
      </c>
      <c r="F30" s="114">
        <v>11103</v>
      </c>
      <c r="G30" s="114">
        <v>5485</v>
      </c>
      <c r="H30" s="114">
        <v>10526</v>
      </c>
      <c r="I30" s="115">
        <v>13211</v>
      </c>
      <c r="J30" s="114">
        <v>7327</v>
      </c>
      <c r="K30" s="114">
        <v>5884</v>
      </c>
      <c r="L30" s="423">
        <v>3721</v>
      </c>
      <c r="M30" s="424">
        <v>3313</v>
      </c>
    </row>
    <row r="31" spans="1:13" ht="11.1" customHeight="1" x14ac:dyDescent="0.2">
      <c r="A31" s="422" t="s">
        <v>387</v>
      </c>
      <c r="B31" s="115">
        <v>39605</v>
      </c>
      <c r="C31" s="114">
        <v>20828</v>
      </c>
      <c r="D31" s="114">
        <v>18777</v>
      </c>
      <c r="E31" s="114">
        <v>28361</v>
      </c>
      <c r="F31" s="114">
        <v>11244</v>
      </c>
      <c r="G31" s="114">
        <v>5334</v>
      </c>
      <c r="H31" s="114">
        <v>10725</v>
      </c>
      <c r="I31" s="115">
        <v>13354</v>
      </c>
      <c r="J31" s="114">
        <v>7318</v>
      </c>
      <c r="K31" s="114">
        <v>6036</v>
      </c>
      <c r="L31" s="423">
        <v>2662</v>
      </c>
      <c r="M31" s="424">
        <v>2374</v>
      </c>
    </row>
    <row r="32" spans="1:13" ht="11.1" customHeight="1" x14ac:dyDescent="0.2">
      <c r="A32" s="422" t="s">
        <v>388</v>
      </c>
      <c r="B32" s="115">
        <v>40356</v>
      </c>
      <c r="C32" s="114">
        <v>21213</v>
      </c>
      <c r="D32" s="114">
        <v>19143</v>
      </c>
      <c r="E32" s="114">
        <v>28896</v>
      </c>
      <c r="F32" s="114">
        <v>11460</v>
      </c>
      <c r="G32" s="114">
        <v>5780</v>
      </c>
      <c r="H32" s="114">
        <v>10915</v>
      </c>
      <c r="I32" s="115">
        <v>13468</v>
      </c>
      <c r="J32" s="114">
        <v>7305</v>
      </c>
      <c r="K32" s="114">
        <v>6163</v>
      </c>
      <c r="L32" s="423">
        <v>4203</v>
      </c>
      <c r="M32" s="424">
        <v>3532</v>
      </c>
    </row>
    <row r="33" spans="1:13" s="110" customFormat="1" ht="11.1" customHeight="1" x14ac:dyDescent="0.2">
      <c r="A33" s="422" t="s">
        <v>389</v>
      </c>
      <c r="B33" s="115">
        <v>40101</v>
      </c>
      <c r="C33" s="114">
        <v>20939</v>
      </c>
      <c r="D33" s="114">
        <v>19162</v>
      </c>
      <c r="E33" s="114">
        <v>28561</v>
      </c>
      <c r="F33" s="114">
        <v>11540</v>
      </c>
      <c r="G33" s="114">
        <v>5586</v>
      </c>
      <c r="H33" s="114">
        <v>10946</v>
      </c>
      <c r="I33" s="115">
        <v>13610</v>
      </c>
      <c r="J33" s="114">
        <v>7452</v>
      </c>
      <c r="K33" s="114">
        <v>6158</v>
      </c>
      <c r="L33" s="423">
        <v>2750</v>
      </c>
      <c r="M33" s="424">
        <v>3082</v>
      </c>
    </row>
    <row r="34" spans="1:13" ht="15" customHeight="1" x14ac:dyDescent="0.2">
      <c r="A34" s="422" t="s">
        <v>395</v>
      </c>
      <c r="B34" s="115">
        <v>40250</v>
      </c>
      <c r="C34" s="114">
        <v>21072</v>
      </c>
      <c r="D34" s="114">
        <v>19178</v>
      </c>
      <c r="E34" s="114">
        <v>28621</v>
      </c>
      <c r="F34" s="114">
        <v>11629</v>
      </c>
      <c r="G34" s="114">
        <v>5478</v>
      </c>
      <c r="H34" s="114">
        <v>11130</v>
      </c>
      <c r="I34" s="115">
        <v>13565</v>
      </c>
      <c r="J34" s="114">
        <v>7324</v>
      </c>
      <c r="K34" s="114">
        <v>6241</v>
      </c>
      <c r="L34" s="423">
        <v>3457</v>
      </c>
      <c r="M34" s="424">
        <v>3211</v>
      </c>
    </row>
    <row r="35" spans="1:13" ht="11.1" customHeight="1" x14ac:dyDescent="0.2">
      <c r="A35" s="422" t="s">
        <v>387</v>
      </c>
      <c r="B35" s="115">
        <v>43230</v>
      </c>
      <c r="C35" s="114">
        <v>22758</v>
      </c>
      <c r="D35" s="114">
        <v>20472</v>
      </c>
      <c r="E35" s="114">
        <v>30913</v>
      </c>
      <c r="F35" s="114">
        <v>12317</v>
      </c>
      <c r="G35" s="114">
        <v>5726</v>
      </c>
      <c r="H35" s="114">
        <v>11880</v>
      </c>
      <c r="I35" s="115">
        <v>14256</v>
      </c>
      <c r="J35" s="114">
        <v>7439</v>
      </c>
      <c r="K35" s="114">
        <v>6817</v>
      </c>
      <c r="L35" s="423">
        <v>3515</v>
      </c>
      <c r="M35" s="424">
        <v>3081</v>
      </c>
    </row>
    <row r="36" spans="1:13" ht="11.1" customHeight="1" x14ac:dyDescent="0.2">
      <c r="A36" s="422" t="s">
        <v>388</v>
      </c>
      <c r="B36" s="115">
        <v>44125</v>
      </c>
      <c r="C36" s="114">
        <v>23214</v>
      </c>
      <c r="D36" s="114">
        <v>20911</v>
      </c>
      <c r="E36" s="114">
        <v>31594</v>
      </c>
      <c r="F36" s="114">
        <v>12531</v>
      </c>
      <c r="G36" s="114">
        <v>6141</v>
      </c>
      <c r="H36" s="114">
        <v>12149</v>
      </c>
      <c r="I36" s="115">
        <v>14434</v>
      </c>
      <c r="J36" s="114">
        <v>7448</v>
      </c>
      <c r="K36" s="114">
        <v>6986</v>
      </c>
      <c r="L36" s="423">
        <v>4484</v>
      </c>
      <c r="M36" s="424">
        <v>3959</v>
      </c>
    </row>
    <row r="37" spans="1:13" s="110" customFormat="1" ht="11.1" customHeight="1" x14ac:dyDescent="0.2">
      <c r="A37" s="422" t="s">
        <v>389</v>
      </c>
      <c r="B37" s="115">
        <v>43340</v>
      </c>
      <c r="C37" s="114">
        <v>22647</v>
      </c>
      <c r="D37" s="114">
        <v>20693</v>
      </c>
      <c r="E37" s="114">
        <v>30859</v>
      </c>
      <c r="F37" s="114">
        <v>12481</v>
      </c>
      <c r="G37" s="114">
        <v>5896</v>
      </c>
      <c r="H37" s="114">
        <v>12085</v>
      </c>
      <c r="I37" s="115">
        <v>14398</v>
      </c>
      <c r="J37" s="114">
        <v>7504</v>
      </c>
      <c r="K37" s="114">
        <v>6894</v>
      </c>
      <c r="L37" s="423">
        <v>3018</v>
      </c>
      <c r="M37" s="424">
        <v>3342</v>
      </c>
    </row>
    <row r="38" spans="1:13" ht="15" customHeight="1" x14ac:dyDescent="0.2">
      <c r="A38" s="425" t="s">
        <v>396</v>
      </c>
      <c r="B38" s="115">
        <v>43576</v>
      </c>
      <c r="C38" s="114">
        <v>22876</v>
      </c>
      <c r="D38" s="114">
        <v>20700</v>
      </c>
      <c r="E38" s="114">
        <v>31022</v>
      </c>
      <c r="F38" s="114">
        <v>12554</v>
      </c>
      <c r="G38" s="114">
        <v>5705</v>
      </c>
      <c r="H38" s="114">
        <v>12267</v>
      </c>
      <c r="I38" s="115">
        <v>14181</v>
      </c>
      <c r="J38" s="114">
        <v>7326</v>
      </c>
      <c r="K38" s="114">
        <v>6855</v>
      </c>
      <c r="L38" s="423">
        <v>3739</v>
      </c>
      <c r="M38" s="424">
        <v>3598</v>
      </c>
    </row>
    <row r="39" spans="1:13" ht="11.1" customHeight="1" x14ac:dyDescent="0.2">
      <c r="A39" s="422" t="s">
        <v>387</v>
      </c>
      <c r="B39" s="115">
        <v>43919</v>
      </c>
      <c r="C39" s="114">
        <v>23157</v>
      </c>
      <c r="D39" s="114">
        <v>20762</v>
      </c>
      <c r="E39" s="114">
        <v>31179</v>
      </c>
      <c r="F39" s="114">
        <v>12740</v>
      </c>
      <c r="G39" s="114">
        <v>5591</v>
      </c>
      <c r="H39" s="114">
        <v>12500</v>
      </c>
      <c r="I39" s="115">
        <v>14411</v>
      </c>
      <c r="J39" s="114">
        <v>7333</v>
      </c>
      <c r="K39" s="114">
        <v>7078</v>
      </c>
      <c r="L39" s="423">
        <v>3226</v>
      </c>
      <c r="M39" s="424">
        <v>2853</v>
      </c>
    </row>
    <row r="40" spans="1:13" ht="11.1" customHeight="1" x14ac:dyDescent="0.2">
      <c r="A40" s="425" t="s">
        <v>388</v>
      </c>
      <c r="B40" s="115">
        <v>44445</v>
      </c>
      <c r="C40" s="114">
        <v>23459</v>
      </c>
      <c r="D40" s="114">
        <v>20986</v>
      </c>
      <c r="E40" s="114">
        <v>31556</v>
      </c>
      <c r="F40" s="114">
        <v>12889</v>
      </c>
      <c r="G40" s="114">
        <v>6001</v>
      </c>
      <c r="H40" s="114">
        <v>12661</v>
      </c>
      <c r="I40" s="115">
        <v>14597</v>
      </c>
      <c r="J40" s="114">
        <v>7354</v>
      </c>
      <c r="K40" s="114">
        <v>7243</v>
      </c>
      <c r="L40" s="423">
        <v>4759</v>
      </c>
      <c r="M40" s="424">
        <v>4165</v>
      </c>
    </row>
    <row r="41" spans="1:13" s="110" customFormat="1" ht="11.1" customHeight="1" x14ac:dyDescent="0.2">
      <c r="A41" s="422" t="s">
        <v>389</v>
      </c>
      <c r="B41" s="115">
        <v>44210</v>
      </c>
      <c r="C41" s="114">
        <v>23172</v>
      </c>
      <c r="D41" s="114">
        <v>21038</v>
      </c>
      <c r="E41" s="114">
        <v>31358</v>
      </c>
      <c r="F41" s="114">
        <v>12852</v>
      </c>
      <c r="G41" s="114">
        <v>5878</v>
      </c>
      <c r="H41" s="114">
        <v>12722</v>
      </c>
      <c r="I41" s="115">
        <v>14586</v>
      </c>
      <c r="J41" s="114">
        <v>7326</v>
      </c>
      <c r="K41" s="114">
        <v>7260</v>
      </c>
      <c r="L41" s="423">
        <v>2938</v>
      </c>
      <c r="M41" s="424">
        <v>3203</v>
      </c>
    </row>
    <row r="42" spans="1:13" ht="15" customHeight="1" x14ac:dyDescent="0.2">
      <c r="A42" s="422" t="s">
        <v>397</v>
      </c>
      <c r="B42" s="115">
        <v>44508</v>
      </c>
      <c r="C42" s="114">
        <v>23350</v>
      </c>
      <c r="D42" s="114">
        <v>21158</v>
      </c>
      <c r="E42" s="114">
        <v>31578</v>
      </c>
      <c r="F42" s="114">
        <v>12930</v>
      </c>
      <c r="G42" s="114">
        <v>5748</v>
      </c>
      <c r="H42" s="114">
        <v>12985</v>
      </c>
      <c r="I42" s="115">
        <v>14486</v>
      </c>
      <c r="J42" s="114">
        <v>7246</v>
      </c>
      <c r="K42" s="114">
        <v>7240</v>
      </c>
      <c r="L42" s="423">
        <v>4467</v>
      </c>
      <c r="M42" s="424">
        <v>4241</v>
      </c>
    </row>
    <row r="43" spans="1:13" ht="11.1" customHeight="1" x14ac:dyDescent="0.2">
      <c r="A43" s="422" t="s">
        <v>387</v>
      </c>
      <c r="B43" s="115">
        <v>44989</v>
      </c>
      <c r="C43" s="114">
        <v>23700</v>
      </c>
      <c r="D43" s="114">
        <v>21289</v>
      </c>
      <c r="E43" s="114">
        <v>31875</v>
      </c>
      <c r="F43" s="114">
        <v>13114</v>
      </c>
      <c r="G43" s="114">
        <v>5679</v>
      </c>
      <c r="H43" s="114">
        <v>13307</v>
      </c>
      <c r="I43" s="115">
        <v>14723</v>
      </c>
      <c r="J43" s="114">
        <v>7268</v>
      </c>
      <c r="K43" s="114">
        <v>7455</v>
      </c>
      <c r="L43" s="423">
        <v>3441</v>
      </c>
      <c r="M43" s="424">
        <v>2940</v>
      </c>
    </row>
    <row r="44" spans="1:13" ht="11.1" customHeight="1" x14ac:dyDescent="0.2">
      <c r="A44" s="422" t="s">
        <v>388</v>
      </c>
      <c r="B44" s="115">
        <v>45887</v>
      </c>
      <c r="C44" s="114">
        <v>24176</v>
      </c>
      <c r="D44" s="114">
        <v>21711</v>
      </c>
      <c r="E44" s="114">
        <v>32614</v>
      </c>
      <c r="F44" s="114">
        <v>13273</v>
      </c>
      <c r="G44" s="114">
        <v>6111</v>
      </c>
      <c r="H44" s="114">
        <v>13555</v>
      </c>
      <c r="I44" s="115">
        <v>14763</v>
      </c>
      <c r="J44" s="114">
        <v>7195</v>
      </c>
      <c r="K44" s="114">
        <v>7568</v>
      </c>
      <c r="L44" s="423">
        <v>4717</v>
      </c>
      <c r="M44" s="424">
        <v>3988</v>
      </c>
    </row>
    <row r="45" spans="1:13" s="110" customFormat="1" ht="11.1" customHeight="1" x14ac:dyDescent="0.2">
      <c r="A45" s="422" t="s">
        <v>389</v>
      </c>
      <c r="B45" s="115">
        <v>45680</v>
      </c>
      <c r="C45" s="114">
        <v>23944</v>
      </c>
      <c r="D45" s="114">
        <v>21736</v>
      </c>
      <c r="E45" s="114">
        <v>32467</v>
      </c>
      <c r="F45" s="114">
        <v>13213</v>
      </c>
      <c r="G45" s="114">
        <v>5942</v>
      </c>
      <c r="H45" s="114">
        <v>13616</v>
      </c>
      <c r="I45" s="115">
        <v>14685</v>
      </c>
      <c r="J45" s="114">
        <v>7174</v>
      </c>
      <c r="K45" s="114">
        <v>7511</v>
      </c>
      <c r="L45" s="423">
        <v>3128</v>
      </c>
      <c r="M45" s="424">
        <v>3458</v>
      </c>
    </row>
    <row r="46" spans="1:13" ht="15" customHeight="1" x14ac:dyDescent="0.2">
      <c r="A46" s="422" t="s">
        <v>398</v>
      </c>
      <c r="B46" s="115">
        <v>45988</v>
      </c>
      <c r="C46" s="114">
        <v>24166</v>
      </c>
      <c r="D46" s="114">
        <v>21822</v>
      </c>
      <c r="E46" s="114">
        <v>32572</v>
      </c>
      <c r="F46" s="114">
        <v>13416</v>
      </c>
      <c r="G46" s="114">
        <v>5899</v>
      </c>
      <c r="H46" s="114">
        <v>13791</v>
      </c>
      <c r="I46" s="115">
        <v>14693</v>
      </c>
      <c r="J46" s="114">
        <v>7110</v>
      </c>
      <c r="K46" s="114">
        <v>7583</v>
      </c>
      <c r="L46" s="423">
        <v>4213</v>
      </c>
      <c r="M46" s="424">
        <v>3874</v>
      </c>
    </row>
    <row r="47" spans="1:13" ht="11.1" customHeight="1" x14ac:dyDescent="0.2">
      <c r="A47" s="422" t="s">
        <v>387</v>
      </c>
      <c r="B47" s="115">
        <v>46280</v>
      </c>
      <c r="C47" s="114">
        <v>24439</v>
      </c>
      <c r="D47" s="114">
        <v>21841</v>
      </c>
      <c r="E47" s="114">
        <v>32774</v>
      </c>
      <c r="F47" s="114">
        <v>13506</v>
      </c>
      <c r="G47" s="114">
        <v>5825</v>
      </c>
      <c r="H47" s="114">
        <v>14055</v>
      </c>
      <c r="I47" s="115">
        <v>14973</v>
      </c>
      <c r="J47" s="114">
        <v>7180</v>
      </c>
      <c r="K47" s="114">
        <v>7793</v>
      </c>
      <c r="L47" s="423">
        <v>3176</v>
      </c>
      <c r="M47" s="424">
        <v>2927</v>
      </c>
    </row>
    <row r="48" spans="1:13" ht="11.1" customHeight="1" x14ac:dyDescent="0.2">
      <c r="A48" s="422" t="s">
        <v>388</v>
      </c>
      <c r="B48" s="115">
        <v>46659</v>
      </c>
      <c r="C48" s="114">
        <v>24690</v>
      </c>
      <c r="D48" s="114">
        <v>21969</v>
      </c>
      <c r="E48" s="114">
        <v>33091</v>
      </c>
      <c r="F48" s="114">
        <v>13568</v>
      </c>
      <c r="G48" s="114">
        <v>6149</v>
      </c>
      <c r="H48" s="114">
        <v>14210</v>
      </c>
      <c r="I48" s="115">
        <v>15004</v>
      </c>
      <c r="J48" s="114">
        <v>7118</v>
      </c>
      <c r="K48" s="114">
        <v>7886</v>
      </c>
      <c r="L48" s="423">
        <v>4511</v>
      </c>
      <c r="M48" s="424">
        <v>4203</v>
      </c>
    </row>
    <row r="49" spans="1:17" s="110" customFormat="1" ht="11.1" customHeight="1" x14ac:dyDescent="0.2">
      <c r="A49" s="422" t="s">
        <v>389</v>
      </c>
      <c r="B49" s="115">
        <v>46385</v>
      </c>
      <c r="C49" s="114">
        <v>24362</v>
      </c>
      <c r="D49" s="114">
        <v>22023</v>
      </c>
      <c r="E49" s="114">
        <v>32699</v>
      </c>
      <c r="F49" s="114">
        <v>13686</v>
      </c>
      <c r="G49" s="114">
        <v>6002</v>
      </c>
      <c r="H49" s="114">
        <v>14236</v>
      </c>
      <c r="I49" s="115">
        <v>15041</v>
      </c>
      <c r="J49" s="114">
        <v>7108</v>
      </c>
      <c r="K49" s="114">
        <v>7933</v>
      </c>
      <c r="L49" s="423">
        <v>3027</v>
      </c>
      <c r="M49" s="424">
        <v>3360</v>
      </c>
    </row>
    <row r="50" spans="1:17" ht="15" customHeight="1" x14ac:dyDescent="0.2">
      <c r="A50" s="422" t="s">
        <v>399</v>
      </c>
      <c r="B50" s="143">
        <v>46355</v>
      </c>
      <c r="C50" s="144">
        <v>24432</v>
      </c>
      <c r="D50" s="144">
        <v>21923</v>
      </c>
      <c r="E50" s="144">
        <v>32677</v>
      </c>
      <c r="F50" s="144">
        <v>13678</v>
      </c>
      <c r="G50" s="144">
        <v>5802</v>
      </c>
      <c r="H50" s="144">
        <v>14380</v>
      </c>
      <c r="I50" s="143">
        <v>14470</v>
      </c>
      <c r="J50" s="144">
        <v>6894</v>
      </c>
      <c r="K50" s="144">
        <v>7576</v>
      </c>
      <c r="L50" s="426">
        <v>3962</v>
      </c>
      <c r="M50" s="427">
        <v>3969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0.79803426980951553</v>
      </c>
      <c r="C6" s="480">
        <f>'Tabelle 3.3'!J11</f>
        <v>-1.5177295310692167</v>
      </c>
      <c r="D6" s="481">
        <f t="shared" ref="D6:E9" si="0">IF(OR(AND(B6&gt;=-50,B6&lt;=50),ISNUMBER(B6)=FALSE),B6,"")</f>
        <v>0.79803426980951553</v>
      </c>
      <c r="E6" s="481">
        <f t="shared" si="0"/>
        <v>-1.5177295310692167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0.79803426980951553</v>
      </c>
      <c r="C14" s="480">
        <f>'Tabelle 3.3'!J11</f>
        <v>-1.5177295310692167</v>
      </c>
      <c r="D14" s="481">
        <f>IF(OR(AND(B14&gt;=-50,B14&lt;=50),ISNUMBER(B14)=FALSE),B14,"")</f>
        <v>0.79803426980951553</v>
      </c>
      <c r="E14" s="481">
        <f>IF(OR(AND(C14&gt;=-50,C14&lt;=50),ISNUMBER(C14)=FALSE),C14,"")</f>
        <v>-1.5177295310692167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-0.96618357487922701</v>
      </c>
      <c r="C15" s="480">
        <f>'Tabelle 3.3'!J12</f>
        <v>7.7294685990338161</v>
      </c>
      <c r="D15" s="481">
        <f t="shared" ref="D15:E45" si="3">IF(OR(AND(B15&gt;=-50,B15&lt;=50),ISNUMBER(B15)=FALSE),B15,"")</f>
        <v>-0.96618357487922701</v>
      </c>
      <c r="E15" s="481">
        <f t="shared" si="3"/>
        <v>7.7294685990338161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3.22265625</v>
      </c>
      <c r="C16" s="480">
        <f>'Tabelle 3.3'!J13</f>
        <v>10.691823899371069</v>
      </c>
      <c r="D16" s="481">
        <f t="shared" si="3"/>
        <v>3.22265625</v>
      </c>
      <c r="E16" s="481">
        <f t="shared" si="3"/>
        <v>10.691823899371069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1.3200688731585997</v>
      </c>
      <c r="C17" s="480">
        <f>'Tabelle 3.3'!J14</f>
        <v>-2.6696329254727473</v>
      </c>
      <c r="D17" s="481">
        <f t="shared" si="3"/>
        <v>1.3200688731585997</v>
      </c>
      <c r="E17" s="481">
        <f t="shared" si="3"/>
        <v>-2.6696329254727473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-1.0174418604651163</v>
      </c>
      <c r="C18" s="480">
        <f>'Tabelle 3.3'!J15</f>
        <v>-2.8571428571428572</v>
      </c>
      <c r="D18" s="481">
        <f t="shared" si="3"/>
        <v>-1.0174418604651163</v>
      </c>
      <c r="E18" s="481">
        <f t="shared" si="3"/>
        <v>-2.8571428571428572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1.7487508922198429</v>
      </c>
      <c r="C19" s="480">
        <f>'Tabelle 3.3'!J16</f>
        <v>-4.9019607843137258</v>
      </c>
      <c r="D19" s="481">
        <f t="shared" si="3"/>
        <v>1.7487508922198429</v>
      </c>
      <c r="E19" s="481">
        <f t="shared" si="3"/>
        <v>-4.9019607843137258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11.357340720221607</v>
      </c>
      <c r="C20" s="480">
        <f>'Tabelle 3.3'!J17</f>
        <v>11.267605633802816</v>
      </c>
      <c r="D20" s="481">
        <f t="shared" si="3"/>
        <v>11.357340720221607</v>
      </c>
      <c r="E20" s="481">
        <f t="shared" si="3"/>
        <v>11.267605633802816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1.8374338212394892</v>
      </c>
      <c r="C21" s="480">
        <f>'Tabelle 3.3'!J18</f>
        <v>2.2339027595269383</v>
      </c>
      <c r="D21" s="481">
        <f t="shared" si="3"/>
        <v>1.8374338212394892</v>
      </c>
      <c r="E21" s="481">
        <f t="shared" si="3"/>
        <v>2.2339027595269383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-1.1595664229896647</v>
      </c>
      <c r="C22" s="480">
        <f>'Tabelle 3.3'!J19</f>
        <v>1.8426966292134832</v>
      </c>
      <c r="D22" s="481">
        <f t="shared" si="3"/>
        <v>-1.1595664229896647</v>
      </c>
      <c r="E22" s="481">
        <f t="shared" si="3"/>
        <v>1.8426966292134832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1.0505836575875487</v>
      </c>
      <c r="C23" s="480">
        <f>'Tabelle 3.3'!J20</f>
        <v>0</v>
      </c>
      <c r="D23" s="481">
        <f t="shared" si="3"/>
        <v>1.0505836575875487</v>
      </c>
      <c r="E23" s="481">
        <f t="shared" si="3"/>
        <v>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-0.21382751247327156</v>
      </c>
      <c r="C24" s="480">
        <f>'Tabelle 3.3'!J21</f>
        <v>-1.7108639863130881</v>
      </c>
      <c r="D24" s="481">
        <f t="shared" si="3"/>
        <v>-0.21382751247327156</v>
      </c>
      <c r="E24" s="481">
        <f t="shared" si="3"/>
        <v>-1.7108639863130881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-0.57692307692307687</v>
      </c>
      <c r="C25" s="480">
        <f>'Tabelle 3.3'!J22</f>
        <v>7.3593073593073592</v>
      </c>
      <c r="D25" s="481">
        <f t="shared" si="3"/>
        <v>-0.57692307692307687</v>
      </c>
      <c r="E25" s="481">
        <f t="shared" si="3"/>
        <v>7.3593073593073592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2.3680315737543167</v>
      </c>
      <c r="C26" s="480">
        <f>'Tabelle 3.3'!J23</f>
        <v>-17.785234899328859</v>
      </c>
      <c r="D26" s="481">
        <f t="shared" si="3"/>
        <v>2.3680315737543167</v>
      </c>
      <c r="E26" s="481">
        <f t="shared" si="3"/>
        <v>-17.785234899328859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3.3519553072625698</v>
      </c>
      <c r="C27" s="480">
        <f>'Tabelle 3.3'!J24</f>
        <v>0.60532687651331718</v>
      </c>
      <c r="D27" s="481">
        <f t="shared" si="3"/>
        <v>3.3519553072625698</v>
      </c>
      <c r="E27" s="481">
        <f t="shared" si="3"/>
        <v>0.60532687651331718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0.21518598217030432</v>
      </c>
      <c r="C28" s="480">
        <f>'Tabelle 3.3'!J25</f>
        <v>-4.6099290780141846</v>
      </c>
      <c r="D28" s="481">
        <f t="shared" si="3"/>
        <v>0.21518598217030432</v>
      </c>
      <c r="E28" s="481">
        <f t="shared" si="3"/>
        <v>-4.6099290780141846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-7.2463768115942031</v>
      </c>
      <c r="C29" s="480">
        <f>'Tabelle 3.3'!J26</f>
        <v>-36.53846153846154</v>
      </c>
      <c r="D29" s="481">
        <f t="shared" si="3"/>
        <v>-7.2463768115942031</v>
      </c>
      <c r="E29" s="481">
        <f t="shared" si="3"/>
        <v>-36.53846153846154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-1.044979554747842</v>
      </c>
      <c r="C30" s="480">
        <f>'Tabelle 3.3'!J27</f>
        <v>-1.9498607242339834</v>
      </c>
      <c r="D30" s="481">
        <f t="shared" si="3"/>
        <v>-1.044979554747842</v>
      </c>
      <c r="E30" s="481">
        <f t="shared" si="3"/>
        <v>-1.9498607242339834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1.2813046010483402</v>
      </c>
      <c r="C31" s="480">
        <f>'Tabelle 3.3'!J28</f>
        <v>0.32362459546925565</v>
      </c>
      <c r="D31" s="481">
        <f t="shared" si="3"/>
        <v>1.2813046010483402</v>
      </c>
      <c r="E31" s="481">
        <f t="shared" si="3"/>
        <v>0.32362459546925565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4.304979253112033</v>
      </c>
      <c r="C32" s="480">
        <f>'Tabelle 3.3'!J29</f>
        <v>-1.3422818791946309</v>
      </c>
      <c r="D32" s="481">
        <f t="shared" si="3"/>
        <v>4.304979253112033</v>
      </c>
      <c r="E32" s="481">
        <f t="shared" si="3"/>
        <v>-1.3422818791946309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1.6537467700258397</v>
      </c>
      <c r="C33" s="480">
        <f>'Tabelle 3.3'!J30</f>
        <v>2.9739776951672861</v>
      </c>
      <c r="D33" s="481">
        <f t="shared" si="3"/>
        <v>1.6537467700258397</v>
      </c>
      <c r="E33" s="481">
        <f t="shared" si="3"/>
        <v>2.9739776951672861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-0.39339103068450038</v>
      </c>
      <c r="C34" s="480">
        <f>'Tabelle 3.3'!J31</f>
        <v>-4.408602150537634</v>
      </c>
      <c r="D34" s="481">
        <f t="shared" si="3"/>
        <v>-0.39339103068450038</v>
      </c>
      <c r="E34" s="481">
        <f t="shared" si="3"/>
        <v>-4.408602150537634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-0.96618357487922701</v>
      </c>
      <c r="C37" s="480">
        <f>'Tabelle 3.3'!J34</f>
        <v>7.7294685990338161</v>
      </c>
      <c r="D37" s="481">
        <f t="shared" si="3"/>
        <v>-0.96618357487922701</v>
      </c>
      <c r="E37" s="481">
        <f t="shared" si="3"/>
        <v>7.7294685990338161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1.7015430141619108</v>
      </c>
      <c r="C38" s="480">
        <f>'Tabelle 3.3'!J35</f>
        <v>0.54975261132490383</v>
      </c>
      <c r="D38" s="481">
        <f t="shared" si="3"/>
        <v>1.7015430141619108</v>
      </c>
      <c r="E38" s="481">
        <f t="shared" si="3"/>
        <v>0.54975261132490383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0.57877101160311262</v>
      </c>
      <c r="C39" s="480">
        <f>'Tabelle 3.3'!J36</f>
        <v>-2.1268057784911716</v>
      </c>
      <c r="D39" s="481">
        <f t="shared" si="3"/>
        <v>0.57877101160311262</v>
      </c>
      <c r="E39" s="481">
        <f t="shared" si="3"/>
        <v>-2.1268057784911716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0.57877101160311262</v>
      </c>
      <c r="C45" s="480">
        <f>'Tabelle 3.3'!J36</f>
        <v>-2.1268057784911716</v>
      </c>
      <c r="D45" s="481">
        <f t="shared" si="3"/>
        <v>0.57877101160311262</v>
      </c>
      <c r="E45" s="481">
        <f t="shared" si="3"/>
        <v>-2.1268057784911716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37880</v>
      </c>
      <c r="C51" s="487">
        <v>7404</v>
      </c>
      <c r="D51" s="487">
        <v>5803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38316</v>
      </c>
      <c r="C52" s="487">
        <v>7394</v>
      </c>
      <c r="D52" s="487">
        <v>5849</v>
      </c>
      <c r="E52" s="488">
        <f t="shared" ref="E52:G70" si="11">IF($A$51=37802,IF(COUNTBLANK(B$51:B$70)&gt;0,#N/A,B52/B$51*100),IF(COUNTBLANK(B$51:B$75)&gt;0,#N/A,B52/B$51*100))</f>
        <v>101.15100316789862</v>
      </c>
      <c r="F52" s="488">
        <f t="shared" si="11"/>
        <v>99.86493787142085</v>
      </c>
      <c r="G52" s="488">
        <f t="shared" si="11"/>
        <v>100.79269343443048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39244</v>
      </c>
      <c r="C53" s="487">
        <v>7435</v>
      </c>
      <c r="D53" s="487">
        <v>6089</v>
      </c>
      <c r="E53" s="488">
        <f t="shared" si="11"/>
        <v>103.60084477296726</v>
      </c>
      <c r="F53" s="488">
        <f t="shared" si="11"/>
        <v>100.41869259859536</v>
      </c>
      <c r="G53" s="488">
        <f t="shared" si="11"/>
        <v>104.92848526624159</v>
      </c>
      <c r="H53" s="489">
        <f>IF(ISERROR(L53)=TRUE,IF(MONTH(A53)=MONTH(MAX(A$51:A$75)),A53,""),"")</f>
        <v>41883</v>
      </c>
      <c r="I53" s="488">
        <f t="shared" si="12"/>
        <v>103.60084477296726</v>
      </c>
      <c r="J53" s="488">
        <f t="shared" si="10"/>
        <v>100.41869259859536</v>
      </c>
      <c r="K53" s="488">
        <f t="shared" si="10"/>
        <v>104.92848526624159</v>
      </c>
      <c r="L53" s="488" t="e">
        <f t="shared" si="13"/>
        <v>#N/A</v>
      </c>
    </row>
    <row r="54" spans="1:14" ht="15" customHeight="1" x14ac:dyDescent="0.2">
      <c r="A54" s="490" t="s">
        <v>462</v>
      </c>
      <c r="B54" s="487">
        <v>39009</v>
      </c>
      <c r="C54" s="487">
        <v>7513</v>
      </c>
      <c r="D54" s="487">
        <v>5984</v>
      </c>
      <c r="E54" s="488">
        <f t="shared" si="11"/>
        <v>102.980464625132</v>
      </c>
      <c r="F54" s="488">
        <f t="shared" si="11"/>
        <v>101.47217720151269</v>
      </c>
      <c r="G54" s="488">
        <f t="shared" si="11"/>
        <v>103.11907633982422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39368</v>
      </c>
      <c r="C55" s="487">
        <v>7327</v>
      </c>
      <c r="D55" s="487">
        <v>5884</v>
      </c>
      <c r="E55" s="488">
        <f t="shared" si="11"/>
        <v>103.92819429778245</v>
      </c>
      <c r="F55" s="488">
        <f t="shared" si="11"/>
        <v>98.960021609940569</v>
      </c>
      <c r="G55" s="488">
        <f t="shared" si="11"/>
        <v>101.39582974323626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39605</v>
      </c>
      <c r="C56" s="487">
        <v>7318</v>
      </c>
      <c r="D56" s="487">
        <v>6036</v>
      </c>
      <c r="E56" s="488">
        <f t="shared" si="11"/>
        <v>104.55385427666315</v>
      </c>
      <c r="F56" s="488">
        <f t="shared" si="11"/>
        <v>98.838465694219352</v>
      </c>
      <c r="G56" s="488">
        <f t="shared" si="11"/>
        <v>104.01516457004998</v>
      </c>
      <c r="H56" s="489" t="str">
        <f t="shared" si="14"/>
        <v/>
      </c>
      <c r="I56" s="488" t="str">
        <f t="shared" si="12"/>
        <v/>
      </c>
      <c r="J56" s="488" t="str">
        <f t="shared" si="10"/>
        <v/>
      </c>
      <c r="K56" s="488" t="str">
        <f t="shared" si="10"/>
        <v/>
      </c>
      <c r="L56" s="488" t="e">
        <f t="shared" si="13"/>
        <v>#N/A</v>
      </c>
    </row>
    <row r="57" spans="1:14" ht="15" customHeight="1" x14ac:dyDescent="0.2">
      <c r="A57" s="490">
        <v>42248</v>
      </c>
      <c r="B57" s="487">
        <v>40356</v>
      </c>
      <c r="C57" s="487">
        <v>7305</v>
      </c>
      <c r="D57" s="487">
        <v>6163</v>
      </c>
      <c r="E57" s="488">
        <f t="shared" si="11"/>
        <v>106.53643083421332</v>
      </c>
      <c r="F57" s="488">
        <f t="shared" si="11"/>
        <v>98.662884927066457</v>
      </c>
      <c r="G57" s="488">
        <f t="shared" si="11"/>
        <v>106.20368774771669</v>
      </c>
      <c r="H57" s="489">
        <f t="shared" si="14"/>
        <v>42248</v>
      </c>
      <c r="I57" s="488">
        <f t="shared" si="12"/>
        <v>106.53643083421332</v>
      </c>
      <c r="J57" s="488">
        <f t="shared" si="10"/>
        <v>98.662884927066457</v>
      </c>
      <c r="K57" s="488">
        <f t="shared" si="10"/>
        <v>106.20368774771669</v>
      </c>
      <c r="L57" s="488" t="e">
        <f t="shared" si="13"/>
        <v>#N/A</v>
      </c>
    </row>
    <row r="58" spans="1:14" ht="15" customHeight="1" x14ac:dyDescent="0.2">
      <c r="A58" s="490" t="s">
        <v>465</v>
      </c>
      <c r="B58" s="487">
        <v>40101</v>
      </c>
      <c r="C58" s="487">
        <v>7452</v>
      </c>
      <c r="D58" s="487">
        <v>6158</v>
      </c>
      <c r="E58" s="488">
        <f t="shared" si="11"/>
        <v>105.86325237592398</v>
      </c>
      <c r="F58" s="488">
        <f t="shared" si="11"/>
        <v>100.64829821717991</v>
      </c>
      <c r="G58" s="488">
        <f t="shared" si="11"/>
        <v>106.11752541788731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40250</v>
      </c>
      <c r="C59" s="487">
        <v>7324</v>
      </c>
      <c r="D59" s="487">
        <v>6241</v>
      </c>
      <c r="E59" s="488">
        <f t="shared" si="11"/>
        <v>106.25659978880675</v>
      </c>
      <c r="F59" s="488">
        <f t="shared" si="11"/>
        <v>98.919502971366825</v>
      </c>
      <c r="G59" s="488">
        <f t="shared" si="11"/>
        <v>107.54782009305532</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43230</v>
      </c>
      <c r="C60" s="487">
        <v>7439</v>
      </c>
      <c r="D60" s="487">
        <v>6817</v>
      </c>
      <c r="E60" s="488">
        <f t="shared" si="11"/>
        <v>114.12354804646252</v>
      </c>
      <c r="F60" s="488">
        <f t="shared" si="11"/>
        <v>100.47271745002702</v>
      </c>
      <c r="G60" s="488">
        <f t="shared" si="11"/>
        <v>117.47372048940204</v>
      </c>
      <c r="H60" s="489" t="str">
        <f t="shared" si="14"/>
        <v/>
      </c>
      <c r="I60" s="488" t="str">
        <f t="shared" si="12"/>
        <v/>
      </c>
      <c r="J60" s="488" t="str">
        <f t="shared" si="10"/>
        <v/>
      </c>
      <c r="K60" s="488" t="str">
        <f t="shared" si="10"/>
        <v/>
      </c>
      <c r="L60" s="488" t="e">
        <f t="shared" si="13"/>
        <v>#N/A</v>
      </c>
    </row>
    <row r="61" spans="1:14" ht="15" customHeight="1" x14ac:dyDescent="0.2">
      <c r="A61" s="490">
        <v>42614</v>
      </c>
      <c r="B61" s="487">
        <v>44125</v>
      </c>
      <c r="C61" s="487">
        <v>7448</v>
      </c>
      <c r="D61" s="487">
        <v>6986</v>
      </c>
      <c r="E61" s="488">
        <f t="shared" si="11"/>
        <v>116.48627243928193</v>
      </c>
      <c r="F61" s="488">
        <f t="shared" si="11"/>
        <v>100.59427336574825</v>
      </c>
      <c r="G61" s="488">
        <f t="shared" si="11"/>
        <v>120.38600723763571</v>
      </c>
      <c r="H61" s="489">
        <f t="shared" si="14"/>
        <v>42614</v>
      </c>
      <c r="I61" s="488">
        <f t="shared" si="12"/>
        <v>116.48627243928193</v>
      </c>
      <c r="J61" s="488">
        <f t="shared" si="10"/>
        <v>100.59427336574825</v>
      </c>
      <c r="K61" s="488">
        <f t="shared" si="10"/>
        <v>120.38600723763571</v>
      </c>
      <c r="L61" s="488" t="e">
        <f t="shared" si="13"/>
        <v>#N/A</v>
      </c>
    </row>
    <row r="62" spans="1:14" ht="15" customHeight="1" x14ac:dyDescent="0.2">
      <c r="A62" s="490" t="s">
        <v>468</v>
      </c>
      <c r="B62" s="487">
        <v>43340</v>
      </c>
      <c r="C62" s="487">
        <v>7504</v>
      </c>
      <c r="D62" s="487">
        <v>6894</v>
      </c>
      <c r="E62" s="488">
        <f t="shared" si="11"/>
        <v>114.41393875395987</v>
      </c>
      <c r="F62" s="488">
        <f t="shared" si="11"/>
        <v>101.35062128579146</v>
      </c>
      <c r="G62" s="488">
        <f t="shared" si="11"/>
        <v>118.80062036877477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43576</v>
      </c>
      <c r="C63" s="487">
        <v>7326</v>
      </c>
      <c r="D63" s="487">
        <v>6855</v>
      </c>
      <c r="E63" s="488">
        <f t="shared" si="11"/>
        <v>115.03695881731784</v>
      </c>
      <c r="F63" s="488">
        <f t="shared" si="11"/>
        <v>98.946515397082663</v>
      </c>
      <c r="G63" s="488">
        <f t="shared" si="11"/>
        <v>118.12855419610545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43919</v>
      </c>
      <c r="C64" s="487">
        <v>7333</v>
      </c>
      <c r="D64" s="487">
        <v>7078</v>
      </c>
      <c r="E64" s="488">
        <f t="shared" si="11"/>
        <v>115.94244984160507</v>
      </c>
      <c r="F64" s="488">
        <f t="shared" si="11"/>
        <v>99.041058887088056</v>
      </c>
      <c r="G64" s="488">
        <f t="shared" si="11"/>
        <v>121.97139410649665</v>
      </c>
      <c r="H64" s="489" t="str">
        <f t="shared" si="14"/>
        <v/>
      </c>
      <c r="I64" s="488" t="str">
        <f t="shared" si="12"/>
        <v/>
      </c>
      <c r="J64" s="488" t="str">
        <f t="shared" si="10"/>
        <v/>
      </c>
      <c r="K64" s="488" t="str">
        <f t="shared" si="10"/>
        <v/>
      </c>
      <c r="L64" s="488" t="e">
        <f t="shared" si="13"/>
        <v>#N/A</v>
      </c>
    </row>
    <row r="65" spans="1:12" ht="15" customHeight="1" x14ac:dyDescent="0.2">
      <c r="A65" s="490">
        <v>42979</v>
      </c>
      <c r="B65" s="487">
        <v>44445</v>
      </c>
      <c r="C65" s="487">
        <v>7354</v>
      </c>
      <c r="D65" s="487">
        <v>7243</v>
      </c>
      <c r="E65" s="488">
        <f t="shared" si="11"/>
        <v>117.33104540654699</v>
      </c>
      <c r="F65" s="488">
        <f t="shared" si="11"/>
        <v>99.324689357104262</v>
      </c>
      <c r="G65" s="488">
        <f t="shared" si="11"/>
        <v>124.81475099086678</v>
      </c>
      <c r="H65" s="489">
        <f t="shared" si="14"/>
        <v>42979</v>
      </c>
      <c r="I65" s="488">
        <f t="shared" si="12"/>
        <v>117.33104540654699</v>
      </c>
      <c r="J65" s="488">
        <f t="shared" si="10"/>
        <v>99.324689357104262</v>
      </c>
      <c r="K65" s="488">
        <f t="shared" si="10"/>
        <v>124.81475099086678</v>
      </c>
      <c r="L65" s="488" t="e">
        <f t="shared" si="13"/>
        <v>#N/A</v>
      </c>
    </row>
    <row r="66" spans="1:12" ht="15" customHeight="1" x14ac:dyDescent="0.2">
      <c r="A66" s="490" t="s">
        <v>471</v>
      </c>
      <c r="B66" s="487">
        <v>44210</v>
      </c>
      <c r="C66" s="487">
        <v>7326</v>
      </c>
      <c r="D66" s="487">
        <v>7260</v>
      </c>
      <c r="E66" s="488">
        <f t="shared" si="11"/>
        <v>116.71066525871171</v>
      </c>
      <c r="F66" s="488">
        <f t="shared" si="11"/>
        <v>98.946515397082663</v>
      </c>
      <c r="G66" s="488">
        <f t="shared" si="11"/>
        <v>125.10770291228674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44508</v>
      </c>
      <c r="C67" s="487">
        <v>7246</v>
      </c>
      <c r="D67" s="487">
        <v>7240</v>
      </c>
      <c r="E67" s="488">
        <f t="shared" si="11"/>
        <v>117.49736008447729</v>
      </c>
      <c r="F67" s="488">
        <f t="shared" si="11"/>
        <v>97.866018368449488</v>
      </c>
      <c r="G67" s="488">
        <f t="shared" si="11"/>
        <v>124.76305359296916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44989</v>
      </c>
      <c r="C68" s="487">
        <v>7268</v>
      </c>
      <c r="D68" s="487">
        <v>7455</v>
      </c>
      <c r="E68" s="488">
        <f t="shared" si="11"/>
        <v>118.76715945089758</v>
      </c>
      <c r="F68" s="488">
        <f t="shared" si="11"/>
        <v>98.163155051323614</v>
      </c>
      <c r="G68" s="488">
        <f t="shared" si="11"/>
        <v>128.4680337756333</v>
      </c>
      <c r="H68" s="489" t="str">
        <f t="shared" si="14"/>
        <v/>
      </c>
      <c r="I68" s="488" t="str">
        <f t="shared" si="12"/>
        <v/>
      </c>
      <c r="J68" s="488" t="str">
        <f t="shared" si="12"/>
        <v/>
      </c>
      <c r="K68" s="488" t="str">
        <f t="shared" si="12"/>
        <v/>
      </c>
      <c r="L68" s="488" t="e">
        <f t="shared" si="13"/>
        <v>#N/A</v>
      </c>
    </row>
    <row r="69" spans="1:12" ht="15" customHeight="1" x14ac:dyDescent="0.2">
      <c r="A69" s="490">
        <v>43344</v>
      </c>
      <c r="B69" s="487">
        <v>45887</v>
      </c>
      <c r="C69" s="487">
        <v>7195</v>
      </c>
      <c r="D69" s="487">
        <v>7568</v>
      </c>
      <c r="E69" s="488">
        <f t="shared" si="11"/>
        <v>121.13780359028512</v>
      </c>
      <c r="F69" s="488">
        <f t="shared" si="11"/>
        <v>97.177201512695845</v>
      </c>
      <c r="G69" s="488">
        <f t="shared" si="11"/>
        <v>130.41530242977771</v>
      </c>
      <c r="H69" s="489">
        <f t="shared" si="14"/>
        <v>43344</v>
      </c>
      <c r="I69" s="488">
        <f t="shared" si="12"/>
        <v>121.13780359028512</v>
      </c>
      <c r="J69" s="488">
        <f t="shared" si="12"/>
        <v>97.177201512695845</v>
      </c>
      <c r="K69" s="488">
        <f t="shared" si="12"/>
        <v>130.41530242977771</v>
      </c>
      <c r="L69" s="488" t="e">
        <f t="shared" si="13"/>
        <v>#N/A</v>
      </c>
    </row>
    <row r="70" spans="1:12" ht="15" customHeight="1" x14ac:dyDescent="0.2">
      <c r="A70" s="490" t="s">
        <v>474</v>
      </c>
      <c r="B70" s="487">
        <v>45680</v>
      </c>
      <c r="C70" s="487">
        <v>7174</v>
      </c>
      <c r="D70" s="487">
        <v>7511</v>
      </c>
      <c r="E70" s="488">
        <f t="shared" si="11"/>
        <v>120.59134107708553</v>
      </c>
      <c r="F70" s="488">
        <f t="shared" si="11"/>
        <v>96.893571042679639</v>
      </c>
      <c r="G70" s="488">
        <f t="shared" si="11"/>
        <v>129.43305186972256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45988</v>
      </c>
      <c r="C71" s="487">
        <v>7110</v>
      </c>
      <c r="D71" s="487">
        <v>7583</v>
      </c>
      <c r="E71" s="491">
        <f t="shared" ref="E71:G75" si="15">IF($A$51=37802,IF(COUNTBLANK(B$51:B$70)&gt;0,#N/A,IF(ISBLANK(B71)=FALSE,B71/B$51*100,#N/A)),IF(COUNTBLANK(B$51:B$75)&gt;0,#N/A,B71/B$51*100))</f>
        <v>121.40443505807814</v>
      </c>
      <c r="F71" s="491">
        <f t="shared" si="15"/>
        <v>96.029173419773102</v>
      </c>
      <c r="G71" s="491">
        <f t="shared" si="15"/>
        <v>130.67378941926592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46280</v>
      </c>
      <c r="C72" s="487">
        <v>7180</v>
      </c>
      <c r="D72" s="487">
        <v>7793</v>
      </c>
      <c r="E72" s="491">
        <f t="shared" si="15"/>
        <v>122.17529039070749</v>
      </c>
      <c r="F72" s="491">
        <f t="shared" si="15"/>
        <v>96.974608319827112</v>
      </c>
      <c r="G72" s="491">
        <f t="shared" si="15"/>
        <v>134.29260727210064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46659</v>
      </c>
      <c r="C73" s="487">
        <v>7118</v>
      </c>
      <c r="D73" s="487">
        <v>7886</v>
      </c>
      <c r="E73" s="491">
        <f t="shared" si="15"/>
        <v>123.17581837381204</v>
      </c>
      <c r="F73" s="491">
        <f t="shared" si="15"/>
        <v>96.137223122636414</v>
      </c>
      <c r="G73" s="491">
        <f t="shared" si="15"/>
        <v>135.89522660692745</v>
      </c>
      <c r="H73" s="492">
        <f>IF(A$51=37802,IF(ISERROR(L73)=TRUE,IF(ISBLANK(A73)=FALSE,IF(MONTH(A73)=MONTH(MAX(A$51:A$75)),A73,""),""),""),IF(ISERROR(L73)=TRUE,IF(MONTH(A73)=MONTH(MAX(A$51:A$75)),A73,""),""))</f>
        <v>43709</v>
      </c>
      <c r="I73" s="488">
        <f t="shared" si="12"/>
        <v>123.17581837381204</v>
      </c>
      <c r="J73" s="488">
        <f t="shared" si="12"/>
        <v>96.137223122636414</v>
      </c>
      <c r="K73" s="488">
        <f t="shared" si="12"/>
        <v>135.89522660692745</v>
      </c>
      <c r="L73" s="488" t="e">
        <f t="shared" si="13"/>
        <v>#N/A</v>
      </c>
    </row>
    <row r="74" spans="1:12" ht="15" customHeight="1" x14ac:dyDescent="0.2">
      <c r="A74" s="490" t="s">
        <v>477</v>
      </c>
      <c r="B74" s="487">
        <v>46385</v>
      </c>
      <c r="C74" s="487">
        <v>7108</v>
      </c>
      <c r="D74" s="487">
        <v>7933</v>
      </c>
      <c r="E74" s="491">
        <f t="shared" si="15"/>
        <v>122.45248152059133</v>
      </c>
      <c r="F74" s="491">
        <f t="shared" si="15"/>
        <v>96.002160994057263</v>
      </c>
      <c r="G74" s="491">
        <f t="shared" si="15"/>
        <v>136.70515250732379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46355</v>
      </c>
      <c r="C75" s="493">
        <v>6894</v>
      </c>
      <c r="D75" s="493">
        <v>7576</v>
      </c>
      <c r="E75" s="491">
        <f t="shared" si="15"/>
        <v>122.37328405491024</v>
      </c>
      <c r="F75" s="491">
        <f t="shared" si="15"/>
        <v>93.11183144246354</v>
      </c>
      <c r="G75" s="491">
        <f t="shared" si="15"/>
        <v>130.55316215750474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123.17581837381204</v>
      </c>
      <c r="J77" s="488">
        <f>IF(J75&lt;&gt;"",J75,IF(J74&lt;&gt;"",J74,IF(J73&lt;&gt;"",J73,IF(J72&lt;&gt;"",J72,IF(J71&lt;&gt;"",J71,IF(J70&lt;&gt;"",J70,""))))))</f>
        <v>96.137223122636414</v>
      </c>
      <c r="K77" s="488">
        <f>IF(K75&lt;&gt;"",K75,IF(K74&lt;&gt;"",K74,IF(K73&lt;&gt;"",K73,IF(K72&lt;&gt;"",K72,IF(K71&lt;&gt;"",K71,IF(K70&lt;&gt;"",K70,""))))))</f>
        <v>135.89522660692745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+23,2%</v>
      </c>
      <c r="J79" s="488" t="str">
        <f>"GeB - ausschließlich: "&amp;IF(J77&gt;100,"+","")&amp;TEXT(J77-100,"0,0")&amp;"%"</f>
        <v>GeB - ausschließlich: -3,9%</v>
      </c>
      <c r="K79" s="488" t="str">
        <f>"GeB - im Nebenjob: "&amp;IF(K77&gt;100,"+","")&amp;TEXT(K77-100,"0,0")&amp;"%"</f>
        <v>GeB - im Nebenjob: +35,9%</v>
      </c>
    </row>
    <row r="81" spans="9:9" ht="15" customHeight="1" x14ac:dyDescent="0.2">
      <c r="I81" s="488" t="str">
        <f>IF(ISERROR(HLOOKUP(1,I$78:K$79,2,FALSE)),"",HLOOKUP(1,I$78:K$79,2,FALSE))</f>
        <v>GeB - im Nebenjob: +35,9%</v>
      </c>
    </row>
    <row r="82" spans="9:9" ht="15" customHeight="1" x14ac:dyDescent="0.2">
      <c r="I82" s="488" t="str">
        <f>IF(ISERROR(HLOOKUP(2,I$78:K$79,2,FALSE)),"",HLOOKUP(2,I$78:K$79,2,FALSE))</f>
        <v>SvB: +23,2%</v>
      </c>
    </row>
    <row r="83" spans="9:9" ht="15" customHeight="1" x14ac:dyDescent="0.2">
      <c r="I83" s="488" t="str">
        <f>IF(ISERROR(HLOOKUP(3,I$78:K$79,2,FALSE)),"",HLOOKUP(3,I$78:K$79,2,FALSE))</f>
        <v>GeB - ausschließlich: -3,9%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46355</v>
      </c>
      <c r="E12" s="114">
        <v>46385</v>
      </c>
      <c r="F12" s="114">
        <v>46659</v>
      </c>
      <c r="G12" s="114">
        <v>46280</v>
      </c>
      <c r="H12" s="114">
        <v>45988</v>
      </c>
      <c r="I12" s="115">
        <v>367</v>
      </c>
      <c r="J12" s="116">
        <v>0.79803426980951553</v>
      </c>
      <c r="N12" s="117"/>
    </row>
    <row r="13" spans="1:15" s="110" customFormat="1" ht="13.5" customHeight="1" x14ac:dyDescent="0.2">
      <c r="A13" s="118" t="s">
        <v>105</v>
      </c>
      <c r="B13" s="119" t="s">
        <v>106</v>
      </c>
      <c r="C13" s="113">
        <v>52.706288426275485</v>
      </c>
      <c r="D13" s="114">
        <v>24432</v>
      </c>
      <c r="E13" s="114">
        <v>24362</v>
      </c>
      <c r="F13" s="114">
        <v>24690</v>
      </c>
      <c r="G13" s="114">
        <v>24439</v>
      </c>
      <c r="H13" s="114">
        <v>24166</v>
      </c>
      <c r="I13" s="115">
        <v>266</v>
      </c>
      <c r="J13" s="116">
        <v>1.1007200198626168</v>
      </c>
    </row>
    <row r="14" spans="1:15" s="110" customFormat="1" ht="13.5" customHeight="1" x14ac:dyDescent="0.2">
      <c r="A14" s="120"/>
      <c r="B14" s="119" t="s">
        <v>107</v>
      </c>
      <c r="C14" s="113">
        <v>47.293711573724515</v>
      </c>
      <c r="D14" s="114">
        <v>21923</v>
      </c>
      <c r="E14" s="114">
        <v>22023</v>
      </c>
      <c r="F14" s="114">
        <v>21969</v>
      </c>
      <c r="G14" s="114">
        <v>21841</v>
      </c>
      <c r="H14" s="114">
        <v>21822</v>
      </c>
      <c r="I14" s="115">
        <v>101</v>
      </c>
      <c r="J14" s="116">
        <v>0.46283567042434243</v>
      </c>
    </row>
    <row r="15" spans="1:15" s="110" customFormat="1" ht="13.5" customHeight="1" x14ac:dyDescent="0.2">
      <c r="A15" s="118" t="s">
        <v>105</v>
      </c>
      <c r="B15" s="121" t="s">
        <v>108</v>
      </c>
      <c r="C15" s="113">
        <v>12.516449142487327</v>
      </c>
      <c r="D15" s="114">
        <v>5802</v>
      </c>
      <c r="E15" s="114">
        <v>6002</v>
      </c>
      <c r="F15" s="114">
        <v>6149</v>
      </c>
      <c r="G15" s="114">
        <v>5825</v>
      </c>
      <c r="H15" s="114">
        <v>5899</v>
      </c>
      <c r="I15" s="115">
        <v>-97</v>
      </c>
      <c r="J15" s="116">
        <v>-1.6443464994066792</v>
      </c>
    </row>
    <row r="16" spans="1:15" s="110" customFormat="1" ht="13.5" customHeight="1" x14ac:dyDescent="0.2">
      <c r="A16" s="118"/>
      <c r="B16" s="121" t="s">
        <v>109</v>
      </c>
      <c r="C16" s="113">
        <v>68.452162657749966</v>
      </c>
      <c r="D16" s="114">
        <v>31731</v>
      </c>
      <c r="E16" s="114">
        <v>31657</v>
      </c>
      <c r="F16" s="114">
        <v>31876</v>
      </c>
      <c r="G16" s="114">
        <v>32018</v>
      </c>
      <c r="H16" s="114">
        <v>31859</v>
      </c>
      <c r="I16" s="115">
        <v>-128</v>
      </c>
      <c r="J16" s="116">
        <v>-0.40177030038607614</v>
      </c>
    </row>
    <row r="17" spans="1:10" s="110" customFormat="1" ht="13.5" customHeight="1" x14ac:dyDescent="0.2">
      <c r="A17" s="118"/>
      <c r="B17" s="121" t="s">
        <v>110</v>
      </c>
      <c r="C17" s="113">
        <v>17.756444827958148</v>
      </c>
      <c r="D17" s="114">
        <v>8231</v>
      </c>
      <c r="E17" s="114">
        <v>8125</v>
      </c>
      <c r="F17" s="114">
        <v>8059</v>
      </c>
      <c r="G17" s="114">
        <v>7870</v>
      </c>
      <c r="H17" s="114">
        <v>7684</v>
      </c>
      <c r="I17" s="115">
        <v>547</v>
      </c>
      <c r="J17" s="116">
        <v>7.1186881832378965</v>
      </c>
    </row>
    <row r="18" spans="1:10" s="110" customFormat="1" ht="13.5" customHeight="1" x14ac:dyDescent="0.2">
      <c r="A18" s="120"/>
      <c r="B18" s="121" t="s">
        <v>111</v>
      </c>
      <c r="C18" s="113">
        <v>1.2749433718045518</v>
      </c>
      <c r="D18" s="114">
        <v>591</v>
      </c>
      <c r="E18" s="114">
        <v>601</v>
      </c>
      <c r="F18" s="114">
        <v>575</v>
      </c>
      <c r="G18" s="114">
        <v>567</v>
      </c>
      <c r="H18" s="114">
        <v>546</v>
      </c>
      <c r="I18" s="115">
        <v>45</v>
      </c>
      <c r="J18" s="116">
        <v>8.2417582417582409</v>
      </c>
    </row>
    <row r="19" spans="1:10" s="110" customFormat="1" ht="13.5" customHeight="1" x14ac:dyDescent="0.2">
      <c r="A19" s="120"/>
      <c r="B19" s="121" t="s">
        <v>112</v>
      </c>
      <c r="C19" s="113">
        <v>0.30633157156725271</v>
      </c>
      <c r="D19" s="114">
        <v>142</v>
      </c>
      <c r="E19" s="114">
        <v>150</v>
      </c>
      <c r="F19" s="114">
        <v>139</v>
      </c>
      <c r="G19" s="114">
        <v>126</v>
      </c>
      <c r="H19" s="114">
        <v>108</v>
      </c>
      <c r="I19" s="115">
        <v>34</v>
      </c>
      <c r="J19" s="116">
        <v>31.481481481481481</v>
      </c>
    </row>
    <row r="20" spans="1:10" s="110" customFormat="1" ht="13.5" customHeight="1" x14ac:dyDescent="0.2">
      <c r="A20" s="118" t="s">
        <v>113</v>
      </c>
      <c r="B20" s="122" t="s">
        <v>114</v>
      </c>
      <c r="C20" s="113">
        <v>70.492934958472659</v>
      </c>
      <c r="D20" s="114">
        <v>32677</v>
      </c>
      <c r="E20" s="114">
        <v>32699</v>
      </c>
      <c r="F20" s="114">
        <v>33091</v>
      </c>
      <c r="G20" s="114">
        <v>32774</v>
      </c>
      <c r="H20" s="114">
        <v>32572</v>
      </c>
      <c r="I20" s="115">
        <v>105</v>
      </c>
      <c r="J20" s="116">
        <v>0.32236276556551641</v>
      </c>
    </row>
    <row r="21" spans="1:10" s="110" customFormat="1" ht="13.5" customHeight="1" x14ac:dyDescent="0.2">
      <c r="A21" s="120"/>
      <c r="B21" s="122" t="s">
        <v>115</v>
      </c>
      <c r="C21" s="113">
        <v>29.507065041527344</v>
      </c>
      <c r="D21" s="114">
        <v>13678</v>
      </c>
      <c r="E21" s="114">
        <v>13686</v>
      </c>
      <c r="F21" s="114">
        <v>13568</v>
      </c>
      <c r="G21" s="114">
        <v>13506</v>
      </c>
      <c r="H21" s="114">
        <v>13416</v>
      </c>
      <c r="I21" s="115">
        <v>262</v>
      </c>
      <c r="J21" s="116">
        <v>1.9528920691711389</v>
      </c>
    </row>
    <row r="22" spans="1:10" s="110" customFormat="1" ht="13.5" customHeight="1" x14ac:dyDescent="0.2">
      <c r="A22" s="118" t="s">
        <v>113</v>
      </c>
      <c r="B22" s="122" t="s">
        <v>116</v>
      </c>
      <c r="C22" s="113">
        <v>76.902168050911442</v>
      </c>
      <c r="D22" s="114">
        <v>35648</v>
      </c>
      <c r="E22" s="114">
        <v>35802</v>
      </c>
      <c r="F22" s="114">
        <v>36061</v>
      </c>
      <c r="G22" s="114">
        <v>35776</v>
      </c>
      <c r="H22" s="114">
        <v>35787</v>
      </c>
      <c r="I22" s="115">
        <v>-139</v>
      </c>
      <c r="J22" s="116">
        <v>-0.38840919887109843</v>
      </c>
    </row>
    <row r="23" spans="1:10" s="110" customFormat="1" ht="13.5" customHeight="1" x14ac:dyDescent="0.2">
      <c r="A23" s="123"/>
      <c r="B23" s="124" t="s">
        <v>117</v>
      </c>
      <c r="C23" s="125">
        <v>23.071944774026534</v>
      </c>
      <c r="D23" s="114">
        <v>10695</v>
      </c>
      <c r="E23" s="114">
        <v>10571</v>
      </c>
      <c r="F23" s="114">
        <v>10586</v>
      </c>
      <c r="G23" s="114">
        <v>10491</v>
      </c>
      <c r="H23" s="114">
        <v>10188</v>
      </c>
      <c r="I23" s="115">
        <v>507</v>
      </c>
      <c r="J23" s="116">
        <v>4.9764428739693756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14470</v>
      </c>
      <c r="E26" s="114">
        <v>15041</v>
      </c>
      <c r="F26" s="114">
        <v>15004</v>
      </c>
      <c r="G26" s="114">
        <v>14973</v>
      </c>
      <c r="H26" s="140">
        <v>14693</v>
      </c>
      <c r="I26" s="115">
        <v>-223</v>
      </c>
      <c r="J26" s="116">
        <v>-1.5177295310692167</v>
      </c>
    </row>
    <row r="27" spans="1:10" s="110" customFormat="1" ht="13.5" customHeight="1" x14ac:dyDescent="0.2">
      <c r="A27" s="118" t="s">
        <v>105</v>
      </c>
      <c r="B27" s="119" t="s">
        <v>106</v>
      </c>
      <c r="C27" s="113">
        <v>44.968901174844504</v>
      </c>
      <c r="D27" s="115">
        <v>6507</v>
      </c>
      <c r="E27" s="114">
        <v>6829</v>
      </c>
      <c r="F27" s="114">
        <v>6819</v>
      </c>
      <c r="G27" s="114">
        <v>6735</v>
      </c>
      <c r="H27" s="140">
        <v>6553</v>
      </c>
      <c r="I27" s="115">
        <v>-46</v>
      </c>
      <c r="J27" s="116">
        <v>-0.701968564016481</v>
      </c>
    </row>
    <row r="28" spans="1:10" s="110" customFormat="1" ht="13.5" customHeight="1" x14ac:dyDescent="0.2">
      <c r="A28" s="120"/>
      <c r="B28" s="119" t="s">
        <v>107</v>
      </c>
      <c r="C28" s="113">
        <v>55.031098825155496</v>
      </c>
      <c r="D28" s="115">
        <v>7963</v>
      </c>
      <c r="E28" s="114">
        <v>8212</v>
      </c>
      <c r="F28" s="114">
        <v>8185</v>
      </c>
      <c r="G28" s="114">
        <v>8238</v>
      </c>
      <c r="H28" s="140">
        <v>8140</v>
      </c>
      <c r="I28" s="115">
        <v>-177</v>
      </c>
      <c r="J28" s="116">
        <v>-2.1744471744471743</v>
      </c>
    </row>
    <row r="29" spans="1:10" s="110" customFormat="1" ht="13.5" customHeight="1" x14ac:dyDescent="0.2">
      <c r="A29" s="118" t="s">
        <v>105</v>
      </c>
      <c r="B29" s="121" t="s">
        <v>108</v>
      </c>
      <c r="C29" s="113">
        <v>15.038009675190048</v>
      </c>
      <c r="D29" s="115">
        <v>2176</v>
      </c>
      <c r="E29" s="114">
        <v>2338</v>
      </c>
      <c r="F29" s="114">
        <v>2339</v>
      </c>
      <c r="G29" s="114">
        <v>2333</v>
      </c>
      <c r="H29" s="140">
        <v>2230</v>
      </c>
      <c r="I29" s="115">
        <v>-54</v>
      </c>
      <c r="J29" s="116">
        <v>-2.4215246636771299</v>
      </c>
    </row>
    <row r="30" spans="1:10" s="110" customFormat="1" ht="13.5" customHeight="1" x14ac:dyDescent="0.2">
      <c r="A30" s="118"/>
      <c r="B30" s="121" t="s">
        <v>109</v>
      </c>
      <c r="C30" s="113">
        <v>54.2294402211472</v>
      </c>
      <c r="D30" s="115">
        <v>7847</v>
      </c>
      <c r="E30" s="114">
        <v>8179</v>
      </c>
      <c r="F30" s="114">
        <v>8190</v>
      </c>
      <c r="G30" s="114">
        <v>8198</v>
      </c>
      <c r="H30" s="140">
        <v>8109</v>
      </c>
      <c r="I30" s="115">
        <v>-262</v>
      </c>
      <c r="J30" s="116">
        <v>-3.2309779257614997</v>
      </c>
    </row>
    <row r="31" spans="1:10" s="110" customFormat="1" ht="13.5" customHeight="1" x14ac:dyDescent="0.2">
      <c r="A31" s="118"/>
      <c r="B31" s="121" t="s">
        <v>110</v>
      </c>
      <c r="C31" s="113">
        <v>16.751900483759503</v>
      </c>
      <c r="D31" s="115">
        <v>2424</v>
      </c>
      <c r="E31" s="114">
        <v>2486</v>
      </c>
      <c r="F31" s="114">
        <v>2463</v>
      </c>
      <c r="G31" s="114">
        <v>2462</v>
      </c>
      <c r="H31" s="140">
        <v>2440</v>
      </c>
      <c r="I31" s="115">
        <v>-16</v>
      </c>
      <c r="J31" s="116">
        <v>-0.65573770491803274</v>
      </c>
    </row>
    <row r="32" spans="1:10" s="110" customFormat="1" ht="13.5" customHeight="1" x14ac:dyDescent="0.2">
      <c r="A32" s="120"/>
      <c r="B32" s="121" t="s">
        <v>111</v>
      </c>
      <c r="C32" s="113">
        <v>13.980649619903248</v>
      </c>
      <c r="D32" s="115">
        <v>2023</v>
      </c>
      <c r="E32" s="114">
        <v>2038</v>
      </c>
      <c r="F32" s="114">
        <v>2012</v>
      </c>
      <c r="G32" s="114">
        <v>1980</v>
      </c>
      <c r="H32" s="140">
        <v>1914</v>
      </c>
      <c r="I32" s="115">
        <v>109</v>
      </c>
      <c r="J32" s="116">
        <v>5.6948798328108676</v>
      </c>
    </row>
    <row r="33" spans="1:10" s="110" customFormat="1" ht="13.5" customHeight="1" x14ac:dyDescent="0.2">
      <c r="A33" s="120"/>
      <c r="B33" s="121" t="s">
        <v>112</v>
      </c>
      <c r="C33" s="113">
        <v>1.3407049067035246</v>
      </c>
      <c r="D33" s="115">
        <v>194</v>
      </c>
      <c r="E33" s="114">
        <v>194</v>
      </c>
      <c r="F33" s="114">
        <v>200</v>
      </c>
      <c r="G33" s="114">
        <v>170</v>
      </c>
      <c r="H33" s="140">
        <v>143</v>
      </c>
      <c r="I33" s="115">
        <v>51</v>
      </c>
      <c r="J33" s="116">
        <v>35.664335664335667</v>
      </c>
    </row>
    <row r="34" spans="1:10" s="110" customFormat="1" ht="13.5" customHeight="1" x14ac:dyDescent="0.2">
      <c r="A34" s="118" t="s">
        <v>113</v>
      </c>
      <c r="B34" s="122" t="s">
        <v>116</v>
      </c>
      <c r="C34" s="113">
        <v>83.213545266067726</v>
      </c>
      <c r="D34" s="115">
        <v>12041</v>
      </c>
      <c r="E34" s="114">
        <v>12432</v>
      </c>
      <c r="F34" s="114">
        <v>12441</v>
      </c>
      <c r="G34" s="114">
        <v>12404</v>
      </c>
      <c r="H34" s="140">
        <v>12243</v>
      </c>
      <c r="I34" s="115">
        <v>-202</v>
      </c>
      <c r="J34" s="116">
        <v>-1.6499224046393857</v>
      </c>
    </row>
    <row r="35" spans="1:10" s="110" customFormat="1" ht="13.5" customHeight="1" x14ac:dyDescent="0.2">
      <c r="A35" s="118"/>
      <c r="B35" s="119" t="s">
        <v>117</v>
      </c>
      <c r="C35" s="113">
        <v>16.689702833448514</v>
      </c>
      <c r="D35" s="115">
        <v>2415</v>
      </c>
      <c r="E35" s="114">
        <v>2597</v>
      </c>
      <c r="F35" s="114">
        <v>2552</v>
      </c>
      <c r="G35" s="114">
        <v>2557</v>
      </c>
      <c r="H35" s="140">
        <v>2438</v>
      </c>
      <c r="I35" s="115">
        <v>-23</v>
      </c>
      <c r="J35" s="116">
        <v>-0.94339622641509435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6894</v>
      </c>
      <c r="E37" s="114">
        <v>7108</v>
      </c>
      <c r="F37" s="114">
        <v>7118</v>
      </c>
      <c r="G37" s="114">
        <v>7180</v>
      </c>
      <c r="H37" s="140">
        <v>7110</v>
      </c>
      <c r="I37" s="115">
        <v>-216</v>
      </c>
      <c r="J37" s="116">
        <v>-3.037974683544304</v>
      </c>
    </row>
    <row r="38" spans="1:10" s="110" customFormat="1" ht="13.5" customHeight="1" x14ac:dyDescent="0.2">
      <c r="A38" s="118" t="s">
        <v>105</v>
      </c>
      <c r="B38" s="119" t="s">
        <v>106</v>
      </c>
      <c r="C38" s="113">
        <v>38.337684943429068</v>
      </c>
      <c r="D38" s="115">
        <v>2643</v>
      </c>
      <c r="E38" s="114">
        <v>2738</v>
      </c>
      <c r="F38" s="114">
        <v>2708</v>
      </c>
      <c r="G38" s="114">
        <v>2735</v>
      </c>
      <c r="H38" s="140">
        <v>2690</v>
      </c>
      <c r="I38" s="115">
        <v>-47</v>
      </c>
      <c r="J38" s="116">
        <v>-1.7472118959107807</v>
      </c>
    </row>
    <row r="39" spans="1:10" s="110" customFormat="1" ht="13.5" customHeight="1" x14ac:dyDescent="0.2">
      <c r="A39" s="120"/>
      <c r="B39" s="119" t="s">
        <v>107</v>
      </c>
      <c r="C39" s="113">
        <v>61.662315056570932</v>
      </c>
      <c r="D39" s="115">
        <v>4251</v>
      </c>
      <c r="E39" s="114">
        <v>4370</v>
      </c>
      <c r="F39" s="114">
        <v>4410</v>
      </c>
      <c r="G39" s="114">
        <v>4445</v>
      </c>
      <c r="H39" s="140">
        <v>4420</v>
      </c>
      <c r="I39" s="115">
        <v>-169</v>
      </c>
      <c r="J39" s="116">
        <v>-3.8235294117647061</v>
      </c>
    </row>
    <row r="40" spans="1:10" s="110" customFormat="1" ht="13.5" customHeight="1" x14ac:dyDescent="0.2">
      <c r="A40" s="118" t="s">
        <v>105</v>
      </c>
      <c r="B40" s="121" t="s">
        <v>108</v>
      </c>
      <c r="C40" s="113">
        <v>17.725558456628953</v>
      </c>
      <c r="D40" s="115">
        <v>1222</v>
      </c>
      <c r="E40" s="114">
        <v>1289</v>
      </c>
      <c r="F40" s="114">
        <v>1298</v>
      </c>
      <c r="G40" s="114">
        <v>1320</v>
      </c>
      <c r="H40" s="140">
        <v>1258</v>
      </c>
      <c r="I40" s="115">
        <v>-36</v>
      </c>
      <c r="J40" s="116">
        <v>-2.8616852146263909</v>
      </c>
    </row>
    <row r="41" spans="1:10" s="110" customFormat="1" ht="13.5" customHeight="1" x14ac:dyDescent="0.2">
      <c r="A41" s="118"/>
      <c r="B41" s="121" t="s">
        <v>109</v>
      </c>
      <c r="C41" s="113">
        <v>34.580794894110824</v>
      </c>
      <c r="D41" s="115">
        <v>2384</v>
      </c>
      <c r="E41" s="114">
        <v>2474</v>
      </c>
      <c r="F41" s="114">
        <v>2493</v>
      </c>
      <c r="G41" s="114">
        <v>2534</v>
      </c>
      <c r="H41" s="140">
        <v>2583</v>
      </c>
      <c r="I41" s="115">
        <v>-199</v>
      </c>
      <c r="J41" s="116">
        <v>-7.7042198993418509</v>
      </c>
    </row>
    <row r="42" spans="1:10" s="110" customFormat="1" ht="13.5" customHeight="1" x14ac:dyDescent="0.2">
      <c r="A42" s="118"/>
      <c r="B42" s="121" t="s">
        <v>110</v>
      </c>
      <c r="C42" s="113">
        <v>19.335654192051059</v>
      </c>
      <c r="D42" s="115">
        <v>1333</v>
      </c>
      <c r="E42" s="114">
        <v>1381</v>
      </c>
      <c r="F42" s="114">
        <v>1372</v>
      </c>
      <c r="G42" s="114">
        <v>1406</v>
      </c>
      <c r="H42" s="140">
        <v>1414</v>
      </c>
      <c r="I42" s="115">
        <v>-81</v>
      </c>
      <c r="J42" s="116">
        <v>-5.7284299858557288</v>
      </c>
    </row>
    <row r="43" spans="1:10" s="110" customFormat="1" ht="13.5" customHeight="1" x14ac:dyDescent="0.2">
      <c r="A43" s="120"/>
      <c r="B43" s="121" t="s">
        <v>111</v>
      </c>
      <c r="C43" s="113">
        <v>28.357992457209168</v>
      </c>
      <c r="D43" s="115">
        <v>1955</v>
      </c>
      <c r="E43" s="114">
        <v>1964</v>
      </c>
      <c r="F43" s="114">
        <v>1955</v>
      </c>
      <c r="G43" s="114">
        <v>1920</v>
      </c>
      <c r="H43" s="140">
        <v>1855</v>
      </c>
      <c r="I43" s="115">
        <v>100</v>
      </c>
      <c r="J43" s="116">
        <v>5.3908355795148246</v>
      </c>
    </row>
    <row r="44" spans="1:10" s="110" customFormat="1" ht="13.5" customHeight="1" x14ac:dyDescent="0.2">
      <c r="A44" s="120"/>
      <c r="B44" s="121" t="s">
        <v>112</v>
      </c>
      <c r="C44" s="113">
        <v>2.5529445894981144</v>
      </c>
      <c r="D44" s="115">
        <v>176</v>
      </c>
      <c r="E44" s="114">
        <v>173</v>
      </c>
      <c r="F44" s="114">
        <v>188</v>
      </c>
      <c r="G44" s="114">
        <v>156</v>
      </c>
      <c r="H44" s="140">
        <v>128</v>
      </c>
      <c r="I44" s="115">
        <v>48</v>
      </c>
      <c r="J44" s="116">
        <v>37.5</v>
      </c>
    </row>
    <row r="45" spans="1:10" s="110" customFormat="1" ht="13.5" customHeight="1" x14ac:dyDescent="0.2">
      <c r="A45" s="118" t="s">
        <v>113</v>
      </c>
      <c r="B45" s="122" t="s">
        <v>116</v>
      </c>
      <c r="C45" s="113">
        <v>88.569770815201622</v>
      </c>
      <c r="D45" s="115">
        <v>6106</v>
      </c>
      <c r="E45" s="114">
        <v>6281</v>
      </c>
      <c r="F45" s="114">
        <v>6329</v>
      </c>
      <c r="G45" s="114">
        <v>6373</v>
      </c>
      <c r="H45" s="140">
        <v>6320</v>
      </c>
      <c r="I45" s="115">
        <v>-214</v>
      </c>
      <c r="J45" s="116">
        <v>-3.3860759493670884</v>
      </c>
    </row>
    <row r="46" spans="1:10" s="110" customFormat="1" ht="13.5" customHeight="1" x14ac:dyDescent="0.2">
      <c r="A46" s="118"/>
      <c r="B46" s="119" t="s">
        <v>117</v>
      </c>
      <c r="C46" s="113">
        <v>11.22715404699739</v>
      </c>
      <c r="D46" s="115">
        <v>774</v>
      </c>
      <c r="E46" s="114">
        <v>815</v>
      </c>
      <c r="F46" s="114">
        <v>778</v>
      </c>
      <c r="G46" s="114">
        <v>795</v>
      </c>
      <c r="H46" s="140">
        <v>778</v>
      </c>
      <c r="I46" s="115">
        <v>-4</v>
      </c>
      <c r="J46" s="116">
        <v>-0.51413881748071977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7576</v>
      </c>
      <c r="E48" s="114">
        <v>7933</v>
      </c>
      <c r="F48" s="114">
        <v>7886</v>
      </c>
      <c r="G48" s="114">
        <v>7793</v>
      </c>
      <c r="H48" s="140">
        <v>7583</v>
      </c>
      <c r="I48" s="115">
        <v>-7</v>
      </c>
      <c r="J48" s="116">
        <v>-9.2311749967031523E-2</v>
      </c>
    </row>
    <row r="49" spans="1:12" s="110" customFormat="1" ht="13.5" customHeight="1" x14ac:dyDescent="0.2">
      <c r="A49" s="118" t="s">
        <v>105</v>
      </c>
      <c r="B49" s="119" t="s">
        <v>106</v>
      </c>
      <c r="C49" s="113">
        <v>51.003167898627247</v>
      </c>
      <c r="D49" s="115">
        <v>3864</v>
      </c>
      <c r="E49" s="114">
        <v>4091</v>
      </c>
      <c r="F49" s="114">
        <v>4111</v>
      </c>
      <c r="G49" s="114">
        <v>4000</v>
      </c>
      <c r="H49" s="140">
        <v>3863</v>
      </c>
      <c r="I49" s="115">
        <v>1</v>
      </c>
      <c r="J49" s="116">
        <v>2.588661661920787E-2</v>
      </c>
    </row>
    <row r="50" spans="1:12" s="110" customFormat="1" ht="13.5" customHeight="1" x14ac:dyDescent="0.2">
      <c r="A50" s="120"/>
      <c r="B50" s="119" t="s">
        <v>107</v>
      </c>
      <c r="C50" s="113">
        <v>48.996832101372753</v>
      </c>
      <c r="D50" s="115">
        <v>3712</v>
      </c>
      <c r="E50" s="114">
        <v>3842</v>
      </c>
      <c r="F50" s="114">
        <v>3775</v>
      </c>
      <c r="G50" s="114">
        <v>3793</v>
      </c>
      <c r="H50" s="140">
        <v>3720</v>
      </c>
      <c r="I50" s="115">
        <v>-8</v>
      </c>
      <c r="J50" s="116">
        <v>-0.21505376344086022</v>
      </c>
    </row>
    <row r="51" spans="1:12" s="110" customFormat="1" ht="13.5" customHeight="1" x14ac:dyDescent="0.2">
      <c r="A51" s="118" t="s">
        <v>105</v>
      </c>
      <c r="B51" s="121" t="s">
        <v>108</v>
      </c>
      <c r="C51" s="113">
        <v>12.592397043294614</v>
      </c>
      <c r="D51" s="115">
        <v>954</v>
      </c>
      <c r="E51" s="114">
        <v>1049</v>
      </c>
      <c r="F51" s="114">
        <v>1041</v>
      </c>
      <c r="G51" s="114">
        <v>1013</v>
      </c>
      <c r="H51" s="140">
        <v>972</v>
      </c>
      <c r="I51" s="115">
        <v>-18</v>
      </c>
      <c r="J51" s="116">
        <v>-1.8518518518518519</v>
      </c>
    </row>
    <row r="52" spans="1:12" s="110" customFormat="1" ht="13.5" customHeight="1" x14ac:dyDescent="0.2">
      <c r="A52" s="118"/>
      <c r="B52" s="121" t="s">
        <v>109</v>
      </c>
      <c r="C52" s="113">
        <v>72.109292502639917</v>
      </c>
      <c r="D52" s="115">
        <v>5463</v>
      </c>
      <c r="E52" s="114">
        <v>5705</v>
      </c>
      <c r="F52" s="114">
        <v>5697</v>
      </c>
      <c r="G52" s="114">
        <v>5664</v>
      </c>
      <c r="H52" s="140">
        <v>5526</v>
      </c>
      <c r="I52" s="115">
        <v>-63</v>
      </c>
      <c r="J52" s="116">
        <v>-1.1400651465798046</v>
      </c>
    </row>
    <row r="53" spans="1:12" s="110" customFormat="1" ht="13.5" customHeight="1" x14ac:dyDescent="0.2">
      <c r="A53" s="118"/>
      <c r="B53" s="121" t="s">
        <v>110</v>
      </c>
      <c r="C53" s="113">
        <v>14.400739176346358</v>
      </c>
      <c r="D53" s="115">
        <v>1091</v>
      </c>
      <c r="E53" s="114">
        <v>1105</v>
      </c>
      <c r="F53" s="114">
        <v>1091</v>
      </c>
      <c r="G53" s="114">
        <v>1056</v>
      </c>
      <c r="H53" s="140">
        <v>1026</v>
      </c>
      <c r="I53" s="115">
        <v>65</v>
      </c>
      <c r="J53" s="116">
        <v>6.3352826510721245</v>
      </c>
    </row>
    <row r="54" spans="1:12" s="110" customFormat="1" ht="13.5" customHeight="1" x14ac:dyDescent="0.2">
      <c r="A54" s="120"/>
      <c r="B54" s="121" t="s">
        <v>111</v>
      </c>
      <c r="C54" s="113">
        <v>0.89757127771911294</v>
      </c>
      <c r="D54" s="115">
        <v>68</v>
      </c>
      <c r="E54" s="114">
        <v>74</v>
      </c>
      <c r="F54" s="114">
        <v>57</v>
      </c>
      <c r="G54" s="114">
        <v>60</v>
      </c>
      <c r="H54" s="140">
        <v>59</v>
      </c>
      <c r="I54" s="115">
        <v>9</v>
      </c>
      <c r="J54" s="116">
        <v>15.254237288135593</v>
      </c>
    </row>
    <row r="55" spans="1:12" s="110" customFormat="1" ht="13.5" customHeight="1" x14ac:dyDescent="0.2">
      <c r="A55" s="120"/>
      <c r="B55" s="121" t="s">
        <v>112</v>
      </c>
      <c r="C55" s="113">
        <v>0.2375923970432946</v>
      </c>
      <c r="D55" s="115">
        <v>18</v>
      </c>
      <c r="E55" s="114">
        <v>21</v>
      </c>
      <c r="F55" s="114">
        <v>12</v>
      </c>
      <c r="G55" s="114">
        <v>14</v>
      </c>
      <c r="H55" s="140">
        <v>15</v>
      </c>
      <c r="I55" s="115">
        <v>3</v>
      </c>
      <c r="J55" s="116">
        <v>20</v>
      </c>
    </row>
    <row r="56" spans="1:12" s="110" customFormat="1" ht="13.5" customHeight="1" x14ac:dyDescent="0.2">
      <c r="A56" s="118" t="s">
        <v>113</v>
      </c>
      <c r="B56" s="122" t="s">
        <v>116</v>
      </c>
      <c r="C56" s="113">
        <v>78.339493136219644</v>
      </c>
      <c r="D56" s="115">
        <v>5935</v>
      </c>
      <c r="E56" s="114">
        <v>6151</v>
      </c>
      <c r="F56" s="114">
        <v>6112</v>
      </c>
      <c r="G56" s="114">
        <v>6031</v>
      </c>
      <c r="H56" s="140">
        <v>5923</v>
      </c>
      <c r="I56" s="115">
        <v>12</v>
      </c>
      <c r="J56" s="116">
        <v>0.20260003376667229</v>
      </c>
    </row>
    <row r="57" spans="1:12" s="110" customFormat="1" ht="13.5" customHeight="1" x14ac:dyDescent="0.2">
      <c r="A57" s="142"/>
      <c r="B57" s="124" t="s">
        <v>117</v>
      </c>
      <c r="C57" s="125">
        <v>21.660506863780359</v>
      </c>
      <c r="D57" s="143">
        <v>1641</v>
      </c>
      <c r="E57" s="144">
        <v>1782</v>
      </c>
      <c r="F57" s="144">
        <v>1774</v>
      </c>
      <c r="G57" s="144">
        <v>1762</v>
      </c>
      <c r="H57" s="145">
        <v>1660</v>
      </c>
      <c r="I57" s="143">
        <v>-19</v>
      </c>
      <c r="J57" s="146">
        <v>-1.1445783132530121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46355</v>
      </c>
      <c r="E12" s="236">
        <v>46385</v>
      </c>
      <c r="F12" s="114">
        <v>46659</v>
      </c>
      <c r="G12" s="114">
        <v>46280</v>
      </c>
      <c r="H12" s="140">
        <v>45988</v>
      </c>
      <c r="I12" s="115">
        <v>367</v>
      </c>
      <c r="J12" s="116">
        <v>0.79803426980951553</v>
      </c>
    </row>
    <row r="13" spans="1:15" s="110" customFormat="1" ht="12" customHeight="1" x14ac:dyDescent="0.2">
      <c r="A13" s="118" t="s">
        <v>105</v>
      </c>
      <c r="B13" s="119" t="s">
        <v>106</v>
      </c>
      <c r="C13" s="113">
        <v>52.706288426275485</v>
      </c>
      <c r="D13" s="115">
        <v>24432</v>
      </c>
      <c r="E13" s="114">
        <v>24362</v>
      </c>
      <c r="F13" s="114">
        <v>24690</v>
      </c>
      <c r="G13" s="114">
        <v>24439</v>
      </c>
      <c r="H13" s="140">
        <v>24166</v>
      </c>
      <c r="I13" s="115">
        <v>266</v>
      </c>
      <c r="J13" s="116">
        <v>1.1007200198626168</v>
      </c>
    </row>
    <row r="14" spans="1:15" s="110" customFormat="1" ht="12" customHeight="1" x14ac:dyDescent="0.2">
      <c r="A14" s="118"/>
      <c r="B14" s="119" t="s">
        <v>107</v>
      </c>
      <c r="C14" s="113">
        <v>47.293711573724515</v>
      </c>
      <c r="D14" s="115">
        <v>21923</v>
      </c>
      <c r="E14" s="114">
        <v>22023</v>
      </c>
      <c r="F14" s="114">
        <v>21969</v>
      </c>
      <c r="G14" s="114">
        <v>21841</v>
      </c>
      <c r="H14" s="140">
        <v>21822</v>
      </c>
      <c r="I14" s="115">
        <v>101</v>
      </c>
      <c r="J14" s="116">
        <v>0.46283567042434243</v>
      </c>
    </row>
    <row r="15" spans="1:15" s="110" customFormat="1" ht="12" customHeight="1" x14ac:dyDescent="0.2">
      <c r="A15" s="118" t="s">
        <v>105</v>
      </c>
      <c r="B15" s="121" t="s">
        <v>108</v>
      </c>
      <c r="C15" s="113">
        <v>12.516449142487327</v>
      </c>
      <c r="D15" s="115">
        <v>5802</v>
      </c>
      <c r="E15" s="114">
        <v>6002</v>
      </c>
      <c r="F15" s="114">
        <v>6149</v>
      </c>
      <c r="G15" s="114">
        <v>5825</v>
      </c>
      <c r="H15" s="140">
        <v>5899</v>
      </c>
      <c r="I15" s="115">
        <v>-97</v>
      </c>
      <c r="J15" s="116">
        <v>-1.6443464994066792</v>
      </c>
    </row>
    <row r="16" spans="1:15" s="110" customFormat="1" ht="12" customHeight="1" x14ac:dyDescent="0.2">
      <c r="A16" s="118"/>
      <c r="B16" s="121" t="s">
        <v>109</v>
      </c>
      <c r="C16" s="113">
        <v>68.452162657749966</v>
      </c>
      <c r="D16" s="115">
        <v>31731</v>
      </c>
      <c r="E16" s="114">
        <v>31657</v>
      </c>
      <c r="F16" s="114">
        <v>31876</v>
      </c>
      <c r="G16" s="114">
        <v>32018</v>
      </c>
      <c r="H16" s="140">
        <v>31859</v>
      </c>
      <c r="I16" s="115">
        <v>-128</v>
      </c>
      <c r="J16" s="116">
        <v>-0.40177030038607614</v>
      </c>
    </row>
    <row r="17" spans="1:10" s="110" customFormat="1" ht="12" customHeight="1" x14ac:dyDescent="0.2">
      <c r="A17" s="118"/>
      <c r="B17" s="121" t="s">
        <v>110</v>
      </c>
      <c r="C17" s="113">
        <v>17.756444827958148</v>
      </c>
      <c r="D17" s="115">
        <v>8231</v>
      </c>
      <c r="E17" s="114">
        <v>8125</v>
      </c>
      <c r="F17" s="114">
        <v>8059</v>
      </c>
      <c r="G17" s="114">
        <v>7870</v>
      </c>
      <c r="H17" s="140">
        <v>7684</v>
      </c>
      <c r="I17" s="115">
        <v>547</v>
      </c>
      <c r="J17" s="116">
        <v>7.1186881832378965</v>
      </c>
    </row>
    <row r="18" spans="1:10" s="110" customFormat="1" ht="12" customHeight="1" x14ac:dyDescent="0.2">
      <c r="A18" s="120"/>
      <c r="B18" s="121" t="s">
        <v>111</v>
      </c>
      <c r="C18" s="113">
        <v>1.2749433718045518</v>
      </c>
      <c r="D18" s="115">
        <v>591</v>
      </c>
      <c r="E18" s="114">
        <v>601</v>
      </c>
      <c r="F18" s="114">
        <v>575</v>
      </c>
      <c r="G18" s="114">
        <v>567</v>
      </c>
      <c r="H18" s="140">
        <v>546</v>
      </c>
      <c r="I18" s="115">
        <v>45</v>
      </c>
      <c r="J18" s="116">
        <v>8.2417582417582409</v>
      </c>
    </row>
    <row r="19" spans="1:10" s="110" customFormat="1" ht="12" customHeight="1" x14ac:dyDescent="0.2">
      <c r="A19" s="120"/>
      <c r="B19" s="121" t="s">
        <v>112</v>
      </c>
      <c r="C19" s="113">
        <v>0.30633157156725271</v>
      </c>
      <c r="D19" s="115">
        <v>142</v>
      </c>
      <c r="E19" s="114">
        <v>150</v>
      </c>
      <c r="F19" s="114">
        <v>139</v>
      </c>
      <c r="G19" s="114">
        <v>126</v>
      </c>
      <c r="H19" s="140">
        <v>108</v>
      </c>
      <c r="I19" s="115">
        <v>34</v>
      </c>
      <c r="J19" s="116">
        <v>31.481481481481481</v>
      </c>
    </row>
    <row r="20" spans="1:10" s="110" customFormat="1" ht="12" customHeight="1" x14ac:dyDescent="0.2">
      <c r="A20" s="118" t="s">
        <v>113</v>
      </c>
      <c r="B20" s="119" t="s">
        <v>181</v>
      </c>
      <c r="C20" s="113">
        <v>70.492934958472659</v>
      </c>
      <c r="D20" s="115">
        <v>32677</v>
      </c>
      <c r="E20" s="114">
        <v>32699</v>
      </c>
      <c r="F20" s="114">
        <v>33091</v>
      </c>
      <c r="G20" s="114">
        <v>32774</v>
      </c>
      <c r="H20" s="140">
        <v>32572</v>
      </c>
      <c r="I20" s="115">
        <v>105</v>
      </c>
      <c r="J20" s="116">
        <v>0.32236276556551641</v>
      </c>
    </row>
    <row r="21" spans="1:10" s="110" customFormat="1" ht="12" customHeight="1" x14ac:dyDescent="0.2">
      <c r="A21" s="118"/>
      <c r="B21" s="119" t="s">
        <v>182</v>
      </c>
      <c r="C21" s="113">
        <v>29.507065041527344</v>
      </c>
      <c r="D21" s="115">
        <v>13678</v>
      </c>
      <c r="E21" s="114">
        <v>13686</v>
      </c>
      <c r="F21" s="114">
        <v>13568</v>
      </c>
      <c r="G21" s="114">
        <v>13506</v>
      </c>
      <c r="H21" s="140">
        <v>13416</v>
      </c>
      <c r="I21" s="115">
        <v>262</v>
      </c>
      <c r="J21" s="116">
        <v>1.9528920691711389</v>
      </c>
    </row>
    <row r="22" spans="1:10" s="110" customFormat="1" ht="12" customHeight="1" x14ac:dyDescent="0.2">
      <c r="A22" s="118" t="s">
        <v>113</v>
      </c>
      <c r="B22" s="119" t="s">
        <v>116</v>
      </c>
      <c r="C22" s="113">
        <v>76.902168050911442</v>
      </c>
      <c r="D22" s="115">
        <v>35648</v>
      </c>
      <c r="E22" s="114">
        <v>35802</v>
      </c>
      <c r="F22" s="114">
        <v>36061</v>
      </c>
      <c r="G22" s="114">
        <v>35776</v>
      </c>
      <c r="H22" s="140">
        <v>35787</v>
      </c>
      <c r="I22" s="115">
        <v>-139</v>
      </c>
      <c r="J22" s="116">
        <v>-0.38840919887109843</v>
      </c>
    </row>
    <row r="23" spans="1:10" s="110" customFormat="1" ht="12" customHeight="1" x14ac:dyDescent="0.2">
      <c r="A23" s="118"/>
      <c r="B23" s="119" t="s">
        <v>117</v>
      </c>
      <c r="C23" s="113">
        <v>23.071944774026534</v>
      </c>
      <c r="D23" s="115">
        <v>10695</v>
      </c>
      <c r="E23" s="114">
        <v>10571</v>
      </c>
      <c r="F23" s="114">
        <v>10586</v>
      </c>
      <c r="G23" s="114">
        <v>10491</v>
      </c>
      <c r="H23" s="140">
        <v>10188</v>
      </c>
      <c r="I23" s="115">
        <v>507</v>
      </c>
      <c r="J23" s="116">
        <v>4.9764428739693756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64374</v>
      </c>
      <c r="E64" s="236">
        <v>64321</v>
      </c>
      <c r="F64" s="236">
        <v>64279</v>
      </c>
      <c r="G64" s="236">
        <v>63304</v>
      </c>
      <c r="H64" s="140">
        <v>63056</v>
      </c>
      <c r="I64" s="115">
        <v>1318</v>
      </c>
      <c r="J64" s="116">
        <v>2.0902055315909669</v>
      </c>
    </row>
    <row r="65" spans="1:12" s="110" customFormat="1" ht="12" customHeight="1" x14ac:dyDescent="0.2">
      <c r="A65" s="118" t="s">
        <v>105</v>
      </c>
      <c r="B65" s="119" t="s">
        <v>106</v>
      </c>
      <c r="C65" s="113">
        <v>53.588405256780689</v>
      </c>
      <c r="D65" s="235">
        <v>34497</v>
      </c>
      <c r="E65" s="236">
        <v>34422</v>
      </c>
      <c r="F65" s="236">
        <v>34532</v>
      </c>
      <c r="G65" s="236">
        <v>33993</v>
      </c>
      <c r="H65" s="140">
        <v>33813</v>
      </c>
      <c r="I65" s="115">
        <v>684</v>
      </c>
      <c r="J65" s="116">
        <v>2.0228906042054833</v>
      </c>
    </row>
    <row r="66" spans="1:12" s="110" customFormat="1" ht="12" customHeight="1" x14ac:dyDescent="0.2">
      <c r="A66" s="118"/>
      <c r="B66" s="119" t="s">
        <v>107</v>
      </c>
      <c r="C66" s="113">
        <v>46.411594743219311</v>
      </c>
      <c r="D66" s="235">
        <v>29877</v>
      </c>
      <c r="E66" s="236">
        <v>29899</v>
      </c>
      <c r="F66" s="236">
        <v>29747</v>
      </c>
      <c r="G66" s="236">
        <v>29311</v>
      </c>
      <c r="H66" s="140">
        <v>29243</v>
      </c>
      <c r="I66" s="115">
        <v>634</v>
      </c>
      <c r="J66" s="116">
        <v>2.1680402147522484</v>
      </c>
    </row>
    <row r="67" spans="1:12" s="110" customFormat="1" ht="12" customHeight="1" x14ac:dyDescent="0.2">
      <c r="A67" s="118" t="s">
        <v>105</v>
      </c>
      <c r="B67" s="121" t="s">
        <v>108</v>
      </c>
      <c r="C67" s="113">
        <v>12.492621244601859</v>
      </c>
      <c r="D67" s="235">
        <v>8042</v>
      </c>
      <c r="E67" s="236">
        <v>8278</v>
      </c>
      <c r="F67" s="236">
        <v>8374</v>
      </c>
      <c r="G67" s="236">
        <v>7797</v>
      </c>
      <c r="H67" s="140">
        <v>7964</v>
      </c>
      <c r="I67" s="115">
        <v>78</v>
      </c>
      <c r="J67" s="116">
        <v>0.97940733299849325</v>
      </c>
    </row>
    <row r="68" spans="1:12" s="110" customFormat="1" ht="12" customHeight="1" x14ac:dyDescent="0.2">
      <c r="A68" s="118"/>
      <c r="B68" s="121" t="s">
        <v>109</v>
      </c>
      <c r="C68" s="113">
        <v>68.092708236244448</v>
      </c>
      <c r="D68" s="235">
        <v>43834</v>
      </c>
      <c r="E68" s="236">
        <v>43715</v>
      </c>
      <c r="F68" s="236">
        <v>43767</v>
      </c>
      <c r="G68" s="236">
        <v>43650</v>
      </c>
      <c r="H68" s="140">
        <v>43530</v>
      </c>
      <c r="I68" s="115">
        <v>304</v>
      </c>
      <c r="J68" s="116">
        <v>0.69836894096025726</v>
      </c>
    </row>
    <row r="69" spans="1:12" s="110" customFormat="1" ht="12" customHeight="1" x14ac:dyDescent="0.2">
      <c r="A69" s="118"/>
      <c r="B69" s="121" t="s">
        <v>110</v>
      </c>
      <c r="C69" s="113">
        <v>18.449995339733434</v>
      </c>
      <c r="D69" s="235">
        <v>11877</v>
      </c>
      <c r="E69" s="236">
        <v>11692</v>
      </c>
      <c r="F69" s="236">
        <v>11538</v>
      </c>
      <c r="G69" s="236">
        <v>11267</v>
      </c>
      <c r="H69" s="140">
        <v>11002</v>
      </c>
      <c r="I69" s="115">
        <v>875</v>
      </c>
      <c r="J69" s="116">
        <v>7.953099436466097</v>
      </c>
    </row>
    <row r="70" spans="1:12" s="110" customFormat="1" ht="12" customHeight="1" x14ac:dyDescent="0.2">
      <c r="A70" s="120"/>
      <c r="B70" s="121" t="s">
        <v>111</v>
      </c>
      <c r="C70" s="113">
        <v>0.96467517942026282</v>
      </c>
      <c r="D70" s="235">
        <v>621</v>
      </c>
      <c r="E70" s="236">
        <v>636</v>
      </c>
      <c r="F70" s="236">
        <v>600</v>
      </c>
      <c r="G70" s="236">
        <v>590</v>
      </c>
      <c r="H70" s="140">
        <v>560</v>
      </c>
      <c r="I70" s="115">
        <v>61</v>
      </c>
      <c r="J70" s="116">
        <v>10.892857142857142</v>
      </c>
    </row>
    <row r="71" spans="1:12" s="110" customFormat="1" ht="12" customHeight="1" x14ac:dyDescent="0.2">
      <c r="A71" s="120"/>
      <c r="B71" s="121" t="s">
        <v>112</v>
      </c>
      <c r="C71" s="113">
        <v>0.27961599403485882</v>
      </c>
      <c r="D71" s="235">
        <v>180</v>
      </c>
      <c r="E71" s="236">
        <v>181</v>
      </c>
      <c r="F71" s="236">
        <v>163</v>
      </c>
      <c r="G71" s="236">
        <v>156</v>
      </c>
      <c r="H71" s="140">
        <v>152</v>
      </c>
      <c r="I71" s="115">
        <v>28</v>
      </c>
      <c r="J71" s="116">
        <v>18.421052631578949</v>
      </c>
    </row>
    <row r="72" spans="1:12" s="110" customFormat="1" ht="12" customHeight="1" x14ac:dyDescent="0.2">
      <c r="A72" s="118" t="s">
        <v>113</v>
      </c>
      <c r="B72" s="119" t="s">
        <v>181</v>
      </c>
      <c r="C72" s="113">
        <v>72.467145120700906</v>
      </c>
      <c r="D72" s="235">
        <v>46650</v>
      </c>
      <c r="E72" s="236">
        <v>46626</v>
      </c>
      <c r="F72" s="236">
        <v>46845</v>
      </c>
      <c r="G72" s="236">
        <v>46124</v>
      </c>
      <c r="H72" s="140">
        <v>46025</v>
      </c>
      <c r="I72" s="115">
        <v>625</v>
      </c>
      <c r="J72" s="116">
        <v>1.3579576317218902</v>
      </c>
    </row>
    <row r="73" spans="1:12" s="110" customFormat="1" ht="12" customHeight="1" x14ac:dyDescent="0.2">
      <c r="A73" s="118"/>
      <c r="B73" s="119" t="s">
        <v>182</v>
      </c>
      <c r="C73" s="113">
        <v>27.532854879299094</v>
      </c>
      <c r="D73" s="115">
        <v>17724</v>
      </c>
      <c r="E73" s="114">
        <v>17695</v>
      </c>
      <c r="F73" s="114">
        <v>17434</v>
      </c>
      <c r="G73" s="114">
        <v>17180</v>
      </c>
      <c r="H73" s="140">
        <v>17031</v>
      </c>
      <c r="I73" s="115">
        <v>693</v>
      </c>
      <c r="J73" s="116">
        <v>4.0690505548705298</v>
      </c>
    </row>
    <row r="74" spans="1:12" s="110" customFormat="1" ht="12" customHeight="1" x14ac:dyDescent="0.2">
      <c r="A74" s="118" t="s">
        <v>113</v>
      </c>
      <c r="B74" s="119" t="s">
        <v>116</v>
      </c>
      <c r="C74" s="113">
        <v>85.720943237953207</v>
      </c>
      <c r="D74" s="115">
        <v>55182</v>
      </c>
      <c r="E74" s="114">
        <v>55320</v>
      </c>
      <c r="F74" s="114">
        <v>55406</v>
      </c>
      <c r="G74" s="114">
        <v>54669</v>
      </c>
      <c r="H74" s="140">
        <v>54652</v>
      </c>
      <c r="I74" s="115">
        <v>530</v>
      </c>
      <c r="J74" s="116">
        <v>0.9697723779550611</v>
      </c>
    </row>
    <row r="75" spans="1:12" s="110" customFormat="1" ht="12" customHeight="1" x14ac:dyDescent="0.2">
      <c r="A75" s="142"/>
      <c r="B75" s="124" t="s">
        <v>117</v>
      </c>
      <c r="C75" s="125">
        <v>14.249541740454221</v>
      </c>
      <c r="D75" s="143">
        <v>9173</v>
      </c>
      <c r="E75" s="144">
        <v>8981</v>
      </c>
      <c r="F75" s="144">
        <v>8854</v>
      </c>
      <c r="G75" s="144">
        <v>8614</v>
      </c>
      <c r="H75" s="145">
        <v>8383</v>
      </c>
      <c r="I75" s="143">
        <v>790</v>
      </c>
      <c r="J75" s="146">
        <v>9.4238339496600254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46355</v>
      </c>
      <c r="G11" s="114">
        <v>46385</v>
      </c>
      <c r="H11" s="114">
        <v>46659</v>
      </c>
      <c r="I11" s="114">
        <v>46280</v>
      </c>
      <c r="J11" s="140">
        <v>45988</v>
      </c>
      <c r="K11" s="114">
        <v>367</v>
      </c>
      <c r="L11" s="116">
        <v>0.79803426980951553</v>
      </c>
    </row>
    <row r="12" spans="1:17" s="110" customFormat="1" ht="24.95" customHeight="1" x14ac:dyDescent="0.2">
      <c r="A12" s="604" t="s">
        <v>185</v>
      </c>
      <c r="B12" s="605"/>
      <c r="C12" s="605"/>
      <c r="D12" s="606"/>
      <c r="E12" s="113">
        <v>52.706288426275485</v>
      </c>
      <c r="F12" s="115">
        <v>24432</v>
      </c>
      <c r="G12" s="114">
        <v>24362</v>
      </c>
      <c r="H12" s="114">
        <v>24690</v>
      </c>
      <c r="I12" s="114">
        <v>24439</v>
      </c>
      <c r="J12" s="140">
        <v>24166</v>
      </c>
      <c r="K12" s="114">
        <v>266</v>
      </c>
      <c r="L12" s="116">
        <v>1.1007200198626168</v>
      </c>
    </row>
    <row r="13" spans="1:17" s="110" customFormat="1" ht="15" customHeight="1" x14ac:dyDescent="0.2">
      <c r="A13" s="120"/>
      <c r="B13" s="612" t="s">
        <v>107</v>
      </c>
      <c r="C13" s="612"/>
      <c r="E13" s="113">
        <v>47.293711573724515</v>
      </c>
      <c r="F13" s="115">
        <v>21923</v>
      </c>
      <c r="G13" s="114">
        <v>22023</v>
      </c>
      <c r="H13" s="114">
        <v>21969</v>
      </c>
      <c r="I13" s="114">
        <v>21841</v>
      </c>
      <c r="J13" s="140">
        <v>21822</v>
      </c>
      <c r="K13" s="114">
        <v>101</v>
      </c>
      <c r="L13" s="116">
        <v>0.46283567042434243</v>
      </c>
    </row>
    <row r="14" spans="1:17" s="110" customFormat="1" ht="24.95" customHeight="1" x14ac:dyDescent="0.2">
      <c r="A14" s="604" t="s">
        <v>186</v>
      </c>
      <c r="B14" s="605"/>
      <c r="C14" s="605"/>
      <c r="D14" s="606"/>
      <c r="E14" s="113">
        <v>12.516449142487327</v>
      </c>
      <c r="F14" s="115">
        <v>5802</v>
      </c>
      <c r="G14" s="114">
        <v>6002</v>
      </c>
      <c r="H14" s="114">
        <v>6149</v>
      </c>
      <c r="I14" s="114">
        <v>5825</v>
      </c>
      <c r="J14" s="140">
        <v>5899</v>
      </c>
      <c r="K14" s="114">
        <v>-97</v>
      </c>
      <c r="L14" s="116">
        <v>-1.6443464994066792</v>
      </c>
    </row>
    <row r="15" spans="1:17" s="110" customFormat="1" ht="15" customHeight="1" x14ac:dyDescent="0.2">
      <c r="A15" s="120"/>
      <c r="B15" s="119"/>
      <c r="C15" s="258" t="s">
        <v>106</v>
      </c>
      <c r="E15" s="113">
        <v>55.877283695277491</v>
      </c>
      <c r="F15" s="115">
        <v>3242</v>
      </c>
      <c r="G15" s="114">
        <v>3342</v>
      </c>
      <c r="H15" s="114">
        <v>3439</v>
      </c>
      <c r="I15" s="114">
        <v>3269</v>
      </c>
      <c r="J15" s="140">
        <v>3295</v>
      </c>
      <c r="K15" s="114">
        <v>-53</v>
      </c>
      <c r="L15" s="116">
        <v>-1.6084977238239757</v>
      </c>
    </row>
    <row r="16" spans="1:17" s="110" customFormat="1" ht="15" customHeight="1" x14ac:dyDescent="0.2">
      <c r="A16" s="120"/>
      <c r="B16" s="119"/>
      <c r="C16" s="258" t="s">
        <v>107</v>
      </c>
      <c r="E16" s="113">
        <v>44.122716304722509</v>
      </c>
      <c r="F16" s="115">
        <v>2560</v>
      </c>
      <c r="G16" s="114">
        <v>2660</v>
      </c>
      <c r="H16" s="114">
        <v>2710</v>
      </c>
      <c r="I16" s="114">
        <v>2556</v>
      </c>
      <c r="J16" s="140">
        <v>2604</v>
      </c>
      <c r="K16" s="114">
        <v>-44</v>
      </c>
      <c r="L16" s="116">
        <v>-1.6897081413210446</v>
      </c>
    </row>
    <row r="17" spans="1:12" s="110" customFormat="1" ht="15" customHeight="1" x14ac:dyDescent="0.2">
      <c r="A17" s="120"/>
      <c r="B17" s="121" t="s">
        <v>109</v>
      </c>
      <c r="C17" s="258"/>
      <c r="E17" s="113">
        <v>68.452162657749966</v>
      </c>
      <c r="F17" s="115">
        <v>31731</v>
      </c>
      <c r="G17" s="114">
        <v>31657</v>
      </c>
      <c r="H17" s="114">
        <v>31876</v>
      </c>
      <c r="I17" s="114">
        <v>32018</v>
      </c>
      <c r="J17" s="140">
        <v>31859</v>
      </c>
      <c r="K17" s="114">
        <v>-128</v>
      </c>
      <c r="L17" s="116">
        <v>-0.40177030038607614</v>
      </c>
    </row>
    <row r="18" spans="1:12" s="110" customFormat="1" ht="15" customHeight="1" x14ac:dyDescent="0.2">
      <c r="A18" s="120"/>
      <c r="B18" s="119"/>
      <c r="C18" s="258" t="s">
        <v>106</v>
      </c>
      <c r="E18" s="113">
        <v>52.99234187387728</v>
      </c>
      <c r="F18" s="115">
        <v>16815</v>
      </c>
      <c r="G18" s="114">
        <v>16702</v>
      </c>
      <c r="H18" s="114">
        <v>16938</v>
      </c>
      <c r="I18" s="114">
        <v>16978</v>
      </c>
      <c r="J18" s="140">
        <v>16778</v>
      </c>
      <c r="K18" s="114">
        <v>37</v>
      </c>
      <c r="L18" s="116">
        <v>0.22052688043866969</v>
      </c>
    </row>
    <row r="19" spans="1:12" s="110" customFormat="1" ht="15" customHeight="1" x14ac:dyDescent="0.2">
      <c r="A19" s="120"/>
      <c r="B19" s="119"/>
      <c r="C19" s="258" t="s">
        <v>107</v>
      </c>
      <c r="E19" s="113">
        <v>47.00765812612272</v>
      </c>
      <c r="F19" s="115">
        <v>14916</v>
      </c>
      <c r="G19" s="114">
        <v>14955</v>
      </c>
      <c r="H19" s="114">
        <v>14938</v>
      </c>
      <c r="I19" s="114">
        <v>15040</v>
      </c>
      <c r="J19" s="140">
        <v>15081</v>
      </c>
      <c r="K19" s="114">
        <v>-165</v>
      </c>
      <c r="L19" s="116">
        <v>-1.0940919037199124</v>
      </c>
    </row>
    <row r="20" spans="1:12" s="110" customFormat="1" ht="15" customHeight="1" x14ac:dyDescent="0.2">
      <c r="A20" s="120"/>
      <c r="B20" s="121" t="s">
        <v>110</v>
      </c>
      <c r="C20" s="258"/>
      <c r="E20" s="113">
        <v>17.756444827958148</v>
      </c>
      <c r="F20" s="115">
        <v>8231</v>
      </c>
      <c r="G20" s="114">
        <v>8125</v>
      </c>
      <c r="H20" s="114">
        <v>8059</v>
      </c>
      <c r="I20" s="114">
        <v>7870</v>
      </c>
      <c r="J20" s="140">
        <v>7684</v>
      </c>
      <c r="K20" s="114">
        <v>547</v>
      </c>
      <c r="L20" s="116">
        <v>7.1186881832378965</v>
      </c>
    </row>
    <row r="21" spans="1:12" s="110" customFormat="1" ht="15" customHeight="1" x14ac:dyDescent="0.2">
      <c r="A21" s="120"/>
      <c r="B21" s="119"/>
      <c r="C21" s="258" t="s">
        <v>106</v>
      </c>
      <c r="E21" s="113">
        <v>48.621066699064514</v>
      </c>
      <c r="F21" s="115">
        <v>4002</v>
      </c>
      <c r="G21" s="114">
        <v>3949</v>
      </c>
      <c r="H21" s="114">
        <v>3958</v>
      </c>
      <c r="I21" s="114">
        <v>3847</v>
      </c>
      <c r="J21" s="140">
        <v>3757</v>
      </c>
      <c r="K21" s="114">
        <v>245</v>
      </c>
      <c r="L21" s="116">
        <v>6.5211605003992545</v>
      </c>
    </row>
    <row r="22" spans="1:12" s="110" customFormat="1" ht="15" customHeight="1" x14ac:dyDescent="0.2">
      <c r="A22" s="120"/>
      <c r="B22" s="119"/>
      <c r="C22" s="258" t="s">
        <v>107</v>
      </c>
      <c r="E22" s="113">
        <v>51.378933300935486</v>
      </c>
      <c r="F22" s="115">
        <v>4229</v>
      </c>
      <c r="G22" s="114">
        <v>4176</v>
      </c>
      <c r="H22" s="114">
        <v>4101</v>
      </c>
      <c r="I22" s="114">
        <v>4023</v>
      </c>
      <c r="J22" s="140">
        <v>3927</v>
      </c>
      <c r="K22" s="114">
        <v>302</v>
      </c>
      <c r="L22" s="116">
        <v>7.6903488668194546</v>
      </c>
    </row>
    <row r="23" spans="1:12" s="110" customFormat="1" ht="15" customHeight="1" x14ac:dyDescent="0.2">
      <c r="A23" s="120"/>
      <c r="B23" s="121" t="s">
        <v>111</v>
      </c>
      <c r="C23" s="258"/>
      <c r="E23" s="113">
        <v>1.2749433718045518</v>
      </c>
      <c r="F23" s="115">
        <v>591</v>
      </c>
      <c r="G23" s="114">
        <v>601</v>
      </c>
      <c r="H23" s="114">
        <v>575</v>
      </c>
      <c r="I23" s="114">
        <v>567</v>
      </c>
      <c r="J23" s="140">
        <v>546</v>
      </c>
      <c r="K23" s="114">
        <v>45</v>
      </c>
      <c r="L23" s="116">
        <v>8.2417582417582409</v>
      </c>
    </row>
    <row r="24" spans="1:12" s="110" customFormat="1" ht="15" customHeight="1" x14ac:dyDescent="0.2">
      <c r="A24" s="120"/>
      <c r="B24" s="119"/>
      <c r="C24" s="258" t="s">
        <v>106</v>
      </c>
      <c r="E24" s="113">
        <v>63.113367174280881</v>
      </c>
      <c r="F24" s="115">
        <v>373</v>
      </c>
      <c r="G24" s="114">
        <v>369</v>
      </c>
      <c r="H24" s="114">
        <v>355</v>
      </c>
      <c r="I24" s="114">
        <v>345</v>
      </c>
      <c r="J24" s="140">
        <v>336</v>
      </c>
      <c r="K24" s="114">
        <v>37</v>
      </c>
      <c r="L24" s="116">
        <v>11.011904761904763</v>
      </c>
    </row>
    <row r="25" spans="1:12" s="110" customFormat="1" ht="15" customHeight="1" x14ac:dyDescent="0.2">
      <c r="A25" s="120"/>
      <c r="B25" s="119"/>
      <c r="C25" s="258" t="s">
        <v>107</v>
      </c>
      <c r="E25" s="113">
        <v>36.886632825719119</v>
      </c>
      <c r="F25" s="115">
        <v>218</v>
      </c>
      <c r="G25" s="114">
        <v>232</v>
      </c>
      <c r="H25" s="114">
        <v>220</v>
      </c>
      <c r="I25" s="114">
        <v>222</v>
      </c>
      <c r="J25" s="140">
        <v>210</v>
      </c>
      <c r="K25" s="114">
        <v>8</v>
      </c>
      <c r="L25" s="116">
        <v>3.8095238095238093</v>
      </c>
    </row>
    <row r="26" spans="1:12" s="110" customFormat="1" ht="15" customHeight="1" x14ac:dyDescent="0.2">
      <c r="A26" s="120"/>
      <c r="C26" s="121" t="s">
        <v>187</v>
      </c>
      <c r="D26" s="110" t="s">
        <v>188</v>
      </c>
      <c r="E26" s="113">
        <v>0.30633157156725271</v>
      </c>
      <c r="F26" s="115">
        <v>142</v>
      </c>
      <c r="G26" s="114">
        <v>150</v>
      </c>
      <c r="H26" s="114">
        <v>139</v>
      </c>
      <c r="I26" s="114">
        <v>126</v>
      </c>
      <c r="J26" s="140">
        <v>108</v>
      </c>
      <c r="K26" s="114">
        <v>34</v>
      </c>
      <c r="L26" s="116">
        <v>31.481481481481481</v>
      </c>
    </row>
    <row r="27" spans="1:12" s="110" customFormat="1" ht="15" customHeight="1" x14ac:dyDescent="0.2">
      <c r="A27" s="120"/>
      <c r="B27" s="119"/>
      <c r="D27" s="259" t="s">
        <v>106</v>
      </c>
      <c r="E27" s="113">
        <v>58.450704225352112</v>
      </c>
      <c r="F27" s="115">
        <v>83</v>
      </c>
      <c r="G27" s="114">
        <v>84</v>
      </c>
      <c r="H27" s="114">
        <v>70</v>
      </c>
      <c r="I27" s="114">
        <v>63</v>
      </c>
      <c r="J27" s="140">
        <v>50</v>
      </c>
      <c r="K27" s="114">
        <v>33</v>
      </c>
      <c r="L27" s="116">
        <v>66</v>
      </c>
    </row>
    <row r="28" spans="1:12" s="110" customFormat="1" ht="15" customHeight="1" x14ac:dyDescent="0.2">
      <c r="A28" s="120"/>
      <c r="B28" s="119"/>
      <c r="D28" s="259" t="s">
        <v>107</v>
      </c>
      <c r="E28" s="113">
        <v>41.549295774647888</v>
      </c>
      <c r="F28" s="115">
        <v>59</v>
      </c>
      <c r="G28" s="114">
        <v>66</v>
      </c>
      <c r="H28" s="114">
        <v>69</v>
      </c>
      <c r="I28" s="114">
        <v>63</v>
      </c>
      <c r="J28" s="140">
        <v>58</v>
      </c>
      <c r="K28" s="114">
        <v>1</v>
      </c>
      <c r="L28" s="116">
        <v>1.7241379310344827</v>
      </c>
    </row>
    <row r="29" spans="1:12" s="110" customFormat="1" ht="24.95" customHeight="1" x14ac:dyDescent="0.2">
      <c r="A29" s="604" t="s">
        <v>189</v>
      </c>
      <c r="B29" s="605"/>
      <c r="C29" s="605"/>
      <c r="D29" s="606"/>
      <c r="E29" s="113">
        <v>76.902168050911442</v>
      </c>
      <c r="F29" s="115">
        <v>35648</v>
      </c>
      <c r="G29" s="114">
        <v>35802</v>
      </c>
      <c r="H29" s="114">
        <v>36061</v>
      </c>
      <c r="I29" s="114">
        <v>35776</v>
      </c>
      <c r="J29" s="140">
        <v>35787</v>
      </c>
      <c r="K29" s="114">
        <v>-139</v>
      </c>
      <c r="L29" s="116">
        <v>-0.38840919887109843</v>
      </c>
    </row>
    <row r="30" spans="1:12" s="110" customFormat="1" ht="15" customHeight="1" x14ac:dyDescent="0.2">
      <c r="A30" s="120"/>
      <c r="B30" s="119"/>
      <c r="C30" s="258" t="s">
        <v>106</v>
      </c>
      <c r="E30" s="113">
        <v>49.105139138240574</v>
      </c>
      <c r="F30" s="115">
        <v>17505</v>
      </c>
      <c r="G30" s="114">
        <v>17569</v>
      </c>
      <c r="H30" s="114">
        <v>17824</v>
      </c>
      <c r="I30" s="114">
        <v>17634</v>
      </c>
      <c r="J30" s="140">
        <v>17610</v>
      </c>
      <c r="K30" s="114">
        <v>-105</v>
      </c>
      <c r="L30" s="116">
        <v>-0.59625212947189099</v>
      </c>
    </row>
    <row r="31" spans="1:12" s="110" customFormat="1" ht="15" customHeight="1" x14ac:dyDescent="0.2">
      <c r="A31" s="120"/>
      <c r="B31" s="119"/>
      <c r="C31" s="258" t="s">
        <v>107</v>
      </c>
      <c r="E31" s="113">
        <v>50.894860861759426</v>
      </c>
      <c r="F31" s="115">
        <v>18143</v>
      </c>
      <c r="G31" s="114">
        <v>18233</v>
      </c>
      <c r="H31" s="114">
        <v>18237</v>
      </c>
      <c r="I31" s="114">
        <v>18142</v>
      </c>
      <c r="J31" s="140">
        <v>18177</v>
      </c>
      <c r="K31" s="114">
        <v>-34</v>
      </c>
      <c r="L31" s="116">
        <v>-0.18704956813555593</v>
      </c>
    </row>
    <row r="32" spans="1:12" s="110" customFormat="1" ht="15" customHeight="1" x14ac:dyDescent="0.2">
      <c r="A32" s="120"/>
      <c r="B32" s="119" t="s">
        <v>117</v>
      </c>
      <c r="C32" s="258"/>
      <c r="E32" s="113">
        <v>23.071944774026534</v>
      </c>
      <c r="F32" s="115">
        <v>10695</v>
      </c>
      <c r="G32" s="114">
        <v>10571</v>
      </c>
      <c r="H32" s="114">
        <v>10586</v>
      </c>
      <c r="I32" s="114">
        <v>10491</v>
      </c>
      <c r="J32" s="140">
        <v>10188</v>
      </c>
      <c r="K32" s="114">
        <v>507</v>
      </c>
      <c r="L32" s="116">
        <v>4.9764428739693756</v>
      </c>
    </row>
    <row r="33" spans="1:12" s="110" customFormat="1" ht="15" customHeight="1" x14ac:dyDescent="0.2">
      <c r="A33" s="120"/>
      <c r="B33" s="119"/>
      <c r="C33" s="258" t="s">
        <v>106</v>
      </c>
      <c r="E33" s="113">
        <v>64.67508181393174</v>
      </c>
      <c r="F33" s="115">
        <v>6917</v>
      </c>
      <c r="G33" s="114">
        <v>6783</v>
      </c>
      <c r="H33" s="114">
        <v>6856</v>
      </c>
      <c r="I33" s="114">
        <v>6794</v>
      </c>
      <c r="J33" s="140">
        <v>6546</v>
      </c>
      <c r="K33" s="114">
        <v>371</v>
      </c>
      <c r="L33" s="116">
        <v>5.6675832569508096</v>
      </c>
    </row>
    <row r="34" spans="1:12" s="110" customFormat="1" ht="15" customHeight="1" x14ac:dyDescent="0.2">
      <c r="A34" s="120"/>
      <c r="B34" s="119"/>
      <c r="C34" s="258" t="s">
        <v>107</v>
      </c>
      <c r="E34" s="113">
        <v>35.32491818606826</v>
      </c>
      <c r="F34" s="115">
        <v>3778</v>
      </c>
      <c r="G34" s="114">
        <v>3788</v>
      </c>
      <c r="H34" s="114">
        <v>3730</v>
      </c>
      <c r="I34" s="114">
        <v>3697</v>
      </c>
      <c r="J34" s="140">
        <v>3642</v>
      </c>
      <c r="K34" s="114">
        <v>136</v>
      </c>
      <c r="L34" s="116">
        <v>3.7342119714442612</v>
      </c>
    </row>
    <row r="35" spans="1:12" s="110" customFormat="1" ht="24.95" customHeight="1" x14ac:dyDescent="0.2">
      <c r="A35" s="604" t="s">
        <v>190</v>
      </c>
      <c r="B35" s="605"/>
      <c r="C35" s="605"/>
      <c r="D35" s="606"/>
      <c r="E35" s="113">
        <v>70.492934958472659</v>
      </c>
      <c r="F35" s="115">
        <v>32677</v>
      </c>
      <c r="G35" s="114">
        <v>32699</v>
      </c>
      <c r="H35" s="114">
        <v>33091</v>
      </c>
      <c r="I35" s="114">
        <v>32774</v>
      </c>
      <c r="J35" s="140">
        <v>32572</v>
      </c>
      <c r="K35" s="114">
        <v>105</v>
      </c>
      <c r="L35" s="116">
        <v>0.32236276556551641</v>
      </c>
    </row>
    <row r="36" spans="1:12" s="110" customFormat="1" ht="15" customHeight="1" x14ac:dyDescent="0.2">
      <c r="A36" s="120"/>
      <c r="B36" s="119"/>
      <c r="C36" s="258" t="s">
        <v>106</v>
      </c>
      <c r="E36" s="113">
        <v>67.080821372831039</v>
      </c>
      <c r="F36" s="115">
        <v>21920</v>
      </c>
      <c r="G36" s="114">
        <v>21860</v>
      </c>
      <c r="H36" s="114">
        <v>22179</v>
      </c>
      <c r="I36" s="114">
        <v>21955</v>
      </c>
      <c r="J36" s="140">
        <v>21725</v>
      </c>
      <c r="K36" s="114">
        <v>195</v>
      </c>
      <c r="L36" s="116">
        <v>0.89758342922899881</v>
      </c>
    </row>
    <row r="37" spans="1:12" s="110" customFormat="1" ht="15" customHeight="1" x14ac:dyDescent="0.2">
      <c r="A37" s="120"/>
      <c r="B37" s="119"/>
      <c r="C37" s="258" t="s">
        <v>107</v>
      </c>
      <c r="E37" s="113">
        <v>32.919178627168954</v>
      </c>
      <c r="F37" s="115">
        <v>10757</v>
      </c>
      <c r="G37" s="114">
        <v>10839</v>
      </c>
      <c r="H37" s="114">
        <v>10912</v>
      </c>
      <c r="I37" s="114">
        <v>10819</v>
      </c>
      <c r="J37" s="140">
        <v>10847</v>
      </c>
      <c r="K37" s="114">
        <v>-90</v>
      </c>
      <c r="L37" s="116">
        <v>-0.82972250391813407</v>
      </c>
    </row>
    <row r="38" spans="1:12" s="110" customFormat="1" ht="15" customHeight="1" x14ac:dyDescent="0.2">
      <c r="A38" s="120"/>
      <c r="B38" s="119" t="s">
        <v>182</v>
      </c>
      <c r="C38" s="258"/>
      <c r="E38" s="113">
        <v>29.507065041527344</v>
      </c>
      <c r="F38" s="115">
        <v>13678</v>
      </c>
      <c r="G38" s="114">
        <v>13686</v>
      </c>
      <c r="H38" s="114">
        <v>13568</v>
      </c>
      <c r="I38" s="114">
        <v>13506</v>
      </c>
      <c r="J38" s="140">
        <v>13416</v>
      </c>
      <c r="K38" s="114">
        <v>262</v>
      </c>
      <c r="L38" s="116">
        <v>1.9528920691711389</v>
      </c>
    </row>
    <row r="39" spans="1:12" s="110" customFormat="1" ht="15" customHeight="1" x14ac:dyDescent="0.2">
      <c r="A39" s="120"/>
      <c r="B39" s="119"/>
      <c r="C39" s="258" t="s">
        <v>106</v>
      </c>
      <c r="E39" s="113">
        <v>18.365258078666471</v>
      </c>
      <c r="F39" s="115">
        <v>2512</v>
      </c>
      <c r="G39" s="114">
        <v>2502</v>
      </c>
      <c r="H39" s="114">
        <v>2511</v>
      </c>
      <c r="I39" s="114">
        <v>2484</v>
      </c>
      <c r="J39" s="140">
        <v>2441</v>
      </c>
      <c r="K39" s="114">
        <v>71</v>
      </c>
      <c r="L39" s="116">
        <v>2.9086439983613275</v>
      </c>
    </row>
    <row r="40" spans="1:12" s="110" customFormat="1" ht="15" customHeight="1" x14ac:dyDescent="0.2">
      <c r="A40" s="120"/>
      <c r="B40" s="119"/>
      <c r="C40" s="258" t="s">
        <v>107</v>
      </c>
      <c r="E40" s="113">
        <v>81.634741921333529</v>
      </c>
      <c r="F40" s="115">
        <v>11166</v>
      </c>
      <c r="G40" s="114">
        <v>11184</v>
      </c>
      <c r="H40" s="114">
        <v>11057</v>
      </c>
      <c r="I40" s="114">
        <v>11022</v>
      </c>
      <c r="J40" s="140">
        <v>10975</v>
      </c>
      <c r="K40" s="114">
        <v>191</v>
      </c>
      <c r="L40" s="116">
        <v>1.7403189066059226</v>
      </c>
    </row>
    <row r="41" spans="1:12" s="110" customFormat="1" ht="24.75" customHeight="1" x14ac:dyDescent="0.2">
      <c r="A41" s="604" t="s">
        <v>517</v>
      </c>
      <c r="B41" s="605"/>
      <c r="C41" s="605"/>
      <c r="D41" s="606"/>
      <c r="E41" s="113">
        <v>4.612231690216805</v>
      </c>
      <c r="F41" s="115">
        <v>2138</v>
      </c>
      <c r="G41" s="114">
        <v>2375</v>
      </c>
      <c r="H41" s="114">
        <v>2389</v>
      </c>
      <c r="I41" s="114">
        <v>2102</v>
      </c>
      <c r="J41" s="140">
        <v>2159</v>
      </c>
      <c r="K41" s="114">
        <v>-21</v>
      </c>
      <c r="L41" s="116">
        <v>-0.97267253358036132</v>
      </c>
    </row>
    <row r="42" spans="1:12" s="110" customFormat="1" ht="15" customHeight="1" x14ac:dyDescent="0.2">
      <c r="A42" s="120"/>
      <c r="B42" s="119"/>
      <c r="C42" s="258" t="s">
        <v>106</v>
      </c>
      <c r="E42" s="113">
        <v>57.43685687558466</v>
      </c>
      <c r="F42" s="115">
        <v>1228</v>
      </c>
      <c r="G42" s="114">
        <v>1385</v>
      </c>
      <c r="H42" s="114">
        <v>1396</v>
      </c>
      <c r="I42" s="114">
        <v>1231</v>
      </c>
      <c r="J42" s="140">
        <v>1271</v>
      </c>
      <c r="K42" s="114">
        <v>-43</v>
      </c>
      <c r="L42" s="116">
        <v>-3.3831628638867035</v>
      </c>
    </row>
    <row r="43" spans="1:12" s="110" customFormat="1" ht="15" customHeight="1" x14ac:dyDescent="0.2">
      <c r="A43" s="123"/>
      <c r="B43" s="124"/>
      <c r="C43" s="260" t="s">
        <v>107</v>
      </c>
      <c r="D43" s="261"/>
      <c r="E43" s="125">
        <v>42.56314312441534</v>
      </c>
      <c r="F43" s="143">
        <v>910</v>
      </c>
      <c r="G43" s="144">
        <v>990</v>
      </c>
      <c r="H43" s="144">
        <v>993</v>
      </c>
      <c r="I43" s="144">
        <v>871</v>
      </c>
      <c r="J43" s="145">
        <v>888</v>
      </c>
      <c r="K43" s="144">
        <v>22</v>
      </c>
      <c r="L43" s="146">
        <v>2.4774774774774775</v>
      </c>
    </row>
    <row r="44" spans="1:12" s="110" customFormat="1" ht="45.75" customHeight="1" x14ac:dyDescent="0.2">
      <c r="A44" s="604" t="s">
        <v>191</v>
      </c>
      <c r="B44" s="605"/>
      <c r="C44" s="605"/>
      <c r="D44" s="606"/>
      <c r="E44" s="113">
        <v>0.26750080897422068</v>
      </c>
      <c r="F44" s="115">
        <v>124</v>
      </c>
      <c r="G44" s="114">
        <v>123</v>
      </c>
      <c r="H44" s="114">
        <v>122</v>
      </c>
      <c r="I44" s="114">
        <v>122</v>
      </c>
      <c r="J44" s="140">
        <v>122</v>
      </c>
      <c r="K44" s="114">
        <v>2</v>
      </c>
      <c r="L44" s="116">
        <v>1.639344262295082</v>
      </c>
    </row>
    <row r="45" spans="1:12" s="110" customFormat="1" ht="15" customHeight="1" x14ac:dyDescent="0.2">
      <c r="A45" s="120"/>
      <c r="B45" s="119"/>
      <c r="C45" s="258" t="s">
        <v>106</v>
      </c>
      <c r="E45" s="113">
        <v>62.903225806451616</v>
      </c>
      <c r="F45" s="115">
        <v>78</v>
      </c>
      <c r="G45" s="114">
        <v>77</v>
      </c>
      <c r="H45" s="114">
        <v>76</v>
      </c>
      <c r="I45" s="114">
        <v>77</v>
      </c>
      <c r="J45" s="140">
        <v>77</v>
      </c>
      <c r="K45" s="114">
        <v>1</v>
      </c>
      <c r="L45" s="116">
        <v>1.2987012987012987</v>
      </c>
    </row>
    <row r="46" spans="1:12" s="110" customFormat="1" ht="15" customHeight="1" x14ac:dyDescent="0.2">
      <c r="A46" s="123"/>
      <c r="B46" s="124"/>
      <c r="C46" s="260" t="s">
        <v>107</v>
      </c>
      <c r="D46" s="261"/>
      <c r="E46" s="125">
        <v>37.096774193548384</v>
      </c>
      <c r="F46" s="143">
        <v>46</v>
      </c>
      <c r="G46" s="144">
        <v>46</v>
      </c>
      <c r="H46" s="144">
        <v>46</v>
      </c>
      <c r="I46" s="144">
        <v>45</v>
      </c>
      <c r="J46" s="145">
        <v>45</v>
      </c>
      <c r="K46" s="144">
        <v>1</v>
      </c>
      <c r="L46" s="146">
        <v>2.2222222222222223</v>
      </c>
    </row>
    <row r="47" spans="1:12" s="110" customFormat="1" ht="39" customHeight="1" x14ac:dyDescent="0.2">
      <c r="A47" s="604" t="s">
        <v>518</v>
      </c>
      <c r="B47" s="607"/>
      <c r="C47" s="607"/>
      <c r="D47" s="608"/>
      <c r="E47" s="113">
        <v>0.14885125660662279</v>
      </c>
      <c r="F47" s="115">
        <v>69</v>
      </c>
      <c r="G47" s="114">
        <v>69</v>
      </c>
      <c r="H47" s="114">
        <v>64</v>
      </c>
      <c r="I47" s="114">
        <v>72</v>
      </c>
      <c r="J47" s="140">
        <v>74</v>
      </c>
      <c r="K47" s="114">
        <v>-5</v>
      </c>
      <c r="L47" s="116">
        <v>-6.756756756756757</v>
      </c>
    </row>
    <row r="48" spans="1:12" s="110" customFormat="1" ht="15" customHeight="1" x14ac:dyDescent="0.2">
      <c r="A48" s="120"/>
      <c r="B48" s="119"/>
      <c r="C48" s="258" t="s">
        <v>106</v>
      </c>
      <c r="E48" s="113">
        <v>42.028985507246375</v>
      </c>
      <c r="F48" s="115">
        <v>29</v>
      </c>
      <c r="G48" s="114">
        <v>31</v>
      </c>
      <c r="H48" s="114">
        <v>28</v>
      </c>
      <c r="I48" s="114">
        <v>27</v>
      </c>
      <c r="J48" s="140">
        <v>27</v>
      </c>
      <c r="K48" s="114">
        <v>2</v>
      </c>
      <c r="L48" s="116">
        <v>7.4074074074074074</v>
      </c>
    </row>
    <row r="49" spans="1:12" s="110" customFormat="1" ht="15" customHeight="1" x14ac:dyDescent="0.2">
      <c r="A49" s="123"/>
      <c r="B49" s="124"/>
      <c r="C49" s="260" t="s">
        <v>107</v>
      </c>
      <c r="D49" s="261"/>
      <c r="E49" s="125">
        <v>57.971014492753625</v>
      </c>
      <c r="F49" s="143">
        <v>40</v>
      </c>
      <c r="G49" s="144">
        <v>38</v>
      </c>
      <c r="H49" s="144">
        <v>36</v>
      </c>
      <c r="I49" s="144">
        <v>45</v>
      </c>
      <c r="J49" s="145">
        <v>47</v>
      </c>
      <c r="K49" s="144">
        <v>-7</v>
      </c>
      <c r="L49" s="146">
        <v>-14.893617021276595</v>
      </c>
    </row>
    <row r="50" spans="1:12" s="110" customFormat="1" ht="24.95" customHeight="1" x14ac:dyDescent="0.2">
      <c r="A50" s="609" t="s">
        <v>192</v>
      </c>
      <c r="B50" s="610"/>
      <c r="C50" s="610"/>
      <c r="D50" s="611"/>
      <c r="E50" s="262">
        <v>13.661956638981771</v>
      </c>
      <c r="F50" s="263">
        <v>6333</v>
      </c>
      <c r="G50" s="264">
        <v>6445</v>
      </c>
      <c r="H50" s="264">
        <v>6468</v>
      </c>
      <c r="I50" s="264">
        <v>6093</v>
      </c>
      <c r="J50" s="265">
        <v>6086</v>
      </c>
      <c r="K50" s="263">
        <v>247</v>
      </c>
      <c r="L50" s="266">
        <v>4.0584949063424256</v>
      </c>
    </row>
    <row r="51" spans="1:12" s="110" customFormat="1" ht="15" customHeight="1" x14ac:dyDescent="0.2">
      <c r="A51" s="120"/>
      <c r="B51" s="119"/>
      <c r="C51" s="258" t="s">
        <v>106</v>
      </c>
      <c r="E51" s="113">
        <v>58.060950576346123</v>
      </c>
      <c r="F51" s="115">
        <v>3677</v>
      </c>
      <c r="G51" s="114">
        <v>3719</v>
      </c>
      <c r="H51" s="114">
        <v>3746</v>
      </c>
      <c r="I51" s="114">
        <v>3531</v>
      </c>
      <c r="J51" s="140">
        <v>3507</v>
      </c>
      <c r="K51" s="114">
        <v>170</v>
      </c>
      <c r="L51" s="116">
        <v>4.847447961220416</v>
      </c>
    </row>
    <row r="52" spans="1:12" s="110" customFormat="1" ht="15" customHeight="1" x14ac:dyDescent="0.2">
      <c r="A52" s="120"/>
      <c r="B52" s="119"/>
      <c r="C52" s="258" t="s">
        <v>107</v>
      </c>
      <c r="E52" s="113">
        <v>41.939049423653877</v>
      </c>
      <c r="F52" s="115">
        <v>2656</v>
      </c>
      <c r="G52" s="114">
        <v>2726</v>
      </c>
      <c r="H52" s="114">
        <v>2722</v>
      </c>
      <c r="I52" s="114">
        <v>2562</v>
      </c>
      <c r="J52" s="140">
        <v>2579</v>
      </c>
      <c r="K52" s="114">
        <v>77</v>
      </c>
      <c r="L52" s="116">
        <v>2.9856533540131833</v>
      </c>
    </row>
    <row r="53" spans="1:12" s="110" customFormat="1" ht="15" customHeight="1" x14ac:dyDescent="0.2">
      <c r="A53" s="120"/>
      <c r="B53" s="119"/>
      <c r="C53" s="258" t="s">
        <v>187</v>
      </c>
      <c r="D53" s="110" t="s">
        <v>193</v>
      </c>
      <c r="E53" s="113">
        <v>22.880151586925628</v>
      </c>
      <c r="F53" s="115">
        <v>1449</v>
      </c>
      <c r="G53" s="114">
        <v>1683</v>
      </c>
      <c r="H53" s="114">
        <v>1763</v>
      </c>
      <c r="I53" s="114">
        <v>1369</v>
      </c>
      <c r="J53" s="140">
        <v>1475</v>
      </c>
      <c r="K53" s="114">
        <v>-26</v>
      </c>
      <c r="L53" s="116">
        <v>-1.7627118644067796</v>
      </c>
    </row>
    <row r="54" spans="1:12" s="110" customFormat="1" ht="15" customHeight="1" x14ac:dyDescent="0.2">
      <c r="A54" s="120"/>
      <c r="B54" s="119"/>
      <c r="D54" s="267" t="s">
        <v>194</v>
      </c>
      <c r="E54" s="113">
        <v>61.00759144237405</v>
      </c>
      <c r="F54" s="115">
        <v>884</v>
      </c>
      <c r="G54" s="114">
        <v>1018</v>
      </c>
      <c r="H54" s="114">
        <v>1083</v>
      </c>
      <c r="I54" s="114">
        <v>861</v>
      </c>
      <c r="J54" s="140">
        <v>924</v>
      </c>
      <c r="K54" s="114">
        <v>-40</v>
      </c>
      <c r="L54" s="116">
        <v>-4.329004329004329</v>
      </c>
    </row>
    <row r="55" spans="1:12" s="110" customFormat="1" ht="15" customHeight="1" x14ac:dyDescent="0.2">
      <c r="A55" s="120"/>
      <c r="B55" s="119"/>
      <c r="D55" s="267" t="s">
        <v>195</v>
      </c>
      <c r="E55" s="113">
        <v>38.99240855762595</v>
      </c>
      <c r="F55" s="115">
        <v>565</v>
      </c>
      <c r="G55" s="114">
        <v>665</v>
      </c>
      <c r="H55" s="114">
        <v>680</v>
      </c>
      <c r="I55" s="114">
        <v>508</v>
      </c>
      <c r="J55" s="140">
        <v>551</v>
      </c>
      <c r="K55" s="114">
        <v>14</v>
      </c>
      <c r="L55" s="116">
        <v>2.5408348457350272</v>
      </c>
    </row>
    <row r="56" spans="1:12" s="110" customFormat="1" ht="15" customHeight="1" x14ac:dyDescent="0.2">
      <c r="A56" s="120"/>
      <c r="B56" s="119" t="s">
        <v>196</v>
      </c>
      <c r="C56" s="258"/>
      <c r="E56" s="113">
        <v>65.535540934095565</v>
      </c>
      <c r="F56" s="115">
        <v>30379</v>
      </c>
      <c r="G56" s="114">
        <v>30291</v>
      </c>
      <c r="H56" s="114">
        <v>30458</v>
      </c>
      <c r="I56" s="114">
        <v>30452</v>
      </c>
      <c r="J56" s="140">
        <v>30280</v>
      </c>
      <c r="K56" s="114">
        <v>99</v>
      </c>
      <c r="L56" s="116">
        <v>0.32694848084544254</v>
      </c>
    </row>
    <row r="57" spans="1:12" s="110" customFormat="1" ht="15" customHeight="1" x14ac:dyDescent="0.2">
      <c r="A57" s="120"/>
      <c r="B57" s="119"/>
      <c r="C57" s="258" t="s">
        <v>106</v>
      </c>
      <c r="E57" s="113">
        <v>50.02139635932717</v>
      </c>
      <c r="F57" s="115">
        <v>15196</v>
      </c>
      <c r="G57" s="114">
        <v>15093</v>
      </c>
      <c r="H57" s="114">
        <v>15284</v>
      </c>
      <c r="I57" s="114">
        <v>15265</v>
      </c>
      <c r="J57" s="140">
        <v>15090</v>
      </c>
      <c r="K57" s="114">
        <v>106</v>
      </c>
      <c r="L57" s="116">
        <v>0.70245195493704438</v>
      </c>
    </row>
    <row r="58" spans="1:12" s="110" customFormat="1" ht="15" customHeight="1" x14ac:dyDescent="0.2">
      <c r="A58" s="120"/>
      <c r="B58" s="119"/>
      <c r="C58" s="258" t="s">
        <v>107</v>
      </c>
      <c r="E58" s="113">
        <v>49.97860364067283</v>
      </c>
      <c r="F58" s="115">
        <v>15183</v>
      </c>
      <c r="G58" s="114">
        <v>15198</v>
      </c>
      <c r="H58" s="114">
        <v>15174</v>
      </c>
      <c r="I58" s="114">
        <v>15187</v>
      </c>
      <c r="J58" s="140">
        <v>15190</v>
      </c>
      <c r="K58" s="114">
        <v>-7</v>
      </c>
      <c r="L58" s="116">
        <v>-4.6082949308755762E-2</v>
      </c>
    </row>
    <row r="59" spans="1:12" s="110" customFormat="1" ht="15" customHeight="1" x14ac:dyDescent="0.2">
      <c r="A59" s="120"/>
      <c r="B59" s="119"/>
      <c r="C59" s="258" t="s">
        <v>105</v>
      </c>
      <c r="D59" s="110" t="s">
        <v>197</v>
      </c>
      <c r="E59" s="113">
        <v>90.269594127522296</v>
      </c>
      <c r="F59" s="115">
        <v>27423</v>
      </c>
      <c r="G59" s="114">
        <v>27360</v>
      </c>
      <c r="H59" s="114">
        <v>27522</v>
      </c>
      <c r="I59" s="114">
        <v>27566</v>
      </c>
      <c r="J59" s="140">
        <v>27432</v>
      </c>
      <c r="K59" s="114">
        <v>-9</v>
      </c>
      <c r="L59" s="116">
        <v>-3.2808398950131233E-2</v>
      </c>
    </row>
    <row r="60" spans="1:12" s="110" customFormat="1" ht="15" customHeight="1" x14ac:dyDescent="0.2">
      <c r="A60" s="120"/>
      <c r="B60" s="119"/>
      <c r="C60" s="258"/>
      <c r="D60" s="267" t="s">
        <v>198</v>
      </c>
      <c r="E60" s="113">
        <v>48.295226634576814</v>
      </c>
      <c r="F60" s="115">
        <v>13244</v>
      </c>
      <c r="G60" s="114">
        <v>13145</v>
      </c>
      <c r="H60" s="114">
        <v>13334</v>
      </c>
      <c r="I60" s="114">
        <v>13361</v>
      </c>
      <c r="J60" s="140">
        <v>13218</v>
      </c>
      <c r="K60" s="114">
        <v>26</v>
      </c>
      <c r="L60" s="116">
        <v>0.19670146769556665</v>
      </c>
    </row>
    <row r="61" spans="1:12" s="110" customFormat="1" ht="15" customHeight="1" x14ac:dyDescent="0.2">
      <c r="A61" s="120"/>
      <c r="B61" s="119"/>
      <c r="C61" s="258"/>
      <c r="D61" s="267" t="s">
        <v>199</v>
      </c>
      <c r="E61" s="113">
        <v>51.704773365423186</v>
      </c>
      <c r="F61" s="115">
        <v>14179</v>
      </c>
      <c r="G61" s="114">
        <v>14215</v>
      </c>
      <c r="H61" s="114">
        <v>14188</v>
      </c>
      <c r="I61" s="114">
        <v>14205</v>
      </c>
      <c r="J61" s="140">
        <v>14214</v>
      </c>
      <c r="K61" s="114">
        <v>-35</v>
      </c>
      <c r="L61" s="116">
        <v>-0.24623610524834669</v>
      </c>
    </row>
    <row r="62" spans="1:12" s="110" customFormat="1" ht="15" customHeight="1" x14ac:dyDescent="0.2">
      <c r="A62" s="120"/>
      <c r="B62" s="119"/>
      <c r="C62" s="258"/>
      <c r="D62" s="258" t="s">
        <v>200</v>
      </c>
      <c r="E62" s="113">
        <v>9.7304058724776983</v>
      </c>
      <c r="F62" s="115">
        <v>2956</v>
      </c>
      <c r="G62" s="114">
        <v>2931</v>
      </c>
      <c r="H62" s="114">
        <v>2936</v>
      </c>
      <c r="I62" s="114">
        <v>2886</v>
      </c>
      <c r="J62" s="140">
        <v>2848</v>
      </c>
      <c r="K62" s="114">
        <v>108</v>
      </c>
      <c r="L62" s="116">
        <v>3.792134831460674</v>
      </c>
    </row>
    <row r="63" spans="1:12" s="110" customFormat="1" ht="15" customHeight="1" x14ac:dyDescent="0.2">
      <c r="A63" s="120"/>
      <c r="B63" s="119"/>
      <c r="C63" s="258"/>
      <c r="D63" s="267" t="s">
        <v>198</v>
      </c>
      <c r="E63" s="113">
        <v>66.035182679296341</v>
      </c>
      <c r="F63" s="115">
        <v>1952</v>
      </c>
      <c r="G63" s="114">
        <v>1948</v>
      </c>
      <c r="H63" s="114">
        <v>1950</v>
      </c>
      <c r="I63" s="114">
        <v>1904</v>
      </c>
      <c r="J63" s="140">
        <v>1872</v>
      </c>
      <c r="K63" s="114">
        <v>80</v>
      </c>
      <c r="L63" s="116">
        <v>4.2735042735042734</v>
      </c>
    </row>
    <row r="64" spans="1:12" s="110" customFormat="1" ht="15" customHeight="1" x14ac:dyDescent="0.2">
      <c r="A64" s="120"/>
      <c r="B64" s="119"/>
      <c r="C64" s="258"/>
      <c r="D64" s="267" t="s">
        <v>199</v>
      </c>
      <c r="E64" s="113">
        <v>33.964817320703652</v>
      </c>
      <c r="F64" s="115">
        <v>1004</v>
      </c>
      <c r="G64" s="114">
        <v>983</v>
      </c>
      <c r="H64" s="114">
        <v>986</v>
      </c>
      <c r="I64" s="114">
        <v>982</v>
      </c>
      <c r="J64" s="140">
        <v>976</v>
      </c>
      <c r="K64" s="114">
        <v>28</v>
      </c>
      <c r="L64" s="116">
        <v>2.8688524590163933</v>
      </c>
    </row>
    <row r="65" spans="1:12" s="110" customFormat="1" ht="15" customHeight="1" x14ac:dyDescent="0.2">
      <c r="A65" s="120"/>
      <c r="B65" s="119" t="s">
        <v>201</v>
      </c>
      <c r="C65" s="258"/>
      <c r="E65" s="113">
        <v>10.730234063207853</v>
      </c>
      <c r="F65" s="115">
        <v>4974</v>
      </c>
      <c r="G65" s="114">
        <v>4934</v>
      </c>
      <c r="H65" s="114">
        <v>4882</v>
      </c>
      <c r="I65" s="114">
        <v>4891</v>
      </c>
      <c r="J65" s="140">
        <v>4830</v>
      </c>
      <c r="K65" s="114">
        <v>144</v>
      </c>
      <c r="L65" s="116">
        <v>2.981366459627329</v>
      </c>
    </row>
    <row r="66" spans="1:12" s="110" customFormat="1" ht="15" customHeight="1" x14ac:dyDescent="0.2">
      <c r="A66" s="120"/>
      <c r="B66" s="119"/>
      <c r="C66" s="258" t="s">
        <v>106</v>
      </c>
      <c r="E66" s="113">
        <v>50.864495375954967</v>
      </c>
      <c r="F66" s="115">
        <v>2530</v>
      </c>
      <c r="G66" s="114">
        <v>2510</v>
      </c>
      <c r="H66" s="114">
        <v>2498</v>
      </c>
      <c r="I66" s="114">
        <v>2488</v>
      </c>
      <c r="J66" s="140">
        <v>2451</v>
      </c>
      <c r="K66" s="114">
        <v>79</v>
      </c>
      <c r="L66" s="116">
        <v>3.2231742146062832</v>
      </c>
    </row>
    <row r="67" spans="1:12" s="110" customFormat="1" ht="15" customHeight="1" x14ac:dyDescent="0.2">
      <c r="A67" s="120"/>
      <c r="B67" s="119"/>
      <c r="C67" s="258" t="s">
        <v>107</v>
      </c>
      <c r="E67" s="113">
        <v>49.135504624045033</v>
      </c>
      <c r="F67" s="115">
        <v>2444</v>
      </c>
      <c r="G67" s="114">
        <v>2424</v>
      </c>
      <c r="H67" s="114">
        <v>2384</v>
      </c>
      <c r="I67" s="114">
        <v>2403</v>
      </c>
      <c r="J67" s="140">
        <v>2379</v>
      </c>
      <c r="K67" s="114">
        <v>65</v>
      </c>
      <c r="L67" s="116">
        <v>2.7322404371584699</v>
      </c>
    </row>
    <row r="68" spans="1:12" s="110" customFormat="1" ht="15" customHeight="1" x14ac:dyDescent="0.2">
      <c r="A68" s="120"/>
      <c r="B68" s="119"/>
      <c r="C68" s="258" t="s">
        <v>105</v>
      </c>
      <c r="D68" s="110" t="s">
        <v>202</v>
      </c>
      <c r="E68" s="113">
        <v>22.235625251306796</v>
      </c>
      <c r="F68" s="115">
        <v>1106</v>
      </c>
      <c r="G68" s="114">
        <v>1091</v>
      </c>
      <c r="H68" s="114">
        <v>1074</v>
      </c>
      <c r="I68" s="114">
        <v>1068</v>
      </c>
      <c r="J68" s="140">
        <v>1049</v>
      </c>
      <c r="K68" s="114">
        <v>57</v>
      </c>
      <c r="L68" s="116">
        <v>5.4337464251668255</v>
      </c>
    </row>
    <row r="69" spans="1:12" s="110" customFormat="1" ht="15" customHeight="1" x14ac:dyDescent="0.2">
      <c r="A69" s="120"/>
      <c r="B69" s="119"/>
      <c r="C69" s="258"/>
      <c r="D69" s="267" t="s">
        <v>198</v>
      </c>
      <c r="E69" s="113">
        <v>52.079566003616634</v>
      </c>
      <c r="F69" s="115">
        <v>576</v>
      </c>
      <c r="G69" s="114">
        <v>566</v>
      </c>
      <c r="H69" s="114">
        <v>569</v>
      </c>
      <c r="I69" s="114">
        <v>553</v>
      </c>
      <c r="J69" s="140">
        <v>538</v>
      </c>
      <c r="K69" s="114">
        <v>38</v>
      </c>
      <c r="L69" s="116">
        <v>7.0631970260223049</v>
      </c>
    </row>
    <row r="70" spans="1:12" s="110" customFormat="1" ht="15" customHeight="1" x14ac:dyDescent="0.2">
      <c r="A70" s="120"/>
      <c r="B70" s="119"/>
      <c r="C70" s="258"/>
      <c r="D70" s="267" t="s">
        <v>199</v>
      </c>
      <c r="E70" s="113">
        <v>47.920433996383366</v>
      </c>
      <c r="F70" s="115">
        <v>530</v>
      </c>
      <c r="G70" s="114">
        <v>525</v>
      </c>
      <c r="H70" s="114">
        <v>505</v>
      </c>
      <c r="I70" s="114">
        <v>515</v>
      </c>
      <c r="J70" s="140">
        <v>511</v>
      </c>
      <c r="K70" s="114">
        <v>19</v>
      </c>
      <c r="L70" s="116">
        <v>3.7181996086105675</v>
      </c>
    </row>
    <row r="71" spans="1:12" s="110" customFormat="1" ht="15" customHeight="1" x14ac:dyDescent="0.2">
      <c r="A71" s="120"/>
      <c r="B71" s="119"/>
      <c r="C71" s="258"/>
      <c r="D71" s="110" t="s">
        <v>203</v>
      </c>
      <c r="E71" s="113">
        <v>70.144752714113395</v>
      </c>
      <c r="F71" s="115">
        <v>3489</v>
      </c>
      <c r="G71" s="114">
        <v>3458</v>
      </c>
      <c r="H71" s="114">
        <v>3433</v>
      </c>
      <c r="I71" s="114">
        <v>3467</v>
      </c>
      <c r="J71" s="140">
        <v>3433</v>
      </c>
      <c r="K71" s="114">
        <v>56</v>
      </c>
      <c r="L71" s="116">
        <v>1.6312263326536558</v>
      </c>
    </row>
    <row r="72" spans="1:12" s="110" customFormat="1" ht="15" customHeight="1" x14ac:dyDescent="0.2">
      <c r="A72" s="120"/>
      <c r="B72" s="119"/>
      <c r="C72" s="258"/>
      <c r="D72" s="267" t="s">
        <v>198</v>
      </c>
      <c r="E72" s="113">
        <v>49.957007738607054</v>
      </c>
      <c r="F72" s="115">
        <v>1743</v>
      </c>
      <c r="G72" s="114">
        <v>1731</v>
      </c>
      <c r="H72" s="114">
        <v>1719</v>
      </c>
      <c r="I72" s="114">
        <v>1735</v>
      </c>
      <c r="J72" s="140">
        <v>1716</v>
      </c>
      <c r="K72" s="114">
        <v>27</v>
      </c>
      <c r="L72" s="116">
        <v>1.5734265734265733</v>
      </c>
    </row>
    <row r="73" spans="1:12" s="110" customFormat="1" ht="15" customHeight="1" x14ac:dyDescent="0.2">
      <c r="A73" s="120"/>
      <c r="B73" s="119"/>
      <c r="C73" s="258"/>
      <c r="D73" s="267" t="s">
        <v>199</v>
      </c>
      <c r="E73" s="113">
        <v>50.042992261392946</v>
      </c>
      <c r="F73" s="115">
        <v>1746</v>
      </c>
      <c r="G73" s="114">
        <v>1727</v>
      </c>
      <c r="H73" s="114">
        <v>1714</v>
      </c>
      <c r="I73" s="114">
        <v>1732</v>
      </c>
      <c r="J73" s="140">
        <v>1717</v>
      </c>
      <c r="K73" s="114">
        <v>29</v>
      </c>
      <c r="L73" s="116">
        <v>1.6889924286546301</v>
      </c>
    </row>
    <row r="74" spans="1:12" s="110" customFormat="1" ht="15" customHeight="1" x14ac:dyDescent="0.2">
      <c r="A74" s="120"/>
      <c r="B74" s="119"/>
      <c r="C74" s="258"/>
      <c r="D74" s="110" t="s">
        <v>204</v>
      </c>
      <c r="E74" s="113">
        <v>7.6196220345798151</v>
      </c>
      <c r="F74" s="115">
        <v>379</v>
      </c>
      <c r="G74" s="114">
        <v>385</v>
      </c>
      <c r="H74" s="114">
        <v>375</v>
      </c>
      <c r="I74" s="114">
        <v>356</v>
      </c>
      <c r="J74" s="140">
        <v>348</v>
      </c>
      <c r="K74" s="114">
        <v>31</v>
      </c>
      <c r="L74" s="116">
        <v>8.9080459770114935</v>
      </c>
    </row>
    <row r="75" spans="1:12" s="110" customFormat="1" ht="15" customHeight="1" x14ac:dyDescent="0.2">
      <c r="A75" s="120"/>
      <c r="B75" s="119"/>
      <c r="C75" s="258"/>
      <c r="D75" s="267" t="s">
        <v>198</v>
      </c>
      <c r="E75" s="113">
        <v>55.672823218997358</v>
      </c>
      <c r="F75" s="115">
        <v>211</v>
      </c>
      <c r="G75" s="114">
        <v>213</v>
      </c>
      <c r="H75" s="114">
        <v>210</v>
      </c>
      <c r="I75" s="114">
        <v>200</v>
      </c>
      <c r="J75" s="140">
        <v>197</v>
      </c>
      <c r="K75" s="114">
        <v>14</v>
      </c>
      <c r="L75" s="116">
        <v>7.1065989847715736</v>
      </c>
    </row>
    <row r="76" spans="1:12" s="110" customFormat="1" ht="15" customHeight="1" x14ac:dyDescent="0.2">
      <c r="A76" s="120"/>
      <c r="B76" s="119"/>
      <c r="C76" s="258"/>
      <c r="D76" s="267" t="s">
        <v>199</v>
      </c>
      <c r="E76" s="113">
        <v>44.327176781002642</v>
      </c>
      <c r="F76" s="115">
        <v>168</v>
      </c>
      <c r="G76" s="114">
        <v>172</v>
      </c>
      <c r="H76" s="114">
        <v>165</v>
      </c>
      <c r="I76" s="114">
        <v>156</v>
      </c>
      <c r="J76" s="140">
        <v>151</v>
      </c>
      <c r="K76" s="114">
        <v>17</v>
      </c>
      <c r="L76" s="116">
        <v>11.258278145695364</v>
      </c>
    </row>
    <row r="77" spans="1:12" s="110" customFormat="1" ht="15" customHeight="1" x14ac:dyDescent="0.2">
      <c r="A77" s="534"/>
      <c r="B77" s="119" t="s">
        <v>205</v>
      </c>
      <c r="C77" s="268"/>
      <c r="D77" s="182"/>
      <c r="E77" s="113">
        <v>10.07226836371481</v>
      </c>
      <c r="F77" s="115">
        <v>4669</v>
      </c>
      <c r="G77" s="114">
        <v>4715</v>
      </c>
      <c r="H77" s="114">
        <v>4851</v>
      </c>
      <c r="I77" s="114">
        <v>4844</v>
      </c>
      <c r="J77" s="140">
        <v>4792</v>
      </c>
      <c r="K77" s="114">
        <v>-123</v>
      </c>
      <c r="L77" s="116">
        <v>-2.5667779632721204</v>
      </c>
    </row>
    <row r="78" spans="1:12" s="110" customFormat="1" ht="15" customHeight="1" x14ac:dyDescent="0.2">
      <c r="A78" s="120"/>
      <c r="B78" s="119"/>
      <c r="C78" s="268" t="s">
        <v>106</v>
      </c>
      <c r="D78" s="182"/>
      <c r="E78" s="113">
        <v>64.874705504390661</v>
      </c>
      <c r="F78" s="115">
        <v>3029</v>
      </c>
      <c r="G78" s="114">
        <v>3040</v>
      </c>
      <c r="H78" s="114">
        <v>3162</v>
      </c>
      <c r="I78" s="114">
        <v>3155</v>
      </c>
      <c r="J78" s="140">
        <v>3118</v>
      </c>
      <c r="K78" s="114">
        <v>-89</v>
      </c>
      <c r="L78" s="116">
        <v>-2.8543938422065427</v>
      </c>
    </row>
    <row r="79" spans="1:12" s="110" customFormat="1" ht="15" customHeight="1" x14ac:dyDescent="0.2">
      <c r="A79" s="123"/>
      <c r="B79" s="124"/>
      <c r="C79" s="260" t="s">
        <v>107</v>
      </c>
      <c r="D79" s="261"/>
      <c r="E79" s="125">
        <v>35.125294495609339</v>
      </c>
      <c r="F79" s="143">
        <v>1640</v>
      </c>
      <c r="G79" s="144">
        <v>1675</v>
      </c>
      <c r="H79" s="144">
        <v>1689</v>
      </c>
      <c r="I79" s="144">
        <v>1689</v>
      </c>
      <c r="J79" s="145">
        <v>1674</v>
      </c>
      <c r="K79" s="144">
        <v>-34</v>
      </c>
      <c r="L79" s="146">
        <v>-2.031063321385902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46355</v>
      </c>
      <c r="E11" s="114">
        <v>46385</v>
      </c>
      <c r="F11" s="114">
        <v>46659</v>
      </c>
      <c r="G11" s="114">
        <v>46280</v>
      </c>
      <c r="H11" s="140">
        <v>45988</v>
      </c>
      <c r="I11" s="115">
        <v>367</v>
      </c>
      <c r="J11" s="116">
        <v>0.79803426980951553</v>
      </c>
    </row>
    <row r="12" spans="1:15" s="110" customFormat="1" ht="24.95" customHeight="1" x14ac:dyDescent="0.2">
      <c r="A12" s="193" t="s">
        <v>132</v>
      </c>
      <c r="B12" s="194" t="s">
        <v>133</v>
      </c>
      <c r="C12" s="113">
        <v>0.8844784812857297</v>
      </c>
      <c r="D12" s="115">
        <v>410</v>
      </c>
      <c r="E12" s="114">
        <v>385</v>
      </c>
      <c r="F12" s="114">
        <v>447</v>
      </c>
      <c r="G12" s="114">
        <v>430</v>
      </c>
      <c r="H12" s="140">
        <v>414</v>
      </c>
      <c r="I12" s="115">
        <v>-4</v>
      </c>
      <c r="J12" s="116">
        <v>-0.96618357487922701</v>
      </c>
    </row>
    <row r="13" spans="1:15" s="110" customFormat="1" ht="24.95" customHeight="1" x14ac:dyDescent="0.2">
      <c r="A13" s="193" t="s">
        <v>134</v>
      </c>
      <c r="B13" s="199" t="s">
        <v>214</v>
      </c>
      <c r="C13" s="113">
        <v>2.2802286700463812</v>
      </c>
      <c r="D13" s="115">
        <v>1057</v>
      </c>
      <c r="E13" s="114">
        <v>1053</v>
      </c>
      <c r="F13" s="114">
        <v>1057</v>
      </c>
      <c r="G13" s="114">
        <v>1042</v>
      </c>
      <c r="H13" s="140">
        <v>1024</v>
      </c>
      <c r="I13" s="115">
        <v>33</v>
      </c>
      <c r="J13" s="116">
        <v>3.22265625</v>
      </c>
    </row>
    <row r="14" spans="1:15" s="287" customFormat="1" ht="24" customHeight="1" x14ac:dyDescent="0.2">
      <c r="A14" s="193" t="s">
        <v>215</v>
      </c>
      <c r="B14" s="199" t="s">
        <v>137</v>
      </c>
      <c r="C14" s="113">
        <v>11.424873260705425</v>
      </c>
      <c r="D14" s="115">
        <v>5296</v>
      </c>
      <c r="E14" s="114">
        <v>5303</v>
      </c>
      <c r="F14" s="114">
        <v>5329</v>
      </c>
      <c r="G14" s="114">
        <v>5240</v>
      </c>
      <c r="H14" s="140">
        <v>5227</v>
      </c>
      <c r="I14" s="115">
        <v>69</v>
      </c>
      <c r="J14" s="116">
        <v>1.3200688731585997</v>
      </c>
      <c r="K14" s="110"/>
      <c r="L14" s="110"/>
      <c r="M14" s="110"/>
      <c r="N14" s="110"/>
      <c r="O14" s="110"/>
    </row>
    <row r="15" spans="1:15" s="110" customFormat="1" ht="24.75" customHeight="1" x14ac:dyDescent="0.2">
      <c r="A15" s="193" t="s">
        <v>216</v>
      </c>
      <c r="B15" s="199" t="s">
        <v>217</v>
      </c>
      <c r="C15" s="113">
        <v>4.4072915543091362</v>
      </c>
      <c r="D15" s="115">
        <v>2043</v>
      </c>
      <c r="E15" s="114">
        <v>2043</v>
      </c>
      <c r="F15" s="114">
        <v>2040</v>
      </c>
      <c r="G15" s="114">
        <v>2054</v>
      </c>
      <c r="H15" s="140">
        <v>2064</v>
      </c>
      <c r="I15" s="115">
        <v>-21</v>
      </c>
      <c r="J15" s="116">
        <v>-1.0174418604651163</v>
      </c>
    </row>
    <row r="16" spans="1:15" s="287" customFormat="1" ht="24.95" customHeight="1" x14ac:dyDescent="0.2">
      <c r="A16" s="193" t="s">
        <v>218</v>
      </c>
      <c r="B16" s="199" t="s">
        <v>141</v>
      </c>
      <c r="C16" s="113">
        <v>6.1503613418185736</v>
      </c>
      <c r="D16" s="115">
        <v>2851</v>
      </c>
      <c r="E16" s="114">
        <v>2872</v>
      </c>
      <c r="F16" s="114">
        <v>2894</v>
      </c>
      <c r="G16" s="114">
        <v>2813</v>
      </c>
      <c r="H16" s="140">
        <v>2802</v>
      </c>
      <c r="I16" s="115">
        <v>49</v>
      </c>
      <c r="J16" s="116">
        <v>1.7487508922198429</v>
      </c>
      <c r="K16" s="110"/>
      <c r="L16" s="110"/>
      <c r="M16" s="110"/>
      <c r="N16" s="110"/>
      <c r="O16" s="110"/>
    </row>
    <row r="17" spans="1:15" s="110" customFormat="1" ht="24.95" customHeight="1" x14ac:dyDescent="0.2">
      <c r="A17" s="193" t="s">
        <v>219</v>
      </c>
      <c r="B17" s="199" t="s">
        <v>220</v>
      </c>
      <c r="C17" s="113">
        <v>0.86722036457771545</v>
      </c>
      <c r="D17" s="115">
        <v>402</v>
      </c>
      <c r="E17" s="114">
        <v>388</v>
      </c>
      <c r="F17" s="114">
        <v>395</v>
      </c>
      <c r="G17" s="114">
        <v>373</v>
      </c>
      <c r="H17" s="140">
        <v>361</v>
      </c>
      <c r="I17" s="115">
        <v>41</v>
      </c>
      <c r="J17" s="116">
        <v>11.357340720221607</v>
      </c>
    </row>
    <row r="18" spans="1:15" s="287" customFormat="1" ht="24.95" customHeight="1" x14ac:dyDescent="0.2">
      <c r="A18" s="201" t="s">
        <v>144</v>
      </c>
      <c r="B18" s="202" t="s">
        <v>145</v>
      </c>
      <c r="C18" s="113">
        <v>7.0542552044008193</v>
      </c>
      <c r="D18" s="115">
        <v>3270</v>
      </c>
      <c r="E18" s="114">
        <v>3177</v>
      </c>
      <c r="F18" s="114">
        <v>3364</v>
      </c>
      <c r="G18" s="114">
        <v>3307</v>
      </c>
      <c r="H18" s="140">
        <v>3211</v>
      </c>
      <c r="I18" s="115">
        <v>59</v>
      </c>
      <c r="J18" s="116">
        <v>1.8374338212394892</v>
      </c>
      <c r="K18" s="110"/>
      <c r="L18" s="110"/>
      <c r="M18" s="110"/>
      <c r="N18" s="110"/>
      <c r="O18" s="110"/>
    </row>
    <row r="19" spans="1:15" s="110" customFormat="1" ht="24.95" customHeight="1" x14ac:dyDescent="0.2">
      <c r="A19" s="193" t="s">
        <v>146</v>
      </c>
      <c r="B19" s="199" t="s">
        <v>147</v>
      </c>
      <c r="C19" s="113">
        <v>16.917268903030958</v>
      </c>
      <c r="D19" s="115">
        <v>7842</v>
      </c>
      <c r="E19" s="114">
        <v>7874</v>
      </c>
      <c r="F19" s="114">
        <v>7929</v>
      </c>
      <c r="G19" s="114">
        <v>7874</v>
      </c>
      <c r="H19" s="140">
        <v>7934</v>
      </c>
      <c r="I19" s="115">
        <v>-92</v>
      </c>
      <c r="J19" s="116">
        <v>-1.1595664229896647</v>
      </c>
    </row>
    <row r="20" spans="1:15" s="287" customFormat="1" ht="24.95" customHeight="1" x14ac:dyDescent="0.2">
      <c r="A20" s="193" t="s">
        <v>148</v>
      </c>
      <c r="B20" s="199" t="s">
        <v>149</v>
      </c>
      <c r="C20" s="113">
        <v>11.204832272678244</v>
      </c>
      <c r="D20" s="115">
        <v>5194</v>
      </c>
      <c r="E20" s="114">
        <v>5158</v>
      </c>
      <c r="F20" s="114">
        <v>5180</v>
      </c>
      <c r="G20" s="114">
        <v>5199</v>
      </c>
      <c r="H20" s="140">
        <v>5140</v>
      </c>
      <c r="I20" s="115">
        <v>54</v>
      </c>
      <c r="J20" s="116">
        <v>1.0505836575875487</v>
      </c>
      <c r="K20" s="110"/>
      <c r="L20" s="110"/>
      <c r="M20" s="110"/>
      <c r="N20" s="110"/>
      <c r="O20" s="110"/>
    </row>
    <row r="21" spans="1:15" s="110" customFormat="1" ht="24.95" customHeight="1" x14ac:dyDescent="0.2">
      <c r="A21" s="201" t="s">
        <v>150</v>
      </c>
      <c r="B21" s="202" t="s">
        <v>151</v>
      </c>
      <c r="C21" s="113">
        <v>6.0403408478049831</v>
      </c>
      <c r="D21" s="115">
        <v>2800</v>
      </c>
      <c r="E21" s="114">
        <v>2866</v>
      </c>
      <c r="F21" s="114">
        <v>2869</v>
      </c>
      <c r="G21" s="114">
        <v>2826</v>
      </c>
      <c r="H21" s="140">
        <v>2806</v>
      </c>
      <c r="I21" s="115">
        <v>-6</v>
      </c>
      <c r="J21" s="116">
        <v>-0.21382751247327156</v>
      </c>
    </row>
    <row r="22" spans="1:15" s="110" customFormat="1" ht="24.95" customHeight="1" x14ac:dyDescent="0.2">
      <c r="A22" s="201" t="s">
        <v>152</v>
      </c>
      <c r="B22" s="199" t="s">
        <v>153</v>
      </c>
      <c r="C22" s="113">
        <v>3.3459173767662604</v>
      </c>
      <c r="D22" s="115">
        <v>1551</v>
      </c>
      <c r="E22" s="114">
        <v>1559</v>
      </c>
      <c r="F22" s="114">
        <v>1545</v>
      </c>
      <c r="G22" s="114">
        <v>1553</v>
      </c>
      <c r="H22" s="140">
        <v>1560</v>
      </c>
      <c r="I22" s="115">
        <v>-9</v>
      </c>
      <c r="J22" s="116">
        <v>-0.57692307692307687</v>
      </c>
    </row>
    <row r="23" spans="1:15" s="110" customFormat="1" ht="24.95" customHeight="1" x14ac:dyDescent="0.2">
      <c r="A23" s="193" t="s">
        <v>154</v>
      </c>
      <c r="B23" s="199" t="s">
        <v>155</v>
      </c>
      <c r="C23" s="113">
        <v>4.4763240211411928</v>
      </c>
      <c r="D23" s="115">
        <v>2075</v>
      </c>
      <c r="E23" s="114">
        <v>2108</v>
      </c>
      <c r="F23" s="114">
        <v>2070</v>
      </c>
      <c r="G23" s="114">
        <v>2053</v>
      </c>
      <c r="H23" s="140">
        <v>2027</v>
      </c>
      <c r="I23" s="115">
        <v>48</v>
      </c>
      <c r="J23" s="116">
        <v>2.3680315737543167</v>
      </c>
    </row>
    <row r="24" spans="1:15" s="110" customFormat="1" ht="24.95" customHeight="1" x14ac:dyDescent="0.2">
      <c r="A24" s="193" t="s">
        <v>156</v>
      </c>
      <c r="B24" s="199" t="s">
        <v>221</v>
      </c>
      <c r="C24" s="113">
        <v>3.9909394887282925</v>
      </c>
      <c r="D24" s="115">
        <v>1850</v>
      </c>
      <c r="E24" s="114">
        <v>1857</v>
      </c>
      <c r="F24" s="114">
        <v>1826</v>
      </c>
      <c r="G24" s="114">
        <v>1801</v>
      </c>
      <c r="H24" s="140">
        <v>1790</v>
      </c>
      <c r="I24" s="115">
        <v>60</v>
      </c>
      <c r="J24" s="116">
        <v>3.3519553072625698</v>
      </c>
    </row>
    <row r="25" spans="1:15" s="110" customFormat="1" ht="24.95" customHeight="1" x14ac:dyDescent="0.2">
      <c r="A25" s="193" t="s">
        <v>222</v>
      </c>
      <c r="B25" s="204" t="s">
        <v>159</v>
      </c>
      <c r="C25" s="113">
        <v>7.0326825585158019</v>
      </c>
      <c r="D25" s="115">
        <v>3260</v>
      </c>
      <c r="E25" s="114">
        <v>3262</v>
      </c>
      <c r="F25" s="114">
        <v>3344</v>
      </c>
      <c r="G25" s="114">
        <v>3307</v>
      </c>
      <c r="H25" s="140">
        <v>3253</v>
      </c>
      <c r="I25" s="115">
        <v>7</v>
      </c>
      <c r="J25" s="116">
        <v>0.21518598217030432</v>
      </c>
    </row>
    <row r="26" spans="1:15" s="110" customFormat="1" ht="24.95" customHeight="1" x14ac:dyDescent="0.2">
      <c r="A26" s="201">
        <v>782.78300000000002</v>
      </c>
      <c r="B26" s="203" t="s">
        <v>160</v>
      </c>
      <c r="C26" s="113">
        <v>1.2425844029770252</v>
      </c>
      <c r="D26" s="115">
        <v>576</v>
      </c>
      <c r="E26" s="114">
        <v>585</v>
      </c>
      <c r="F26" s="114">
        <v>646</v>
      </c>
      <c r="G26" s="114">
        <v>639</v>
      </c>
      <c r="H26" s="140">
        <v>621</v>
      </c>
      <c r="I26" s="115">
        <v>-45</v>
      </c>
      <c r="J26" s="116">
        <v>-7.2463768115942031</v>
      </c>
    </row>
    <row r="27" spans="1:15" s="110" customFormat="1" ht="24.95" customHeight="1" x14ac:dyDescent="0.2">
      <c r="A27" s="193" t="s">
        <v>161</v>
      </c>
      <c r="B27" s="199" t="s">
        <v>223</v>
      </c>
      <c r="C27" s="113">
        <v>4.6985222737568764</v>
      </c>
      <c r="D27" s="115">
        <v>2178</v>
      </c>
      <c r="E27" s="114">
        <v>2186</v>
      </c>
      <c r="F27" s="114">
        <v>2182</v>
      </c>
      <c r="G27" s="114">
        <v>2192</v>
      </c>
      <c r="H27" s="140">
        <v>2201</v>
      </c>
      <c r="I27" s="115">
        <v>-23</v>
      </c>
      <c r="J27" s="116">
        <v>-1.044979554747842</v>
      </c>
    </row>
    <row r="28" spans="1:15" s="110" customFormat="1" ht="24.95" customHeight="1" x14ac:dyDescent="0.2">
      <c r="A28" s="193" t="s">
        <v>163</v>
      </c>
      <c r="B28" s="199" t="s">
        <v>164</v>
      </c>
      <c r="C28" s="113">
        <v>3.751483119404595</v>
      </c>
      <c r="D28" s="115">
        <v>1739</v>
      </c>
      <c r="E28" s="114">
        <v>1750</v>
      </c>
      <c r="F28" s="114">
        <v>1736</v>
      </c>
      <c r="G28" s="114">
        <v>1725</v>
      </c>
      <c r="H28" s="140">
        <v>1717</v>
      </c>
      <c r="I28" s="115">
        <v>22</v>
      </c>
      <c r="J28" s="116">
        <v>1.2813046010483402</v>
      </c>
    </row>
    <row r="29" spans="1:15" s="110" customFormat="1" ht="24.95" customHeight="1" x14ac:dyDescent="0.2">
      <c r="A29" s="193">
        <v>86</v>
      </c>
      <c r="B29" s="199" t="s">
        <v>165</v>
      </c>
      <c r="C29" s="113">
        <v>8.6765181749541576</v>
      </c>
      <c r="D29" s="115">
        <v>4022</v>
      </c>
      <c r="E29" s="114">
        <v>4023</v>
      </c>
      <c r="F29" s="114">
        <v>3917</v>
      </c>
      <c r="G29" s="114">
        <v>3884</v>
      </c>
      <c r="H29" s="140">
        <v>3856</v>
      </c>
      <c r="I29" s="115">
        <v>166</v>
      </c>
      <c r="J29" s="116">
        <v>4.304979253112033</v>
      </c>
    </row>
    <row r="30" spans="1:15" s="110" customFormat="1" ht="24.95" customHeight="1" x14ac:dyDescent="0.2">
      <c r="A30" s="193">
        <v>87.88</v>
      </c>
      <c r="B30" s="204" t="s">
        <v>166</v>
      </c>
      <c r="C30" s="113">
        <v>4.2433394455830005</v>
      </c>
      <c r="D30" s="115">
        <v>1967</v>
      </c>
      <c r="E30" s="114">
        <v>1980</v>
      </c>
      <c r="F30" s="114">
        <v>1958</v>
      </c>
      <c r="G30" s="114">
        <v>1938</v>
      </c>
      <c r="H30" s="140">
        <v>1935</v>
      </c>
      <c r="I30" s="115">
        <v>32</v>
      </c>
      <c r="J30" s="116">
        <v>1.6537467700258397</v>
      </c>
    </row>
    <row r="31" spans="1:15" s="110" customFormat="1" ht="24.95" customHeight="1" x14ac:dyDescent="0.2">
      <c r="A31" s="193" t="s">
        <v>167</v>
      </c>
      <c r="B31" s="199" t="s">
        <v>168</v>
      </c>
      <c r="C31" s="113">
        <v>2.7310969690432532</v>
      </c>
      <c r="D31" s="115">
        <v>1266</v>
      </c>
      <c r="E31" s="114">
        <v>1257</v>
      </c>
      <c r="F31" s="114">
        <v>1258</v>
      </c>
      <c r="G31" s="114">
        <v>1268</v>
      </c>
      <c r="H31" s="140">
        <v>1271</v>
      </c>
      <c r="I31" s="115">
        <v>-5</v>
      </c>
      <c r="J31" s="116">
        <v>-0.39339103068450038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0.8844784812857297</v>
      </c>
      <c r="D34" s="115">
        <v>410</v>
      </c>
      <c r="E34" s="114">
        <v>385</v>
      </c>
      <c r="F34" s="114">
        <v>447</v>
      </c>
      <c r="G34" s="114">
        <v>430</v>
      </c>
      <c r="H34" s="140">
        <v>414</v>
      </c>
      <c r="I34" s="115">
        <v>-4</v>
      </c>
      <c r="J34" s="116">
        <v>-0.96618357487922701</v>
      </c>
    </row>
    <row r="35" spans="1:10" s="110" customFormat="1" ht="24.95" customHeight="1" x14ac:dyDescent="0.2">
      <c r="A35" s="292" t="s">
        <v>171</v>
      </c>
      <c r="B35" s="293" t="s">
        <v>172</v>
      </c>
      <c r="C35" s="113">
        <v>20.759357135152626</v>
      </c>
      <c r="D35" s="115">
        <v>9623</v>
      </c>
      <c r="E35" s="114">
        <v>9533</v>
      </c>
      <c r="F35" s="114">
        <v>9750</v>
      </c>
      <c r="G35" s="114">
        <v>9589</v>
      </c>
      <c r="H35" s="140">
        <v>9462</v>
      </c>
      <c r="I35" s="115">
        <v>161</v>
      </c>
      <c r="J35" s="116">
        <v>1.7015430141619108</v>
      </c>
    </row>
    <row r="36" spans="1:10" s="110" customFormat="1" ht="24.95" customHeight="1" x14ac:dyDescent="0.2">
      <c r="A36" s="294" t="s">
        <v>173</v>
      </c>
      <c r="B36" s="295" t="s">
        <v>174</v>
      </c>
      <c r="C36" s="125">
        <v>78.351849854384639</v>
      </c>
      <c r="D36" s="143">
        <v>36320</v>
      </c>
      <c r="E36" s="144">
        <v>36465</v>
      </c>
      <c r="F36" s="144">
        <v>36460</v>
      </c>
      <c r="G36" s="144">
        <v>36259</v>
      </c>
      <c r="H36" s="145">
        <v>36111</v>
      </c>
      <c r="I36" s="143">
        <v>209</v>
      </c>
      <c r="J36" s="146">
        <v>0.57877101160311262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2020-09-25T10:43:45Z</dcterms:created>
  <dcterms:modified xsi:type="dcterms:W3CDTF">2020-09-28T08:10:38Z</dcterms:modified>
</cp:coreProperties>
</file>