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c r="G54" i="24"/>
  <c r="F54" i="24"/>
  <c r="E54" i="24"/>
  <c r="L53" i="24"/>
  <c r="H53" i="24" s="1"/>
  <c r="I53" i="24"/>
  <c r="G53" i="24"/>
  <c r="F53" i="24"/>
  <c r="E53" i="24"/>
  <c r="L52" i="24"/>
  <c r="H52" i="24" s="1"/>
  <c r="I52" i="24"/>
  <c r="G52" i="24"/>
  <c r="F52" i="24"/>
  <c r="E52" i="24"/>
  <c r="L51" i="24"/>
  <c r="H51" i="24" s="1"/>
  <c r="I51" i="24" s="1"/>
  <c r="G51" i="24"/>
  <c r="F51" i="24"/>
  <c r="E51" i="24"/>
  <c r="K44" i="24"/>
  <c r="I44" i="24"/>
  <c r="F44" i="24"/>
  <c r="C44" i="24"/>
  <c r="M44" i="24" s="1"/>
  <c r="B44" i="24"/>
  <c r="D44" i="24" s="1"/>
  <c r="M43" i="24"/>
  <c r="G43" i="24"/>
  <c r="E43" i="24"/>
  <c r="C43" i="24"/>
  <c r="I43" i="24" s="1"/>
  <c r="B43" i="24"/>
  <c r="J43" i="24" s="1"/>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C15" i="24"/>
  <c r="L57" i="15"/>
  <c r="K57" i="15"/>
  <c r="C38" i="24"/>
  <c r="C37" i="24"/>
  <c r="C35" i="24"/>
  <c r="C34" i="24"/>
  <c r="C33" i="24"/>
  <c r="C32" i="24"/>
  <c r="C31" i="24"/>
  <c r="C30" i="24"/>
  <c r="C29" i="24"/>
  <c r="C28" i="24"/>
  <c r="C27" i="24"/>
  <c r="C26" i="24"/>
  <c r="C25" i="24"/>
  <c r="C24" i="24"/>
  <c r="C23" i="24"/>
  <c r="C22" i="24"/>
  <c r="C21" i="24"/>
  <c r="C20" i="24"/>
  <c r="G20" i="24" s="1"/>
  <c r="C19" i="24"/>
  <c r="C18" i="24"/>
  <c r="C17" i="24"/>
  <c r="C16" i="24"/>
  <c r="C9" i="24"/>
  <c r="C8" i="24"/>
  <c r="C7" i="24"/>
  <c r="B38" i="24"/>
  <c r="B37" i="24"/>
  <c r="B35" i="24"/>
  <c r="B34" i="24"/>
  <c r="B33" i="24"/>
  <c r="B32" i="24"/>
  <c r="B31" i="24"/>
  <c r="B30" i="24"/>
  <c r="B29" i="24"/>
  <c r="B28" i="24"/>
  <c r="B27" i="24"/>
  <c r="B26" i="24"/>
  <c r="B25" i="24"/>
  <c r="K25" i="24" s="1"/>
  <c r="B24" i="24"/>
  <c r="B23" i="24"/>
  <c r="B22" i="24"/>
  <c r="B21" i="24"/>
  <c r="B20" i="24"/>
  <c r="B19" i="24"/>
  <c r="B18" i="24"/>
  <c r="B17" i="24"/>
  <c r="B16" i="24"/>
  <c r="B15" i="24"/>
  <c r="B9" i="24"/>
  <c r="B8" i="24"/>
  <c r="B7" i="24"/>
  <c r="K16" i="24" l="1"/>
  <c r="J16" i="24"/>
  <c r="H16" i="24"/>
  <c r="F16" i="24"/>
  <c r="D16" i="24"/>
  <c r="G7" i="24"/>
  <c r="M7" i="24"/>
  <c r="E7" i="24"/>
  <c r="L7" i="24"/>
  <c r="I7" i="24"/>
  <c r="G23" i="24"/>
  <c r="M23" i="24"/>
  <c r="E23" i="24"/>
  <c r="L23" i="24"/>
  <c r="I23" i="24"/>
  <c r="F9" i="24"/>
  <c r="D9" i="24"/>
  <c r="J9" i="24"/>
  <c r="K9" i="24"/>
  <c r="H9" i="24"/>
  <c r="F23" i="24"/>
  <c r="D23" i="24"/>
  <c r="J23" i="24"/>
  <c r="K23" i="24"/>
  <c r="H23" i="24"/>
  <c r="F7" i="24"/>
  <c r="D7" i="24"/>
  <c r="J7" i="24"/>
  <c r="K7" i="24"/>
  <c r="H7" i="24"/>
  <c r="B14" i="24"/>
  <c r="B6" i="24"/>
  <c r="K24" i="24"/>
  <c r="J24" i="24"/>
  <c r="H24" i="24"/>
  <c r="F24" i="24"/>
  <c r="D24" i="24"/>
  <c r="G31" i="24"/>
  <c r="M31" i="24"/>
  <c r="E31" i="24"/>
  <c r="L31" i="24"/>
  <c r="I31" i="24"/>
  <c r="F31" i="24"/>
  <c r="D31" i="24"/>
  <c r="J31" i="24"/>
  <c r="K31" i="24"/>
  <c r="H31" i="24"/>
  <c r="K8" i="24"/>
  <c r="J8" i="24"/>
  <c r="H8" i="24"/>
  <c r="F8" i="24"/>
  <c r="D8" i="24"/>
  <c r="K32" i="24"/>
  <c r="J32" i="24"/>
  <c r="H32" i="24"/>
  <c r="F32" i="24"/>
  <c r="D32" i="24"/>
  <c r="K22" i="24"/>
  <c r="J22" i="24"/>
  <c r="H22" i="24"/>
  <c r="F22" i="24"/>
  <c r="D22" i="24"/>
  <c r="G27" i="24"/>
  <c r="M27" i="24"/>
  <c r="E27" i="24"/>
  <c r="L27" i="24"/>
  <c r="I27" i="24"/>
  <c r="F17" i="24"/>
  <c r="D17" i="24"/>
  <c r="J17" i="24"/>
  <c r="H17" i="24"/>
  <c r="K20" i="24"/>
  <c r="J20" i="24"/>
  <c r="H20" i="24"/>
  <c r="F20" i="24"/>
  <c r="D20" i="24"/>
  <c r="K26" i="24"/>
  <c r="J26" i="24"/>
  <c r="H26" i="24"/>
  <c r="F26" i="24"/>
  <c r="D26" i="24"/>
  <c r="F35" i="24"/>
  <c r="D35" i="24"/>
  <c r="J35" i="24"/>
  <c r="K35" i="24"/>
  <c r="H35" i="24"/>
  <c r="B45" i="24"/>
  <c r="B39" i="24"/>
  <c r="I8" i="24"/>
  <c r="M8" i="24"/>
  <c r="E8" i="24"/>
  <c r="L8" i="24"/>
  <c r="G17" i="24"/>
  <c r="M17" i="24"/>
  <c r="E17" i="24"/>
  <c r="L17" i="24"/>
  <c r="I17" i="24"/>
  <c r="G21" i="24"/>
  <c r="M21" i="24"/>
  <c r="E21" i="24"/>
  <c r="L21" i="24"/>
  <c r="I21" i="24"/>
  <c r="I24" i="24"/>
  <c r="M24" i="24"/>
  <c r="E24" i="24"/>
  <c r="L24" i="24"/>
  <c r="G24" i="24"/>
  <c r="I34" i="24"/>
  <c r="M34" i="24"/>
  <c r="E34" i="24"/>
  <c r="L34" i="24"/>
  <c r="G34" i="24"/>
  <c r="C45" i="24"/>
  <c r="C39" i="24"/>
  <c r="K17" i="24"/>
  <c r="K58" i="24"/>
  <c r="J58" i="24"/>
  <c r="I58" i="24"/>
  <c r="F29" i="24"/>
  <c r="D29" i="24"/>
  <c r="J29" i="24"/>
  <c r="K29" i="24"/>
  <c r="H29" i="24"/>
  <c r="G9" i="24"/>
  <c r="M9" i="24"/>
  <c r="E9" i="24"/>
  <c r="L9" i="24"/>
  <c r="I9" i="24"/>
  <c r="I28" i="24"/>
  <c r="M28" i="24"/>
  <c r="E28" i="24"/>
  <c r="L28" i="24"/>
  <c r="C14" i="24"/>
  <c r="C6" i="24"/>
  <c r="G15" i="24"/>
  <c r="M15" i="24"/>
  <c r="E15" i="24"/>
  <c r="L15" i="24"/>
  <c r="I15" i="24"/>
  <c r="K18" i="24"/>
  <c r="J18" i="24"/>
  <c r="H18" i="24"/>
  <c r="F18" i="24"/>
  <c r="D18" i="24"/>
  <c r="I18" i="24"/>
  <c r="M18" i="24"/>
  <c r="E18" i="24"/>
  <c r="L18" i="24"/>
  <c r="G18" i="24"/>
  <c r="I22" i="24"/>
  <c r="M22" i="24"/>
  <c r="E22" i="24"/>
  <c r="G22" i="24"/>
  <c r="L22" i="24"/>
  <c r="G35" i="24"/>
  <c r="M35" i="24"/>
  <c r="E35" i="24"/>
  <c r="L35" i="24"/>
  <c r="I35" i="24"/>
  <c r="K74" i="24"/>
  <c r="J74" i="24"/>
  <c r="I74" i="24"/>
  <c r="I77" i="24" s="1"/>
  <c r="F15" i="24"/>
  <c r="D15" i="24"/>
  <c r="J15" i="24"/>
  <c r="K15" i="24"/>
  <c r="H15" i="24"/>
  <c r="F21" i="24"/>
  <c r="D21" i="24"/>
  <c r="J21" i="24"/>
  <c r="K21" i="24"/>
  <c r="H21" i="24"/>
  <c r="F27" i="24"/>
  <c r="D27" i="24"/>
  <c r="J27" i="24"/>
  <c r="K27" i="24"/>
  <c r="H27" i="24"/>
  <c r="K30" i="24"/>
  <c r="J30" i="24"/>
  <c r="H30" i="24"/>
  <c r="F30" i="24"/>
  <c r="D30" i="24"/>
  <c r="F33" i="24"/>
  <c r="D33" i="24"/>
  <c r="J33" i="24"/>
  <c r="H33" i="24"/>
  <c r="H37" i="24"/>
  <c r="F37" i="24"/>
  <c r="D37" i="24"/>
  <c r="K37" i="24"/>
  <c r="J37" i="24"/>
  <c r="G25" i="24"/>
  <c r="M25" i="24"/>
  <c r="E25" i="24"/>
  <c r="L25" i="24"/>
  <c r="I25" i="24"/>
  <c r="G29" i="24"/>
  <c r="M29" i="24"/>
  <c r="E29" i="24"/>
  <c r="L29" i="24"/>
  <c r="I29" i="24"/>
  <c r="I32" i="24"/>
  <c r="M32" i="24"/>
  <c r="E32" i="24"/>
  <c r="L32" i="24"/>
  <c r="G32" i="24"/>
  <c r="G19" i="24"/>
  <c r="M19" i="24"/>
  <c r="E19" i="24"/>
  <c r="L19" i="24"/>
  <c r="I19" i="24"/>
  <c r="I37" i="24"/>
  <c r="G37" i="24"/>
  <c r="L37" i="24"/>
  <c r="M37" i="24"/>
  <c r="E37" i="24"/>
  <c r="G28" i="24"/>
  <c r="F19" i="24"/>
  <c r="D19" i="24"/>
  <c r="J19" i="24"/>
  <c r="K19" i="24"/>
  <c r="H19" i="24"/>
  <c r="K34" i="24"/>
  <c r="J34" i="24"/>
  <c r="H34" i="24"/>
  <c r="F34" i="24"/>
  <c r="D34" i="24"/>
  <c r="I16" i="24"/>
  <c r="M16" i="24"/>
  <c r="E16" i="24"/>
  <c r="L16" i="24"/>
  <c r="G16" i="24"/>
  <c r="I26" i="24"/>
  <c r="M26" i="24"/>
  <c r="E26" i="24"/>
  <c r="L26" i="24"/>
  <c r="G26" i="24"/>
  <c r="I30" i="24"/>
  <c r="M30" i="24"/>
  <c r="E30" i="24"/>
  <c r="G30" i="24"/>
  <c r="L30" i="24"/>
  <c r="K66" i="24"/>
  <c r="J66" i="24"/>
  <c r="I66" i="24"/>
  <c r="H41" i="24"/>
  <c r="F41" i="24"/>
  <c r="D41" i="24"/>
  <c r="K41" i="24"/>
  <c r="J41" i="24"/>
  <c r="F25" i="24"/>
  <c r="D25" i="24"/>
  <c r="J25" i="24"/>
  <c r="H25" i="24"/>
  <c r="K28" i="24"/>
  <c r="J28" i="24"/>
  <c r="H28" i="24"/>
  <c r="F28" i="24"/>
  <c r="D28" i="24"/>
  <c r="D38" i="24"/>
  <c r="K38" i="24"/>
  <c r="J38" i="24"/>
  <c r="H38" i="24"/>
  <c r="F38" i="24"/>
  <c r="I20" i="24"/>
  <c r="M20" i="24"/>
  <c r="E20" i="24"/>
  <c r="L20" i="24"/>
  <c r="G33" i="24"/>
  <c r="M33" i="24"/>
  <c r="E33" i="24"/>
  <c r="L33" i="24"/>
  <c r="I33" i="24"/>
  <c r="M38" i="24"/>
  <c r="E38" i="24"/>
  <c r="L38" i="24"/>
  <c r="G38" i="24"/>
  <c r="I38" i="24"/>
  <c r="G8" i="24"/>
  <c r="K33"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J75" i="24"/>
  <c r="J77" i="24" s="1"/>
  <c r="K56" i="24"/>
  <c r="J56" i="24"/>
  <c r="K64" i="24"/>
  <c r="J64" i="24"/>
  <c r="K72" i="24"/>
  <c r="J72" i="24"/>
  <c r="G40" i="24"/>
  <c r="G42" i="24"/>
  <c r="G44" i="24"/>
  <c r="H40" i="24"/>
  <c r="L41" i="24"/>
  <c r="H42" i="24"/>
  <c r="L43" i="24"/>
  <c r="H44" i="24"/>
  <c r="J40" i="24"/>
  <c r="J42" i="24"/>
  <c r="J44" i="24"/>
  <c r="L40" i="24"/>
  <c r="L42" i="24"/>
  <c r="L44" i="24"/>
  <c r="E40" i="24"/>
  <c r="E42" i="24"/>
  <c r="E44" i="24"/>
  <c r="I79" i="24" l="1"/>
  <c r="I45" i="24"/>
  <c r="G45" i="24"/>
  <c r="M45" i="24"/>
  <c r="L45" i="24"/>
  <c r="E45" i="24"/>
  <c r="H39" i="24"/>
  <c r="F39" i="24"/>
  <c r="D39" i="24"/>
  <c r="K39" i="24"/>
  <c r="J39" i="24"/>
  <c r="K6" i="24"/>
  <c r="J6" i="24"/>
  <c r="H6" i="24"/>
  <c r="F6" i="24"/>
  <c r="D6" i="24"/>
  <c r="I6" i="24"/>
  <c r="M6" i="24"/>
  <c r="E6" i="24"/>
  <c r="L6" i="24"/>
  <c r="G6" i="24"/>
  <c r="H45" i="24"/>
  <c r="F45" i="24"/>
  <c r="D45" i="24"/>
  <c r="K45" i="24"/>
  <c r="J45" i="24"/>
  <c r="K14" i="24"/>
  <c r="J14" i="24"/>
  <c r="H14" i="24"/>
  <c r="F14" i="24"/>
  <c r="D14" i="24"/>
  <c r="I14" i="24"/>
  <c r="M14" i="24"/>
  <c r="E14" i="24"/>
  <c r="G14" i="24"/>
  <c r="L14" i="24"/>
  <c r="J79" i="24"/>
  <c r="I39" i="24"/>
  <c r="G39" i="24"/>
  <c r="L39" i="24"/>
  <c r="M39" i="24"/>
  <c r="E39" i="24"/>
  <c r="K77" i="24"/>
  <c r="J78" i="24" s="1"/>
  <c r="I78" i="24" l="1"/>
  <c r="K79" i="24"/>
  <c r="K78" i="24"/>
  <c r="I83" i="24" l="1"/>
  <c r="I82" i="24"/>
  <c r="I81" i="24"/>
</calcChain>
</file>

<file path=xl/sharedStrings.xml><?xml version="1.0" encoding="utf-8"?>
<sst xmlns="http://schemas.openxmlformats.org/spreadsheetml/2006/main" count="1709" uniqueCount="520">
  <si>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</si>
  <si>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</si>
  <si>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</si>
  <si>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</si>
  <si>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</si>
  <si>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</si>
  <si>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</si>
  <si>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</si>
  <si>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</si>
  <si>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</si>
  <si>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</si>
  <si>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</si>
  <si>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</si>
  <si>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Freising (09178)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</si>
  <si>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</si>
  <si>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</si>
  <si>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</si>
  <si>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</si>
  <si>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</si>
  <si>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</si>
  <si>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</si>
  <si>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</si>
  <si>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</si>
  <si>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</si>
  <si>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</si>
  <si>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</si>
  <si>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</si>
  <si>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</si>
  <si>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</si>
  <si>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</si>
  <si>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</si>
  <si>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</si>
  <si>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</si>
  <si>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</si>
  <si>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</si>
  <si>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</si>
  <si>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</si>
  <si>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</si>
  <si>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</si>
  <si>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</si>
  <si>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</si>
  <si>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</si>
  <si>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</si>
  <si>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</si>
  <si>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</si>
  <si>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</si>
  <si>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</si>
  <si>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</si>
  <si>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</si>
  <si>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</si>
  <si>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</si>
  <si>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</si>
  <si>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</si>
  <si>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</si>
  <si>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</si>
  <si>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</si>
  <si>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</si>
  <si>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</si>
  <si>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</si>
  <si>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</si>
  <si>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</si>
  <si>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</si>
  <si>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</si>
  <si>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</si>
  <si>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</si>
  <si>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</si>
  <si>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</si>
  <si>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</si>
  <si>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</si>
  <si>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</si>
  <si>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</si>
  <si>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</si>
  <si>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</si>
  <si>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</si>
  <si>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</si>
  <si>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</si>
  <si>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</si>
  <si>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</si>
  <si>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</si>
  <si>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</si>
  <si>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</si>
  <si>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</si>
  <si>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</si>
  <si>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</si>
  <si>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</si>
  <si>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</si>
  <si>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</si>
  <si>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</si>
  <si>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</si>
  <si>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</si>
  <si>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</si>
  <si>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</si>
  <si>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Freising (09178);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</si>
  <si>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</si>
  <si>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</si>
  <si>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</si>
  <si>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</si>
  <si>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</si>
  <si>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</si>
  <si>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</si>
  <si>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</si>
  <si>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</si>
  <si>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</si>
  <si>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</si>
  <si>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</si>
  <si>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</si>
  <si>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</si>
  <si>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</si>
  <si>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</si>
  <si>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</si>
  <si>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</si>
  <si>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</si>
  <si>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</si>
  <si>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</si>
  <si>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</si>
  <si>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</si>
  <si>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</si>
  <si>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</si>
  <si>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</si>
  <si>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</si>
  <si>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</si>
  <si>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</si>
  <si>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</si>
  <si>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</si>
  <si>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</si>
  <si>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</si>
  <si>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</si>
  <si>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</si>
  <si>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</si>
  <si>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</si>
  <si>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</si>
  <si>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</si>
  <si>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</si>
  <si>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</si>
  <si>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</si>
  <si>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</si>
  <si>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</si>
  <si>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</si>
  <si>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</si>
  <si>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</si>
  <si>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</si>
  <si>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</si>
  <si>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</si>
  <si>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</si>
  <si>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</si>
  <si>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</si>
  <si>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</si>
  <si>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</si>
  <si>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</si>
  <si>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</si>
  <si>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</si>
  <si>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</si>
  <si>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</si>
  <si>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</si>
  <si>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</si>
  <si>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</si>
  <si>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</si>
  <si>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</si>
  <si>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</si>
  <si>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</si>
  <si>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</si>
  <si>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</si>
  <si>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</si>
  <si>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</si>
  <si>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</si>
  <si>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</si>
  <si>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</si>
  <si>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</si>
  <si>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</si>
  <si>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</si>
  <si>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</si>
  <si>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</si>
  <si>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</si>
  <si>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</si>
  <si>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</si>
  <si>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</si>
  <si>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</si>
  <si>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</si>
  <si>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</si>
  <si>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</si>
  <si>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</si>
  <si>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</si>
  <si>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</si>
  <si>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Freising (09178)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</si>
  <si>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</si>
  <si>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</si>
  <si>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</si>
  <si>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</si>
  <si>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</si>
  <si>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</si>
  <si>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</si>
  <si>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</si>
  <si>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</si>
  <si>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</si>
  <si>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</si>
  <si>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</si>
  <si>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</si>
  <si>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</si>
  <si>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</si>
  <si>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</si>
  <si>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</si>
  <si>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</si>
  <si>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</si>
  <si>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</si>
  <si>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</si>
  <si>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</si>
  <si>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</si>
  <si>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</si>
  <si>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</si>
  <si>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</si>
  <si>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</si>
  <si>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</si>
  <si>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</si>
  <si>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</si>
  <si>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</si>
  <si>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</si>
  <si>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</si>
  <si>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</si>
  <si>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</si>
  <si>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</si>
  <si>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</si>
  <si>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</si>
  <si>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</si>
  <si>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</si>
  <si>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</si>
  <si>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</si>
  <si>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</si>
  <si>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</si>
  <si>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</si>
  <si>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</si>
  <si>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</si>
  <si>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</si>
  <si>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</si>
  <si>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</si>
  <si>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</si>
  <si>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</si>
  <si>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</si>
  <si>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</si>
  <si>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</si>
  <si>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</si>
  <si>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</si>
  <si>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</si>
  <si>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</si>
  <si>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</si>
  <si>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</si>
  <si>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</si>
  <si>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</si>
  <si>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</si>
  <si>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</si>
  <si>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</si>
  <si>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</si>
  <si>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</si>
  <si>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</si>
  <si>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</si>
  <si>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</si>
  <si>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</si>
  <si>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</si>
  <si>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</si>
  <si>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</si>
  <si>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</si>
  <si>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</si>
  <si>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</si>
  <si>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</si>
  <si>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</si>
  <si>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</si>
  <si>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</si>
  <si>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</si>
  <si>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</si>
  <si>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</si>
  <si>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</si>
  <si>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</si>
  <si>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</si>
  <si>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</si>
  <si>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</si>
  <si>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</si>
  <si>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</si>
  <si>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</si>
  <si>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</si>
  <si>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</si>
  <si>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</si>
  <si>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</si>
  <si>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</si>
  <si>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</si>
  <si>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</si>
  <si>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</si>
  <si>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</si>
  <si>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</si>
  <si>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</si>
  <si>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</si>
  <si>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</si>
  <si>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</si>
  <si>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</si>
  <si>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</si>
  <si>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</si>
  <si>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</si>
  <si>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</si>
  <si>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</si>
  <si>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</si>
  <si>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</si>
  <si>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</si>
  <si>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</si>
  <si>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</si>
  <si>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</si>
  <si>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</si>
  <si>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</si>
  <si>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</si>
  <si>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</si>
  <si>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</si>
  <si>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</si>
  <si>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</si>
  <si>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</si>
  <si>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</si>
  <si>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</si>
  <si>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</si>
  <si>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</si>
  <si>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</si>
  <si>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</si>
  <si>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</si>
  <si>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</si>
  <si>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</si>
  <si>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</si>
  <si>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</si>
  <si>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</si>
  <si>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</si>
  <si>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</si>
  <si>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</si>
  <si>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</si>
  <si>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</si>
  <si>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</si>
  <si>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</si>
  <si>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</si>
  <si>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</si>
  <si>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</si>
  <si>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</si>
  <si>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</si>
  <si>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</si>
  <si>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</si>
  <si>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</si>
  <si>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</si>
  <si>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</si>
  <si>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</si>
  <si>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</si>
  <si>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</si>
  <si>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</si>
  <si>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</si>
  <si>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</si>
  <si>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</si>
  <si>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</si>
  <si>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</si>
  <si>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</si>
  <si>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</si>
  <si>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</si>
  <si>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</si>
  <si>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</si>
  <si>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</si>
  <si>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</si>
  <si>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</si>
  <si>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</si>
  <si>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</si>
  <si>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</si>
  <si>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</si>
  <si>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</si>
  <si>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</si>
  <si>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</si>
  <si>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</si>
  <si>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</si>
  <si>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</si>
  <si>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</si>
  <si>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</si>
  <si>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</si>
  <si>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</si>
  <si>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</si>
  <si>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</si>
  <si>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Freising (09178);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</si>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</sst>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{8E778B4C-2248-4A6E-B89D-3D6B4BBD067E}</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572E-4C60-B41C-67332CC0953B}"/>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{25FE8E61-F842-41E1-A853-FEB7B7ACE233}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72E-4C60-B41C-67332CC0953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{48DABE44-69E4-4B13-90DA-A39624F687FA}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72E-4C60-B41C-67332CC0953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{DE162102-EE59-4DBF-8983-92563C1F3E28}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72E-4C60-B41C-67332CC0953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1.5004737091425864</c:v>
                </c:pt>
                <c:pt idx="1">
                  <c:v>1.0013227114154917</c:v>
                </c:pt>
                <c:pt idx="2">
                  <c:v>1.1186464311118853</c:v>
                </c:pt>
                <c:pt idx="3">
                  <c:v>1.0875687030768</c:v>
                </c:pt>
              </c:numCache>
            </c:numRef>
          </c:val>
          <c:extLst>
            <c:ext xmlns:c16="http://schemas.microsoft.com/office/drawing/2014/chart" uri="{C3380CC4-5D6E-409C-BE32-E72D297353CC}">
              <c16:uniqueId val="{00000004-572E-4C60-B41C-67332CC0953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{B0AC3417-EC63-4F72-8D8E-85038AFB0347}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72E-4C60-B41C-67332CC0953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{1F193CE6-1F78-406F-B257-2D03FBC235F1}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72E-4C60-B41C-67332CC0953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{E0CC4B00-A616-4A50-BE76-F9AAECB6AB3D}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72E-4C60-B41C-67332CC0953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{E83BA2F3-93DE-4CF0-B626-8A096094FD58}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72E-4C60-B41C-67332CC095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72E-4C60-B41C-67332CC0953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72E-4C60-B41C-67332CC0953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{D43DA2A8-5C0F-43DB-804E-117F926A2D49}</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58A7-47FF-8D99-315AC9B3C31F}"/>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{708D7708-0BD2-4C1A-8641-59F530EAA163}</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58A7-47FF-8D99-315AC9B3C31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{634F5A30-A486-4891-8CAA-73F305C22D7A}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8A7-47FF-8D99-315AC9B3C31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{85CFAA5B-67AC-4481-BE6B-1183638C732C}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8A7-47FF-8D99-315AC9B3C31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-2.0262505292445412</c:v>
                </c:pt>
                <c:pt idx="1">
                  <c:v>-1.8915068707011207</c:v>
                </c:pt>
                <c:pt idx="2">
                  <c:v>-2.7637010795899166</c:v>
                </c:pt>
                <c:pt idx="3">
                  <c:v>-2.8655893304673015</c:v>
                </c:pt>
              </c:numCache>
            </c:numRef>
          </c:val>
          <c:extLst>
            <c:ext xmlns:c16="http://schemas.microsoft.com/office/drawing/2014/chart" uri="{C3380CC4-5D6E-409C-BE32-E72D297353CC}">
              <c16:uniqueId val="{00000004-58A7-47FF-8D99-315AC9B3C31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{939EBBEF-86C1-4F56-87C8-600147E7AA9F}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8A7-47FF-8D99-315AC9B3C31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{C815682F-631F-48C1-806E-3CB6582B28AF}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8A7-47FF-8D99-315AC9B3C31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{4D337A78-D8D0-46F3-B1CE-6A8D98F34901}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8A7-47FF-8D99-315AC9B3C31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{38C97FEC-96B7-49D5-A090-7D7483B74BDF}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8A7-47FF-8D99-315AC9B3C31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8A7-47FF-8D99-315AC9B3C31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8A7-47FF-8D99-315AC9B3C31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{F7F67893-86FC-4DBA-8D96-31E7BF31DB55}</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F91F-4273-97DC-DB14F3090AEE}"/>
                </c:ext>
              </c:extLst>
            </c:dLbl>
            <c:dLbl>
              <c:idx val="1"/>
              <c:tx>
                <c:strRef>
                  <c:f>Daten_Diagramme!$D$15</c:f>
                  <c:strCache>
                    <c:ptCount val="1"/>
                    <c:pt idx="0">
                      <c:v>29.4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{46B3A4CC-1601-4C17-9D27-99D1731B09FD}</c15:txfldGUID>
                      <c15:f>Daten_Diagramme!$D$15</c15:f>
                      <c15:dlblFieldTableCache>
                        <c:ptCount val="1"/>
                        <c:pt idx="0">
                          <c:v>29.4</c:v>
                        </c:pt>
                      </c15:dlblFieldTableCache>
                    </c15:dlblFTEntry>
                  </c15:dlblFieldTable>
                  <c15:showDataLabelsRange val="0"/>
                </c:ext>
                <c:ext xmlns:c16="http://schemas.microsoft.com/office/drawing/2014/chart" uri="{C3380CC4-5D6E-409C-BE32-E72D297353CC}">
                  <c16:uniqueId val="{00000001-F91F-4273-97DC-DB14F3090AEE}"/>
                </c:ext>
              </c:extLst>
            </c:dLbl>
            <c:dLbl>
              <c:idx val="2"/>
              <c:tx>
                <c:strRef>
                  <c:f>Daten_Diagramme!$D$16</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{5EB58EF2-C3FB-4EF8-B48F-024D8072AC71}</c15:txfldGUID>
                      <c15:f>Daten_Diagramme!$D$16</c15:f>
                      <c15:dlblFieldTableCache>
                        <c:ptCount val="1"/>
                        <c:pt idx="0">
                          <c:v>18.5</c:v>
                        </c:pt>
                      </c15:dlblFieldTableCache>
                    </c15:dlblFTEntry>
                  </c15:dlblFieldTable>
                  <c15:showDataLabelsRange val="0"/>
                </c:ext>
                <c:ext xmlns:c16="http://schemas.microsoft.com/office/drawing/2014/chart" uri="{C3380CC4-5D6E-409C-BE32-E72D297353CC}">
                  <c16:uniqueId val="{00000002-F91F-4273-97DC-DB14F3090AEE}"/>
                </c:ext>
              </c:extLst>
            </c:dLbl>
            <c:dLbl>
              <c:idx val="3"/>
              <c:tx>
                <c:strRef>
                  <c:f>Daten_Diagramme!$D$17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{0687481E-7820-4865-BACA-1FD82F65E35E}</c15:txfldGUID>
                      <c15:f>Daten_Diagramme!$D$17</c15:f>
                      <c15:dlblFieldTableCache>
                        <c:ptCount val="1"/>
                        <c:pt idx="0">
                          <c:v>-3.8</c:v>
                        </c:pt>
                      </c15:dlblFieldTableCache>
                    </c15:dlblFTEntry>
                  </c15:dlblFieldTable>
                  <c15:showDataLabelsRange val="0"/>
                </c:ext>
                <c:ext xmlns:c16="http://schemas.microsoft.com/office/drawing/2014/chart" uri="{C3380CC4-5D6E-409C-BE32-E72D297353CC}">
                  <c16:uniqueId val="{00000003-F91F-4273-97DC-DB14F3090AEE}"/>
                </c:ext>
              </c:extLst>
            </c:dLbl>
            <c:dLbl>
              <c:idx val="4"/>
              <c:tx>
                <c:strRef>
                  <c:f>Daten_Diagramme!$D$18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{40672258-2E25-4753-8702-3F7725CD86C6}</c15:txfldGUID>
                      <c15:f>Daten_Diagramme!$D$18</c15:f>
                      <c15:dlblFieldTableCache>
                        <c:ptCount val="1"/>
                        <c:pt idx="0">
                          <c:v>2.4</c:v>
                        </c:pt>
                      </c15:dlblFieldTableCache>
                    </c15:dlblFTEntry>
                  </c15:dlblFieldTable>
                  <c15:showDataLabelsRange val="0"/>
                </c:ext>
                <c:ext xmlns:c16="http://schemas.microsoft.com/office/drawing/2014/chart" uri="{C3380CC4-5D6E-409C-BE32-E72D297353CC}">
                  <c16:uniqueId val="{00000004-F91F-4273-97DC-DB14F3090AEE}"/>
                </c:ext>
              </c:extLst>
            </c:dLbl>
            <c:dLbl>
              <c:idx val="5"/>
              <c:tx>
                <c:strRef>
                  <c:f>Daten_Diagramme!$D$19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{57E92BAE-D276-4E84-B98E-FC31314AD9C0}</c15:txfldGUID>
                      <c15:f>Daten_Diagramme!$D$19</c15:f>
                      <c15:dlblFieldTableCache>
                        <c:ptCount val="1"/>
                        <c:pt idx="0">
                          <c:v>-5.0</c:v>
                        </c:pt>
                      </c15:dlblFieldTableCache>
                    </c15:dlblFTEntry>
                  </c15:dlblFieldTable>
                  <c15:showDataLabelsRange val="0"/>
                </c:ext>
                <c:ext xmlns:c16="http://schemas.microsoft.com/office/drawing/2014/chart" uri="{C3380CC4-5D6E-409C-BE32-E72D297353CC}">
                  <c16:uniqueId val="{00000005-F91F-4273-97DC-DB14F3090AEE}"/>
                </c:ext>
              </c:extLst>
            </c:dLbl>
            <c:dLbl>
              <c:idx val="6"/>
              <c:tx>
                <c:strRef>
                  <c:f>Daten_Diagramme!$D$20</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{8BF94D43-5A3D-4296-AE7C-377E57525B2D}</c15:txfldGUID>
                      <c15:f>Daten_Diagramme!$D$20</c15:f>
                      <c15:dlblFieldTableCache>
                        <c:ptCount val="1"/>
                        <c:pt idx="0">
                          <c:v>-5.4</c:v>
                        </c:pt>
                      </c15:dlblFieldTableCache>
                    </c15:dlblFTEntry>
                  </c15:dlblFieldTable>
                  <c15:showDataLabelsRange val="0"/>
                </c:ext>
                <c:ext xmlns:c16="http://schemas.microsoft.com/office/drawing/2014/chart" uri="{C3380CC4-5D6E-409C-BE32-E72D297353CC}">
                  <c16:uniqueId val="{00000006-F91F-4273-97DC-DB14F3090AEE}"/>
                </c:ext>
              </c:extLst>
            </c:dLbl>
            <c:dLbl>
              <c:idx val="7"/>
              <c:tx>
                <c:strRef>
                  <c:f>Daten_Diagramme!$D$21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{935215F6-2E21-4FB8-BC40-222BB8F7E9DE}</c15:txfldGUID>
                      <c15:f>Daten_Diagramme!$D$21</c15:f>
                      <c15:dlblFieldTableCache>
                        <c:ptCount val="1"/>
                        <c:pt idx="0">
                          <c:v>2.3</c:v>
                        </c:pt>
                      </c15:dlblFieldTableCache>
                    </c15:dlblFTEntry>
                  </c15:dlblFieldTable>
                  <c15:showDataLabelsRange val="0"/>
                </c:ext>
                <c:ext xmlns:c16="http://schemas.microsoft.com/office/drawing/2014/chart" uri="{C3380CC4-5D6E-409C-BE32-E72D297353CC}">
                  <c16:uniqueId val="{00000007-F91F-4273-97DC-DB14F3090AEE}"/>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{D8CD1CC5-82AF-427E-8516-FAE0A69FF234}</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F91F-4273-97DC-DB14F3090AEE}"/>
                </c:ext>
              </c:extLst>
            </c:dLbl>
            <c:dLbl>
              <c:idx val="9"/>
              <c:tx>
                <c:strRef>
                  <c:f>Daten_Diagramme!$D$23</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{35499D12-78E7-41D2-915E-4D525F230ACA}</c15:txfldGUID>
                      <c15:f>Daten_Diagramme!$D$23</c15:f>
                      <c15:dlblFieldTableCache>
                        <c:ptCount val="1"/>
                        <c:pt idx="0">
                          <c:v>7.2</c:v>
                        </c:pt>
                      </c15:dlblFieldTableCache>
                    </c15:dlblFTEntry>
                  </c15:dlblFieldTable>
                  <c15:showDataLabelsRange val="0"/>
                </c:ext>
                <c:ext xmlns:c16="http://schemas.microsoft.com/office/drawing/2014/chart" uri="{C3380CC4-5D6E-409C-BE32-E72D297353CC}">
                  <c16:uniqueId val="{00000009-F91F-4273-97DC-DB14F3090AEE}"/>
                </c:ext>
              </c:extLst>
            </c:dLbl>
            <c:dLbl>
              <c:idx val="10"/>
              <c:tx>
                <c:strRef>
                  <c:f>Daten_Diagramme!$D$24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{12DDF615-2006-49CC-858C-24990F73BB6F}</c15:txfldGUID>
                      <c15:f>Daten_Diagramme!$D$24</c15:f>
                      <c15:dlblFieldTableCache>
                        <c:ptCount val="1"/>
                        <c:pt idx="0">
                          <c:v>-3.1</c:v>
                        </c:pt>
                      </c15:dlblFieldTableCache>
                    </c15:dlblFTEntry>
                  </c15:dlblFieldTable>
                  <c15:showDataLabelsRange val="0"/>
                </c:ext>
                <c:ext xmlns:c16="http://schemas.microsoft.com/office/drawing/2014/chart" uri="{C3380CC4-5D6E-409C-BE32-E72D297353CC}">
                  <c16:uniqueId val="{0000000A-F91F-4273-97DC-DB14F3090AEE}"/>
                </c:ext>
              </c:extLst>
            </c:dLbl>
            <c:dLbl>
              <c:idx val="11"/>
              <c:tx>
                <c:strRef>
                  <c:f>Daten_Diagramme!$D$25</c:f>
                  <c:strCache>
                    <c:ptCount val="1"/>
                    <c:pt idx="0">
                      <c:v>-28.0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{F3CD7C74-283A-4621-B31B-634BD7F4A6D2}</c15:txfldGUID>
                      <c15:f>Daten_Diagramme!$D$25</c15:f>
                      <c15:dlblFieldTableCache>
                        <c:ptCount val="1"/>
                        <c:pt idx="0">
                          <c:v>-28.0</c:v>
                        </c:pt>
                      </c15:dlblFieldTableCache>
                    </c15:dlblFTEntry>
                  </c15:dlblFieldTable>
                  <c15:showDataLabelsRange val="0"/>
                </c:ext>
                <c:ext xmlns:c16="http://schemas.microsoft.com/office/drawing/2014/chart" uri="{C3380CC4-5D6E-409C-BE32-E72D297353CC}">
                  <c16:uniqueId val="{0000000B-F91F-4273-97DC-DB14F3090AEE}"/>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{EDE1B746-C963-4E25-AF21-607AF3CC9CDE}</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F91F-4273-97DC-DB14F3090AEE}"/>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{2EB2D3D8-E859-4075-AB4A-BEB2C48D01E9}</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F91F-4273-97DC-DB14F3090AEE}"/>
                </c:ext>
              </c:extLst>
            </c:dLbl>
            <c:dLbl>
              <c:idx val="14"/>
              <c:tx>
                <c:strRef>
                  <c:f>Daten_Diagramme!$D$28</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{723000B6-238D-4548-B3DB-80EF3CEEF207}</c15:txfldGUID>
                      <c15:f>Daten_Diagramme!$D$28</c15:f>
                      <c15:dlblFieldTableCache>
                        <c:ptCount val="1"/>
                        <c:pt idx="0">
                          <c:v>7.5</c:v>
                        </c:pt>
                      </c15:dlblFieldTableCache>
                    </c15:dlblFTEntry>
                  </c15:dlblFieldTable>
                  <c15:showDataLabelsRange val="0"/>
                </c:ext>
                <c:ext xmlns:c16="http://schemas.microsoft.com/office/drawing/2014/chart" uri="{C3380CC4-5D6E-409C-BE32-E72D297353CC}">
                  <c16:uniqueId val="{0000000E-F91F-4273-97DC-DB14F3090AEE}"/>
                </c:ext>
              </c:extLst>
            </c:dLbl>
            <c:dLbl>
              <c:idx val="15"/>
              <c:tx>
                <c:strRef>
                  <c:f>Daten_Diagramme!$D$29</c:f>
                  <c:strCache>
                    <c:ptCount val="1"/>
                    <c:pt idx="0">
                      <c:v>-21.8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{905D3641-88BC-4941-BE48-D89D6C6671D3}</c15:txfldGUID>
                      <c15:f>Daten_Diagramme!$D$29</c15:f>
                      <c15:dlblFieldTableCache>
                        <c:ptCount val="1"/>
                        <c:pt idx="0">
                          <c:v>-21.8</c:v>
                        </c:pt>
                      </c15:dlblFieldTableCache>
                    </c15:dlblFTEntry>
                  </c15:dlblFieldTable>
                  <c15:showDataLabelsRange val="0"/>
                </c:ext>
                <c:ext xmlns:c16="http://schemas.microsoft.com/office/drawing/2014/chart" uri="{C3380CC4-5D6E-409C-BE32-E72D297353CC}">
                  <c16:uniqueId val="{0000000F-F91F-4273-97DC-DB14F3090AEE}"/>
                </c:ext>
              </c:extLst>
            </c:dLbl>
            <c:dLbl>
              <c:idx val="16"/>
              <c:tx>
                <c:strRef>
                  <c:f>Daten_Diagramme!$D$30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{51B12ACF-C11C-4567-A432-5CF951D83ACB}</c15:txfldGUID>
                      <c15:f>Daten_Diagramme!$D$30</c15:f>
                      <c15:dlblFieldTableCache>
                        <c:ptCount val="1"/>
                        <c:pt idx="0">
                          <c:v>5.0</c:v>
                        </c:pt>
                      </c15:dlblFieldTableCache>
                    </c15:dlblFTEntry>
                  </c15:dlblFieldTable>
                  <c15:showDataLabelsRange val="0"/>
                </c:ext>
                <c:ext xmlns:c16="http://schemas.microsoft.com/office/drawing/2014/chart" uri="{C3380CC4-5D6E-409C-BE32-E72D297353CC}">
                  <c16:uniqueId val="{00000010-F91F-4273-97DC-DB14F3090AEE}"/>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{B393907A-CBA5-499F-965D-1EF8C8DF5C31}</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F91F-4273-97DC-DB14F3090AEE}"/>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{110D20A6-6834-422E-81F9-3879E43BDC1A}</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F91F-4273-97DC-DB14F3090AEE}"/>
                </c:ext>
              </c:extLst>
            </c:dLbl>
            <c:dLbl>
              <c:idx val="19"/>
              <c:tx>
                <c:strRef>
                  <c:f>Daten_Diagramme!$D$33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{7661BB61-963E-4A4A-B369-D9CBA9835966}</c15:txfldGUID>
                      <c15:f>Daten_Diagramme!$D$33</c15:f>
                      <c15:dlblFieldTableCache>
                        <c:ptCount val="1"/>
                        <c:pt idx="0">
                          <c:v>0.0</c:v>
                        </c:pt>
                      </c15:dlblFieldTableCache>
                    </c15:dlblFTEntry>
                  </c15:dlblFieldTable>
                  <c15:showDataLabelsRange val="0"/>
                </c:ext>
                <c:ext xmlns:c16="http://schemas.microsoft.com/office/drawing/2014/chart" uri="{C3380CC4-5D6E-409C-BE32-E72D297353CC}">
                  <c16:uniqueId val="{00000013-F91F-4273-97DC-DB14F3090AEE}"/>
                </c:ext>
              </c:extLst>
            </c:dLbl>
            <c:dLbl>
              <c:idx val="20"/>
              <c:tx>
                <c:strRef>
                  <c:f>Daten_Diagramme!$D$34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{7F30CE52-FBA4-48F0-A0C9-D6BFE075305D}</c15:txfldGUID>
                      <c15:f>Daten_Diagramme!$D$34</c15:f>
                      <c15:dlblFieldTableCache>
                        <c:ptCount val="1"/>
                        <c:pt idx="0">
                          <c:v>-1.4</c:v>
                        </c:pt>
                      </c15:dlblFieldTableCache>
                    </c15:dlblFTEntry>
                  </c15:dlblFieldTable>
                  <c15:showDataLabelsRange val="0"/>
                </c:ext>
                <c:ext xmlns:c16="http://schemas.microsoft.com/office/drawing/2014/chart" uri="{C3380CC4-5D6E-409C-BE32-E72D297353CC}">
                  <c16:uniqueId val="{00000014-F91F-4273-97DC-DB14F3090AE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{2CA49F88-ECAB-4A23-AAE8-35D8BB967EF0}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F91F-4273-97DC-DB14F3090AE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{24A91A18-FF86-44EA-A7A7-BCF046612885}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91F-4273-97DC-DB14F3090AEE}"/>
                </c:ext>
              </c:extLst>
            </c:dLbl>
            <c:dLbl>
              <c:idx val="23"/>
              <c:tx>
                <c:strRef>
                  <c:f>Daten_Diagramme!$D$37</c:f>
                  <c:strCache>
                    <c:ptCount val="1"/>
                    <c:pt idx="0">
                      <c:v>29.4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{F7516E5D-9D91-44AA-823E-1DE368177486}</c15:txfldGUID>
                      <c15:f>Daten_Diagramme!$D$37</c15:f>
                      <c15:dlblFieldTableCache>
                        <c:ptCount val="1"/>
                        <c:pt idx="0">
                          <c:v>29.4</c:v>
                        </c:pt>
                      </c15:dlblFieldTableCache>
                    </c15:dlblFTEntry>
                  </c15:dlblFieldTable>
                  <c15:showDataLabelsRange val="0"/>
                </c:ext>
                <c:ext xmlns:c16="http://schemas.microsoft.com/office/drawing/2014/chart" uri="{C3380CC4-5D6E-409C-BE32-E72D297353CC}">
                  <c16:uniqueId val="{00000017-F91F-4273-97DC-DB14F3090AEE}"/>
                </c:ext>
              </c:extLst>
            </c:dLbl>
            <c:dLbl>
              <c:idx val="24"/>
              <c:layout>
                <c:manualLayout>
                  <c:x val="4.7769028871392123E-3"/>
                  <c:y val="-4.6876052205785108E-5"/>
                </c:manualLayout>
              </c:layout>
              <c:tx>
                <c:strRef>
                  <c:f>Daten_Diagramme!$D$38</c:f>
                  <c:strCache>
                    <c:ptCount val="1"/>
                    <c:pt idx="0">
                      <c:v>-1.1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{AD8826CF-5DAD-47FC-80CD-1EECB503315D}</c15:txfldGUID>
                      <c15:f>Daten_Diagramme!$D$38</c15:f>
                      <c15:dlblFieldTableCache>
                        <c:ptCount val="1"/>
                        <c:pt idx="0">
                          <c:v>-1.1</c:v>
                        </c:pt>
                      </c15:dlblFieldTableCache>
                    </c15:dlblFTEntry>
                  </c15:dlblFieldTable>
                  <c15:showDataLabelsRange val="0"/>
                </c:ext>
                <c:ext xmlns:c16="http://schemas.microsoft.com/office/drawing/2014/chart" uri="{C3380CC4-5D6E-409C-BE32-E72D297353CC}">
                  <c16:uniqueId val="{00000018-F91F-4273-97DC-DB14F3090AEE}"/>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{44F1B244-3F68-4311-A676-DEB0EBA81E04}</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F91F-4273-97DC-DB14F3090AE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{A99FC5E9-B448-45E8-B37F-379E00B02461}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91F-4273-97DC-DB14F3090AE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{78B1A907-16C6-43B1-9572-324D6801F0C5}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91F-4273-97DC-DB14F3090AE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{B1125481-A83E-4909-91F6-CD41F2E5C379}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91F-4273-97DC-DB14F3090AE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{CDD764E8-3BAB-4AA3-8428-16D20A90B311}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91F-4273-97DC-DB14F3090AE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{640B8D1F-A8BD-4A4E-B44A-59CCD34298C9}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91F-4273-97DC-DB14F3090AEE}"/>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{8C77766F-AFF6-4BE1-A947-28C6E0BA691B}</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F91F-4273-97DC-DB14F3090A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1.5004737091425864</c:v>
                </c:pt>
                <c:pt idx="1">
                  <c:v>29.411764705882351</c:v>
                </c:pt>
                <c:pt idx="2">
                  <c:v>18.503118503118504</c:v>
                </c:pt>
                <c:pt idx="3">
                  <c:v>-3.8258917004922703</c:v>
                </c:pt>
                <c:pt idx="4">
                  <c:v>2.3504273504273505</c:v>
                </c:pt>
                <c:pt idx="5">
                  <c:v>-4.9692325554394516</c:v>
                </c:pt>
                <c:pt idx="6">
                  <c:v>-5.3930530164533819</c:v>
                </c:pt>
                <c:pt idx="7">
                  <c:v>2.2933333333333334</c:v>
                </c:pt>
                <c:pt idx="8">
                  <c:v>1.3000091549940493</c:v>
                </c:pt>
                <c:pt idx="9">
                  <c:v>7.1579594817975627</c:v>
                </c:pt>
                <c:pt idx="10">
                  <c:v>-3.1265632816408204</c:v>
                </c:pt>
                <c:pt idx="11">
                  <c:v>-27.989130434782609</c:v>
                </c:pt>
                <c:pt idx="12">
                  <c:v>-1.2922465208747516</c:v>
                </c:pt>
                <c:pt idx="13">
                  <c:v>3.746606334841629</c:v>
                </c:pt>
                <c:pt idx="14">
                  <c:v>7.4965800273597809</c:v>
                </c:pt>
                <c:pt idx="15">
                  <c:v>-21.767810026385224</c:v>
                </c:pt>
                <c:pt idx="16">
                  <c:v>5.0100874243443174</c:v>
                </c:pt>
                <c:pt idx="17">
                  <c:v>3.3832501386577927</c:v>
                </c:pt>
                <c:pt idx="18">
                  <c:v>2.9878273699741791</c:v>
                </c:pt>
                <c:pt idx="19">
                  <c:v>-3.5323207347227131E-2</c:v>
                </c:pt>
                <c:pt idx="20">
                  <c:v>-1.3717421124828533</c:v>
                </c:pt>
                <c:pt idx="21">
                  <c:v>0</c:v>
                </c:pt>
                <c:pt idx="23">
                  <c:v>29.411764705882351</c:v>
                </c:pt>
                <c:pt idx="24">
                  <c:v>-1.0987661899208152</c:v>
                </c:pt>
                <c:pt idx="25">
                  <c:v>1.9482149978582928</c:v>
                </c:pt>
              </c:numCache>
            </c:numRef>
          </c:val>
          <c:extLst>
            <c:ext xmlns:c16="http://schemas.microsoft.com/office/drawing/2014/chart" uri="{C3380CC4-5D6E-409C-BE32-E72D297353CC}">
              <c16:uniqueId val="{00000020-F91F-4273-97DC-DB14F3090AE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{2F34485B-9AF4-4AC4-8BEA-A1FEAA93E7B7}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91F-4273-97DC-DB14F3090AE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{B7B59E2E-ED9D-42F3-B920-5F356EFF5802}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91F-4273-97DC-DB14F3090AE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{E2EDE7B4-5D52-4A6C-AD86-D5B6EE9CB42A}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91F-4273-97DC-DB14F3090AE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{C80985FD-561A-4413-978A-BC4F1006A350}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91F-4273-97DC-DB14F3090AE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{90E6F755-9000-4EF0-A1E0-6018CA330E92}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91F-4273-97DC-DB14F3090AE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{50CB05CE-DEC5-4EA4-B7C5-1D27A8097D88}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91F-4273-97DC-DB14F3090AE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{6E164996-7F12-473F-A926-ADEC38627A51}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91F-4273-97DC-DB14F3090AE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{23E2B9F5-0203-4783-A234-8C2E4EAA652E}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91F-4273-97DC-DB14F3090AE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{7773D6BB-3F21-4D30-96B1-D11715EFEB11}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91F-4273-97DC-DB14F3090AE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{C4D41EF6-BE6E-4AB5-9B7E-6BEAD6E11811}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91F-4273-97DC-DB14F3090AE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{8EDF02EC-03CA-4AC4-85CC-BBC4BE2B1D2C}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91F-4273-97DC-DB14F3090AE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{28815004-219A-4C03-BF55-37A2997A49ED}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91F-4273-97DC-DB14F3090AE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{B045FEA5-41D4-4A08-9856-444A0072538E}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91F-4273-97DC-DB14F3090AE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{D4FEC9B0-F1BF-4F23-AECB-F75CC7BBA977}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91F-4273-97DC-DB14F3090AE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{A9AD473E-07FD-4356-AE9B-CA7BD08FDA6B}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91F-4273-97DC-DB14F3090AE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{1A3178F3-E108-4E2A-B88A-94DDA3EB724F}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91F-4273-97DC-DB14F3090AE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{D169EAA5-210C-4394-9F19-0DA9A76D5035}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91F-4273-97DC-DB14F3090AE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{31ACCCA5-67BC-40A4-A38A-4E25440135F0}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91F-4273-97DC-DB14F3090AE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{8ADDCBB1-CD35-4E2F-95C7-CCDE50D273D3}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91F-4273-97DC-DB14F3090AE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{BD65241D-E5C5-41F9-8B5A-5FB1256328B1}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91F-4273-97DC-DB14F3090AE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{9BBF0273-82FC-4D8C-BE60-13330D6E9761}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91F-4273-97DC-DB14F3090AE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{4BDCA64D-8B22-4C1A-A8E2-0184BB1B9C60}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91F-4273-97DC-DB14F3090AE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{20ED44B9-4710-417F-9415-1A50D20E5194}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91F-4273-97DC-DB14F3090AE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{64EF896F-9787-4D9B-B0D3-D9AA57FFE5D5}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91F-4273-97DC-DB14F3090AE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{7F0FF8EF-30DA-4B70-93E1-9587FFB63830}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91F-4273-97DC-DB14F3090AE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{09CDF204-7502-41C4-AC15-21163B4E010A}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91F-4273-97DC-DB14F3090AE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{5C0D9F89-51D8-42C2-B260-18EAD00103EE}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91F-4273-97DC-DB14F3090AE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{27C4A7E5-ECB2-4F5C-B0B2-A95E8F91E1E2}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91F-4273-97DC-DB14F3090AE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{BEC599E8-5241-4CDA-B305-2F668799516C}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91F-4273-97DC-DB14F3090AE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{3AD507A2-FE6C-4C97-8553-14D5FE4C4F78}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91F-4273-97DC-DB14F3090AE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{512CC2E5-D116-429B-8241-E1AD9480421B}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91F-4273-97DC-DB14F3090AE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{ECA914A3-6A45-440F-B037-C37AE91178B7}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91F-4273-97DC-DB14F3090A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91F-4273-97DC-DB14F3090AE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91F-4273-97DC-DB14F3090AE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{234AE3BA-AF59-43FB-9EFE-05D1E11C5AE2}</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30EC-4D3A-A7C3-68F92531308B}"/>
                </c:ext>
              </c:extLst>
            </c:dLbl>
            <c:dLbl>
              <c:idx val="1"/>
              <c:tx>
                <c:strRef>
                  <c:f>Daten_Diagramme!$E$15</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{04334B23-BD12-4313-8782-EB45BF595925}</c15:txfldGUID>
                      <c15:f>Daten_Diagramme!$E$15</c15:f>
                      <c15:dlblFieldTableCache>
                        <c:ptCount val="1"/>
                        <c:pt idx="0">
                          <c:v>9.8</c:v>
                        </c:pt>
                      </c15:dlblFieldTableCache>
                    </c15:dlblFTEntry>
                  </c15:dlblFieldTable>
                  <c15:showDataLabelsRange val="0"/>
                </c:ext>
                <c:ext xmlns:c16="http://schemas.microsoft.com/office/drawing/2014/chart" uri="{C3380CC4-5D6E-409C-BE32-E72D297353CC}">
                  <c16:uniqueId val="{00000001-30EC-4D3A-A7C3-68F92531308B}"/>
                </c:ext>
              </c:extLst>
            </c:dLbl>
            <c:dLbl>
              <c:idx val="2"/>
              <c:tx>
                <c:strRef>
                  <c:f>Daten_Diagramme!$E$16</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{5A1676D1-5BA7-4DB2-89A8-AFC6D9A4E49A}</c15:txfldGUID>
                      <c15:f>Daten_Diagramme!$E$16</c15:f>
                      <c15:dlblFieldTableCache>
                        <c:ptCount val="1"/>
                        <c:pt idx="0">
                          <c:v>15.8</c:v>
                        </c:pt>
                      </c15:dlblFieldTableCache>
                    </c15:dlblFTEntry>
                  </c15:dlblFieldTable>
                  <c15:showDataLabelsRange val="0"/>
                </c:ext>
                <c:ext xmlns:c16="http://schemas.microsoft.com/office/drawing/2014/chart" uri="{C3380CC4-5D6E-409C-BE32-E72D297353CC}">
                  <c16:uniqueId val="{00000002-30EC-4D3A-A7C3-68F92531308B}"/>
                </c:ext>
              </c:extLst>
            </c:dLbl>
            <c:dLbl>
              <c:idx val="3"/>
              <c:tx>
                <c:strRef>
                  <c:f>Daten_Diagramme!$E$17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{C36AF6B1-4AC3-429F-8A43-4FF40F0320FF}</c15:txfldGUID>
                      <c15:f>Daten_Diagramme!$E$17</c15:f>
                      <c15:dlblFieldTableCache>
                        <c:ptCount val="1"/>
                        <c:pt idx="0">
                          <c:v>-3.3</c:v>
                        </c:pt>
                      </c15:dlblFieldTableCache>
                    </c15:dlblFTEntry>
                  </c15:dlblFieldTable>
                  <c15:showDataLabelsRange val="0"/>
                </c:ext>
                <c:ext xmlns:c16="http://schemas.microsoft.com/office/drawing/2014/chart" uri="{C3380CC4-5D6E-409C-BE32-E72D297353CC}">
                  <c16:uniqueId val="{00000003-30EC-4D3A-A7C3-68F92531308B}"/>
                </c:ext>
              </c:extLst>
            </c:dLbl>
            <c:dLbl>
              <c:idx val="4"/>
              <c:tx>
                <c:strRef>
                  <c:f>Daten_Diagramme!$E$18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{F4FC2812-54CC-4A8D-9882-9987CE9A3FEB}</c15:txfldGUID>
                      <c15:f>Daten_Diagramme!$E$18</c15:f>
                      <c15:dlblFieldTableCache>
                        <c:ptCount val="1"/>
                        <c:pt idx="0">
                          <c:v>4.1</c:v>
                        </c:pt>
                      </c15:dlblFieldTableCache>
                    </c15:dlblFTEntry>
                  </c15:dlblFieldTable>
                  <c15:showDataLabelsRange val="0"/>
                </c:ext>
                <c:ext xmlns:c16="http://schemas.microsoft.com/office/drawing/2014/chart" uri="{C3380CC4-5D6E-409C-BE32-E72D297353CC}">
                  <c16:uniqueId val="{00000004-30EC-4D3A-A7C3-68F92531308B}"/>
                </c:ext>
              </c:extLst>
            </c:dLbl>
            <c:dLbl>
              <c:idx val="5"/>
              <c:tx>
                <c:strRef>
                  <c:f>Daten_Diagramme!$E$19</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{EBA4D8DD-7312-470A-9703-CB4C1DC39FAA}</c15:txfldGUID>
                      <c15:f>Daten_Diagramme!$E$19</c15:f>
                      <c15:dlblFieldTableCache>
                        <c:ptCount val="1"/>
                        <c:pt idx="0">
                          <c:v>-11.7</c:v>
                        </c:pt>
                      </c15:dlblFieldTableCache>
                    </c15:dlblFTEntry>
                  </c15:dlblFieldTable>
                  <c15:showDataLabelsRange val="0"/>
                </c:ext>
                <c:ext xmlns:c16="http://schemas.microsoft.com/office/drawing/2014/chart" uri="{C3380CC4-5D6E-409C-BE32-E72D297353CC}">
                  <c16:uniqueId val="{00000005-30EC-4D3A-A7C3-68F92531308B}"/>
                </c:ext>
              </c:extLst>
            </c:dLbl>
            <c:dLbl>
              <c:idx val="6"/>
              <c:tx>
                <c:strRef>
                  <c:f>Daten_Diagramme!$E$20</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{1474A6FB-1E56-4045-91E8-1FFF5DEE8970}</c15:txfldGUID>
                      <c15:f>Daten_Diagramme!$E$20</c15:f>
                      <c15:dlblFieldTableCache>
                        <c:ptCount val="1"/>
                        <c:pt idx="0">
                          <c:v>-14.1</c:v>
                        </c:pt>
                      </c15:dlblFieldTableCache>
                    </c15:dlblFTEntry>
                  </c15:dlblFieldTable>
                  <c15:showDataLabelsRange val="0"/>
                </c:ext>
                <c:ext xmlns:c16="http://schemas.microsoft.com/office/drawing/2014/chart" uri="{C3380CC4-5D6E-409C-BE32-E72D297353CC}">
                  <c16:uniqueId val="{00000006-30EC-4D3A-A7C3-68F92531308B}"/>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{92052A6D-63C4-4475-8138-029F1C3A6B6D}</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30EC-4D3A-A7C3-68F92531308B}"/>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{F6412C7A-C967-4AED-B3E9-38C1338FA089}</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30EC-4D3A-A7C3-68F92531308B}"/>
                </c:ext>
              </c:extLst>
            </c:dLbl>
            <c:dLbl>
              <c:idx val="9"/>
              <c:tx>
                <c:strRef>
                  <c:f>Daten_Diagramme!$E$23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{F93C1042-9229-408F-89B6-2300ADE9F224}</c15:txfldGUID>
                      <c15:f>Daten_Diagramme!$E$23</c15:f>
                      <c15:dlblFieldTableCache>
                        <c:ptCount val="1"/>
                        <c:pt idx="0">
                          <c:v>2.8</c:v>
                        </c:pt>
                      </c15:dlblFieldTableCache>
                    </c15:dlblFTEntry>
                  </c15:dlblFieldTable>
                  <c15:showDataLabelsRange val="0"/>
                </c:ext>
                <c:ext xmlns:c16="http://schemas.microsoft.com/office/drawing/2014/chart" uri="{C3380CC4-5D6E-409C-BE32-E72D297353CC}">
                  <c16:uniqueId val="{00000009-30EC-4D3A-A7C3-68F92531308B}"/>
                </c:ext>
              </c:extLst>
            </c:dLbl>
            <c:dLbl>
              <c:idx val="10"/>
              <c:tx>
                <c:strRef>
                  <c:f>Daten_Diagramme!$E$24</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{13B3B6B7-B4C5-490B-8A8D-A12CB64BBCA5}</c15:txfldGUID>
                      <c15:f>Daten_Diagramme!$E$24</c15:f>
                      <c15:dlblFieldTableCache>
                        <c:ptCount val="1"/>
                        <c:pt idx="0">
                          <c:v>-9.5</c:v>
                        </c:pt>
                      </c15:dlblFieldTableCache>
                    </c15:dlblFTEntry>
                  </c15:dlblFieldTable>
                  <c15:showDataLabelsRange val="0"/>
                </c:ext>
                <c:ext xmlns:c16="http://schemas.microsoft.com/office/drawing/2014/chart" uri="{C3380CC4-5D6E-409C-BE32-E72D297353CC}">
                  <c16:uniqueId val="{0000000A-30EC-4D3A-A7C3-68F92531308B}"/>
                </c:ext>
              </c:extLst>
            </c:dLbl>
            <c:dLbl>
              <c:idx val="11"/>
              <c:tx>
                <c:strRef>
                  <c:f>Daten_Diagramme!$E$25</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{DC1009E4-CFAE-4542-8704-2FA7396CD688}</c15:txfldGUID>
                      <c15:f>Daten_Diagramme!$E$25</c15:f>
                      <c15:dlblFieldTableCache>
                        <c:ptCount val="1"/>
                        <c:pt idx="0">
                          <c:v>-9.1</c:v>
                        </c:pt>
                      </c15:dlblFieldTableCache>
                    </c15:dlblFTEntry>
                  </c15:dlblFieldTable>
                  <c15:showDataLabelsRange val="0"/>
                </c:ext>
                <c:ext xmlns:c16="http://schemas.microsoft.com/office/drawing/2014/chart" uri="{C3380CC4-5D6E-409C-BE32-E72D297353CC}">
                  <c16:uniqueId val="{0000000B-30EC-4D3A-A7C3-68F92531308B}"/>
                </c:ext>
              </c:extLst>
            </c:dLbl>
            <c:dLbl>
              <c:idx val="12"/>
              <c:tx>
                <c:strRef>
                  <c:f>Daten_Diagramme!$E$26</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{F83D0585-C9D8-4DF8-A9B1-8AE0590E7E9C}</c15:txfldGUID>
                      <c15:f>Daten_Diagramme!$E$26</c15:f>
                      <c15:dlblFieldTableCache>
                        <c:ptCount val="1"/>
                        <c:pt idx="0">
                          <c:v>7.4</c:v>
                        </c:pt>
                      </c15:dlblFieldTableCache>
                    </c15:dlblFTEntry>
                  </c15:dlblFieldTable>
                  <c15:showDataLabelsRange val="0"/>
                </c:ext>
                <c:ext xmlns:c16="http://schemas.microsoft.com/office/drawing/2014/chart" uri="{C3380CC4-5D6E-409C-BE32-E72D297353CC}">
                  <c16:uniqueId val="{0000000C-30EC-4D3A-A7C3-68F92531308B}"/>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{7BD2C0B8-33B6-4E12-8070-40487EE7AC77}</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30EC-4D3A-A7C3-68F92531308B}"/>
                </c:ext>
              </c:extLst>
            </c:dLbl>
            <c:dLbl>
              <c:idx val="14"/>
              <c:tx>
                <c:strRef>
                  <c:f>Daten_Diagramme!$E$28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{11C50100-6753-4BE5-A521-B3FE9F9ED61F}</c15:txfldGUID>
                      <c15:f>Daten_Diagramme!$E$28</c15:f>
                      <c15:dlblFieldTableCache>
                        <c:ptCount val="1"/>
                        <c:pt idx="0">
                          <c:v>-2.9</c:v>
                        </c:pt>
                      </c15:dlblFieldTableCache>
                    </c15:dlblFTEntry>
                  </c15:dlblFieldTable>
                  <c15:showDataLabelsRange val="0"/>
                </c:ext>
                <c:ext xmlns:c16="http://schemas.microsoft.com/office/drawing/2014/chart" uri="{C3380CC4-5D6E-409C-BE32-E72D297353CC}">
                  <c16:uniqueId val="{0000000E-30EC-4D3A-A7C3-68F92531308B}"/>
                </c:ext>
              </c:extLst>
            </c:dLbl>
            <c:dLbl>
              <c:idx val="15"/>
              <c:tx>
                <c:strRef>
                  <c:f>Daten_Diagramme!$E$29</c:f>
                  <c:strCache>
                    <c:ptCount val="1"/>
                    <c:pt idx="0">
                      <c:v>-40.0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{B33EBB73-ACEB-4A09-A84C-88D82BE2DB13}</c15:txfldGUID>
                      <c15:f>Daten_Diagramme!$E$29</c15:f>
                      <c15:dlblFieldTableCache>
                        <c:ptCount val="1"/>
                        <c:pt idx="0">
                          <c:v>-40.0</c:v>
                        </c:pt>
                      </c15:dlblFieldTableCache>
                    </c15:dlblFTEntry>
                  </c15:dlblFieldTable>
                  <c15:showDataLabelsRange val="0"/>
                </c:ext>
                <c:ext xmlns:c16="http://schemas.microsoft.com/office/drawing/2014/chart" uri="{C3380CC4-5D6E-409C-BE32-E72D297353CC}">
                  <c16:uniqueId val="{0000000F-30EC-4D3A-A7C3-68F92531308B}"/>
                </c:ext>
              </c:extLst>
            </c:dLbl>
            <c:dLbl>
              <c:idx val="16"/>
              <c:tx>
                <c:strRef>
                  <c:f>Daten_Diagramme!$E$30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{80BF207C-53D3-45EE-8B75-19380C6142E8}</c15:txfldGUID>
                      <c15:f>Daten_Diagramme!$E$30</c15:f>
                      <c15:dlblFieldTableCache>
                        <c:ptCount val="1"/>
                        <c:pt idx="0">
                          <c:v>5.8</c:v>
                        </c:pt>
                      </c15:dlblFieldTableCache>
                    </c15:dlblFTEntry>
                  </c15:dlblFieldTable>
                  <c15:showDataLabelsRange val="0"/>
                </c:ext>
                <c:ext xmlns:c16="http://schemas.microsoft.com/office/drawing/2014/chart" uri="{C3380CC4-5D6E-409C-BE32-E72D297353CC}">
                  <c16:uniqueId val="{00000010-30EC-4D3A-A7C3-68F92531308B}"/>
                </c:ext>
              </c:extLst>
            </c:dLbl>
            <c:dLbl>
              <c:idx val="17"/>
              <c:tx>
                <c:strRef>
                  <c:f>Daten_Diagramme!$E$31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{40AEDAB6-EAF8-465D-B529-673FAA5A9BE5}</c15:txfldGUID>
                      <c15:f>Daten_Diagramme!$E$31</c15:f>
                      <c15:dlblFieldTableCache>
                        <c:ptCount val="1"/>
                        <c:pt idx="0">
                          <c:v>4.8</c:v>
                        </c:pt>
                      </c15:dlblFieldTableCache>
                    </c15:dlblFTEntry>
                  </c15:dlblFieldTable>
                  <c15:showDataLabelsRange val="0"/>
                </c:ext>
                <c:ext xmlns:c16="http://schemas.microsoft.com/office/drawing/2014/chart" uri="{C3380CC4-5D6E-409C-BE32-E72D297353CC}">
                  <c16:uniqueId val="{00000011-30EC-4D3A-A7C3-68F92531308B}"/>
                </c:ext>
              </c:extLst>
            </c:dLbl>
            <c:dLbl>
              <c:idx val="18"/>
              <c:tx>
                <c:strRef>
                  <c:f>Daten_Diagramme!$E$32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{7CF89FA0-A94B-4B29-BDD7-12D2D3557874}</c15:txfldGUID>
                      <c15:f>Daten_Diagramme!$E$32</c15:f>
                      <c15:dlblFieldTableCache>
                        <c:ptCount val="1"/>
                        <c:pt idx="0">
                          <c:v>-4.1</c:v>
                        </c:pt>
                      </c15:dlblFieldTableCache>
                    </c15:dlblFTEntry>
                  </c15:dlblFieldTable>
                  <c15:showDataLabelsRange val="0"/>
                </c:ext>
                <c:ext xmlns:c16="http://schemas.microsoft.com/office/drawing/2014/chart" uri="{C3380CC4-5D6E-409C-BE32-E72D297353CC}">
                  <c16:uniqueId val="{00000012-30EC-4D3A-A7C3-68F92531308B}"/>
                </c:ext>
              </c:extLst>
            </c:dLbl>
            <c:dLbl>
              <c:idx val="19"/>
              <c:tx>
                <c:strRef>
                  <c:f>Daten_Diagramme!$E$33</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{FC05A58C-F14E-4F94-B626-00A84A0C638E}</c15:txfldGUID>
                      <c15:f>Daten_Diagramme!$E$33</c15:f>
                      <c15:dlblFieldTableCache>
                        <c:ptCount val="1"/>
                        <c:pt idx="0">
                          <c:v>-12.9</c:v>
                        </c:pt>
                      </c15:dlblFieldTableCache>
                    </c15:dlblFTEntry>
                  </c15:dlblFieldTable>
                  <c15:showDataLabelsRange val="0"/>
                </c:ext>
                <c:ext xmlns:c16="http://schemas.microsoft.com/office/drawing/2014/chart" uri="{C3380CC4-5D6E-409C-BE32-E72D297353CC}">
                  <c16:uniqueId val="{00000013-30EC-4D3A-A7C3-68F92531308B}"/>
                </c:ext>
              </c:extLst>
            </c:dLbl>
            <c:dLbl>
              <c:idx val="20"/>
              <c:tx>
                <c:strRef>
                  <c:f>Daten_Diagramme!$E$34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{71233CA6-69B0-4DAA-B92C-9FC97C7EAB9A}</c15:txfldGUID>
                      <c15:f>Daten_Diagramme!$E$34</c15:f>
                      <c15:dlblFieldTableCache>
                        <c:ptCount val="1"/>
                        <c:pt idx="0">
                          <c:v>-1.4</c:v>
                        </c:pt>
                      </c15:dlblFieldTableCache>
                    </c15:dlblFTEntry>
                  </c15:dlblFieldTable>
                  <c15:showDataLabelsRange val="0"/>
                </c:ext>
                <c:ext xmlns:c16="http://schemas.microsoft.com/office/drawing/2014/chart" uri="{C3380CC4-5D6E-409C-BE32-E72D297353CC}">
                  <c16:uniqueId val="{00000014-30EC-4D3A-A7C3-68F92531308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{E538EF61-9911-4A2D-A1A2-60F9F91A3BE9}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0EC-4D3A-A7C3-68F92531308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{237E0BCD-35D0-4010-8611-2F8F03E6AF00}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0EC-4D3A-A7C3-68F92531308B}"/>
                </c:ext>
              </c:extLst>
            </c:dLbl>
            <c:dLbl>
              <c:idx val="23"/>
              <c:tx>
                <c:strRef>
                  <c:f>Daten_Diagramme!$E$37</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{08709A93-B0D8-43D9-B9D4-9D09FB665FD7}</c15:txfldGUID>
                      <c15:f>Daten_Diagramme!$E$37</c15:f>
                      <c15:dlblFieldTableCache>
                        <c:ptCount val="1"/>
                        <c:pt idx="0">
                          <c:v>9.8</c:v>
                        </c:pt>
                      </c15:dlblFieldTableCache>
                    </c15:dlblFTEntry>
                  </c15:dlblFieldTable>
                  <c15:showDataLabelsRange val="0"/>
                </c:ext>
                <c:ext xmlns:c16="http://schemas.microsoft.com/office/drawing/2014/chart" uri="{C3380CC4-5D6E-409C-BE32-E72D297353CC}">
                  <c16:uniqueId val="{00000017-30EC-4D3A-A7C3-68F92531308B}"/>
                </c:ext>
              </c:extLst>
            </c:dLbl>
            <c:dLbl>
              <c:idx val="24"/>
              <c:tx>
                <c:strRef>
                  <c:f>Daten_Diagramme!$E$38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{D243B639-407A-4BE5-B2D1-888A0A623C8F}</c15:txfldGUID>
                      <c15:f>Daten_Diagramme!$E$38</c15:f>
                      <c15:dlblFieldTableCache>
                        <c:ptCount val="1"/>
                        <c:pt idx="0">
                          <c:v>0.0</c:v>
                        </c:pt>
                      </c15:dlblFieldTableCache>
                    </c15:dlblFTEntry>
                  </c15:dlblFieldTable>
                  <c15:showDataLabelsRange val="0"/>
                </c:ext>
                <c:ext xmlns:c16="http://schemas.microsoft.com/office/drawing/2014/chart" uri="{C3380CC4-5D6E-409C-BE32-E72D297353CC}">
                  <c16:uniqueId val="{00000018-30EC-4D3A-A7C3-68F92531308B}"/>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{285559D5-9AFB-438D-87E3-D28CA0509DE3}</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30EC-4D3A-A7C3-68F92531308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{0E8AB319-F234-4BE7-970B-F62079DA2D1A}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0EC-4D3A-A7C3-68F92531308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{A0E9CF83-DB89-4F1C-B526-ABBD70518B66}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0EC-4D3A-A7C3-68F92531308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{8DE72F56-1C34-4EDE-AF73-33090E7FC27D}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0EC-4D3A-A7C3-68F92531308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{9ED40775-28D8-4100-BB4A-8EBD0672882E}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0EC-4D3A-A7C3-68F92531308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{4BCF14BB-9010-4280-A69F-4BC410FEF207}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0EC-4D3A-A7C3-68F92531308B}"/>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{B40184CE-1EEF-4BC9-86E4-99209BBB6781}</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30EC-4D3A-A7C3-68F9253130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-2.0262505292445412</c:v>
                </c:pt>
                <c:pt idx="1">
                  <c:v>9.7560975609756095</c:v>
                </c:pt>
                <c:pt idx="2">
                  <c:v>15.753424657534246</c:v>
                </c:pt>
                <c:pt idx="3">
                  <c:v>-3.2527881040892193</c:v>
                </c:pt>
                <c:pt idx="4">
                  <c:v>4.0816326530612246</c:v>
                </c:pt>
                <c:pt idx="5">
                  <c:v>-11.662531017369727</c:v>
                </c:pt>
                <c:pt idx="6">
                  <c:v>-14.117647058823529</c:v>
                </c:pt>
                <c:pt idx="7">
                  <c:v>1.5645371577574967</c:v>
                </c:pt>
                <c:pt idx="8">
                  <c:v>-0.83668005354752339</c:v>
                </c:pt>
                <c:pt idx="9">
                  <c:v>2.8356481481481484</c:v>
                </c:pt>
                <c:pt idx="10">
                  <c:v>-9.4512195121951219</c:v>
                </c:pt>
                <c:pt idx="11">
                  <c:v>-9.1383812010443872</c:v>
                </c:pt>
                <c:pt idx="12">
                  <c:v>7.4074074074074074</c:v>
                </c:pt>
                <c:pt idx="13">
                  <c:v>-1.4857881136950903</c:v>
                </c:pt>
                <c:pt idx="14">
                  <c:v>-2.9239766081871346</c:v>
                </c:pt>
                <c:pt idx="15">
                  <c:v>-40</c:v>
                </c:pt>
                <c:pt idx="16">
                  <c:v>5.7636887608069163</c:v>
                </c:pt>
                <c:pt idx="17">
                  <c:v>4.7619047619047619</c:v>
                </c:pt>
                <c:pt idx="18">
                  <c:v>-4.1212121212121211</c:v>
                </c:pt>
                <c:pt idx="19">
                  <c:v>-12.910798122065728</c:v>
                </c:pt>
                <c:pt idx="20">
                  <c:v>-1.4153511159499184</c:v>
                </c:pt>
                <c:pt idx="21">
                  <c:v>0</c:v>
                </c:pt>
                <c:pt idx="23">
                  <c:v>9.7560975609756095</c:v>
                </c:pt>
                <c:pt idx="24">
                  <c:v>0</c:v>
                </c:pt>
                <c:pt idx="25">
                  <c:v>-2.595666854248734</c:v>
                </c:pt>
              </c:numCache>
            </c:numRef>
          </c:val>
          <c:extLst>
            <c:ext xmlns:c16="http://schemas.microsoft.com/office/drawing/2014/chart" uri="{C3380CC4-5D6E-409C-BE32-E72D297353CC}">
              <c16:uniqueId val="{00000020-30EC-4D3A-A7C3-68F92531308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{FDF92964-91C0-43C4-B595-666DCF063ABC}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0EC-4D3A-A7C3-68F92531308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{C4506AD5-1A19-4447-8609-90D700FDD6C2}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0EC-4D3A-A7C3-68F92531308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{030940BE-9BCB-4491-8DE3-96A3C754F31D}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0EC-4D3A-A7C3-68F92531308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{75D60CB3-4C8A-4107-9B8E-D8337447F739}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0EC-4D3A-A7C3-68F92531308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{567701B8-0FBF-4AF5-A401-9FB0CD04F51B}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0EC-4D3A-A7C3-68F92531308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{2E64C2BA-4D7D-4A6C-B0C7-6BDCE60D721B}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0EC-4D3A-A7C3-68F92531308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{F328E2BC-D876-4119-B65C-FCF8CDA29575}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0EC-4D3A-A7C3-68F92531308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{42790AD2-70C1-4454-8251-F144679A9656}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0EC-4D3A-A7C3-68F92531308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{367972D1-5DAF-4CE9-95C8-DD9E2508ADCA}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0EC-4D3A-A7C3-68F92531308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{C54BB39A-CA03-4F81-8D8A-2DE1420ACA36}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0EC-4D3A-A7C3-68F92531308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{82CD8208-03FC-4C72-A2D2-FF3403B19F80}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0EC-4D3A-A7C3-68F92531308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{522ADD2F-1ABE-4986-AB42-6A348C99154D}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0EC-4D3A-A7C3-68F92531308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{548719BB-6BEC-4091-AD93-9070D99AFC23}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0EC-4D3A-A7C3-68F92531308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{34BF1267-9997-42A9-B6A9-6244520665B5}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0EC-4D3A-A7C3-68F92531308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{73DECF79-CE89-4046-A462-DF7AEB930DA7}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0EC-4D3A-A7C3-68F92531308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{9DB8BACA-DE60-4564-BB2E-BE910A1CD0B4}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0EC-4D3A-A7C3-68F92531308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{3DFAD9D2-E53E-4253-85A4-4E63A2A629D0}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0EC-4D3A-A7C3-68F92531308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{61957F9C-1AE2-4F61-B1ED-687B359B2F68}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0EC-4D3A-A7C3-68F92531308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{5AB3F522-8BB4-48BA-A09A-998620CBF581}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0EC-4D3A-A7C3-68F92531308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{646970D2-1712-4251-ADBA-9A4A94B726E0}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0EC-4D3A-A7C3-68F92531308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{7D94BA7C-C9F7-470E-89AD-17356466C3E2}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0EC-4D3A-A7C3-68F92531308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{A657795F-4EE1-476F-8EC4-FBDA4536345B}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0EC-4D3A-A7C3-68F92531308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{043AFE51-44A3-41D4-B00A-59EBFB454DCB}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0EC-4D3A-A7C3-68F92531308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{38D5ACD9-9432-4286-831E-0C2DA56B3691}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0EC-4D3A-A7C3-68F92531308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{91526FEC-23E6-4DF1-AD08-A5C5B3F79838}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0EC-4D3A-A7C3-68F92531308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{5094CF54-B62E-4266-A4D5-83CFC093AFC5}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0EC-4D3A-A7C3-68F92531308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{45A7AAD4-F732-469B-91B6-27E85E1B8EC9}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0EC-4D3A-A7C3-68F92531308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{EB078ED9-B5CF-4A41-8EC4-91AD2626642F}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0EC-4D3A-A7C3-68F92531308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{B60A3AFC-BD4F-4821-B561-2422D038E8C7}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0EC-4D3A-A7C3-68F92531308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{EAA0015C-61C1-427A-821B-1AD0B52E5AEB}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0EC-4D3A-A7C3-68F92531308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{5B75949D-C27C-47E4-82A5-C8E5FC733E2D}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0EC-4D3A-A7C3-68F92531308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{969DD48C-0509-456D-9E4E-AFA1E299C7CF}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0EC-4D3A-A7C3-68F9253130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0EC-4D3A-A7C3-68F92531308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0EC-4D3A-A7C3-68F92531308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{1ECEA346-AAF1-4866-8532-093501D06CA0}</c15:txfldGUID>
                      <c15:f>Diagramm!$I$46</c15:f>
                      <c15:dlblFieldTableCache>
                        <c:ptCount val="1"/>
                      </c15:dlblFieldTableCache>
                    </c15:dlblFTEntry>
                  </c15:dlblFieldTable>
                  <c15:showDataLabelsRange val="0"/>
                </c:ext>
                <c:ext xmlns:c16="http://schemas.microsoft.com/office/drawing/2014/chart" uri="{C3380CC4-5D6E-409C-BE32-E72D297353CC}">
                  <c16:uniqueId val="{00000000-F04A-4247-9B49-9A9ECAD23E4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{335F3D81-610A-4BAD-8565-AA2D4AD360D4}</c15:txfldGUID>
                      <c15:f>Diagramm!$I$47</c15:f>
                      <c15:dlblFieldTableCache>
                        <c:ptCount val="1"/>
                      </c15:dlblFieldTableCache>
                    </c15:dlblFTEntry>
                  </c15:dlblFieldTable>
                  <c15:showDataLabelsRange val="0"/>
                </c:ext>
                <c:ext xmlns:c16="http://schemas.microsoft.com/office/drawing/2014/chart" uri="{C3380CC4-5D6E-409C-BE32-E72D297353CC}">
                  <c16:uniqueId val="{00000001-F04A-4247-9B49-9A9ECAD23E4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{66D8225F-73C7-4B38-BF31-2ED7F2927767}</c15:txfldGUID>
                      <c15:f>Diagramm!$I$48</c15:f>
                      <c15:dlblFieldTableCache>
                        <c:ptCount val="1"/>
                      </c15:dlblFieldTableCache>
                    </c15:dlblFTEntry>
                  </c15:dlblFieldTable>
                  <c15:showDataLabelsRange val="0"/>
                </c:ext>
                <c:ext xmlns:c16="http://schemas.microsoft.com/office/drawing/2014/chart" uri="{C3380CC4-5D6E-409C-BE32-E72D297353CC}">
                  <c16:uniqueId val="{00000002-F04A-4247-9B49-9A9ECAD23E4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{45E5C2D0-07D5-4262-9FC7-45F4B744EED9}</c15:txfldGUID>
                      <c15:f>Diagramm!$I$49</c15:f>
                      <c15:dlblFieldTableCache>
                        <c:ptCount val="1"/>
                      </c15:dlblFieldTableCache>
                    </c15:dlblFTEntry>
                  </c15:dlblFieldTable>
                  <c15:showDataLabelsRange val="0"/>
                </c:ext>
                <c:ext xmlns:c16="http://schemas.microsoft.com/office/drawing/2014/chart" uri="{C3380CC4-5D6E-409C-BE32-E72D297353CC}">
                  <c16:uniqueId val="{00000003-F04A-4247-9B49-9A9ECAD23E4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{B41638C5-2C88-4DF1-B084-5DAAD3FF0649}</c15:txfldGUID>
                      <c15:f>Diagramm!$I$50</c15:f>
                      <c15:dlblFieldTableCache>
                        <c:ptCount val="1"/>
                      </c15:dlblFieldTableCache>
                    </c15:dlblFTEntry>
                  </c15:dlblFieldTable>
                  <c15:showDataLabelsRange val="0"/>
                </c:ext>
                <c:ext xmlns:c16="http://schemas.microsoft.com/office/drawing/2014/chart" uri="{C3380CC4-5D6E-409C-BE32-E72D297353CC}">
                  <c16:uniqueId val="{00000004-F04A-4247-9B49-9A9ECAD23E4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{5FFE9685-A828-46F9-B8DA-2FC3744E889D}</c15:txfldGUID>
                      <c15:f>Diagramm!$I$51</c15:f>
                      <c15:dlblFieldTableCache>
                        <c:ptCount val="1"/>
                      </c15:dlblFieldTableCache>
                    </c15:dlblFTEntry>
                  </c15:dlblFieldTable>
                  <c15:showDataLabelsRange val="0"/>
                </c:ext>
                <c:ext xmlns:c16="http://schemas.microsoft.com/office/drawing/2014/chart" uri="{C3380CC4-5D6E-409C-BE32-E72D297353CC}">
                  <c16:uniqueId val="{00000005-F04A-4247-9B49-9A9ECAD23E4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{3F9266CD-F812-4F47-9456-D3C87FB33255}</c15:txfldGUID>
                      <c15:f>Diagramm!$I$52</c15:f>
                      <c15:dlblFieldTableCache>
                        <c:ptCount val="1"/>
                      </c15:dlblFieldTableCache>
                    </c15:dlblFTEntry>
                  </c15:dlblFieldTable>
                  <c15:showDataLabelsRange val="0"/>
                </c:ext>
                <c:ext xmlns:c16="http://schemas.microsoft.com/office/drawing/2014/chart" uri="{C3380CC4-5D6E-409C-BE32-E72D297353CC}">
                  <c16:uniqueId val="{00000006-F04A-4247-9B49-9A9ECAD23E4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{28EE4EBF-6430-4AB7-88BC-A2933AE8B535}</c15:txfldGUID>
                      <c15:f>Diagramm!$I$53</c15:f>
                      <c15:dlblFieldTableCache>
                        <c:ptCount val="1"/>
                      </c15:dlblFieldTableCache>
                    </c15:dlblFTEntry>
                  </c15:dlblFieldTable>
                  <c15:showDataLabelsRange val="0"/>
                </c:ext>
                <c:ext xmlns:c16="http://schemas.microsoft.com/office/drawing/2014/chart" uri="{C3380CC4-5D6E-409C-BE32-E72D297353CC}">
                  <c16:uniqueId val="{00000007-F04A-4247-9B49-9A9ECAD23E4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{5AD9033D-AF65-4C67-997A-A810DCF0C453}</c15:txfldGUID>
                      <c15:f>Diagramm!$I$54</c15:f>
                      <c15:dlblFieldTableCache>
                        <c:ptCount val="1"/>
                      </c15:dlblFieldTableCache>
                    </c15:dlblFTEntry>
                  </c15:dlblFieldTable>
                  <c15:showDataLabelsRange val="0"/>
                </c:ext>
                <c:ext xmlns:c16="http://schemas.microsoft.com/office/drawing/2014/chart" uri="{C3380CC4-5D6E-409C-BE32-E72D297353CC}">
                  <c16:uniqueId val="{00000008-F04A-4247-9B49-9A9ECAD23E4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{76787CA3-93D6-46C9-BD63-57F92914A5E9}</c15:txfldGUID>
                      <c15:f>Diagramm!$I$55</c15:f>
                      <c15:dlblFieldTableCache>
                        <c:ptCount val="1"/>
                      </c15:dlblFieldTableCache>
                    </c15:dlblFTEntry>
                  </c15:dlblFieldTable>
                  <c15:showDataLabelsRange val="0"/>
                </c:ext>
                <c:ext xmlns:c16="http://schemas.microsoft.com/office/drawing/2014/chart" uri="{C3380CC4-5D6E-409C-BE32-E72D297353CC}">
                  <c16:uniqueId val="{00000009-F04A-4247-9B49-9A9ECAD23E4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{DDAA738F-DDF4-4925-A599-98A036446424}</c15:txfldGUID>
                      <c15:f>Diagramm!$I$56</c15:f>
                      <c15:dlblFieldTableCache>
                        <c:ptCount val="1"/>
                      </c15:dlblFieldTableCache>
                    </c15:dlblFTEntry>
                  </c15:dlblFieldTable>
                  <c15:showDataLabelsRange val="0"/>
                </c:ext>
                <c:ext xmlns:c16="http://schemas.microsoft.com/office/drawing/2014/chart" uri="{C3380CC4-5D6E-409C-BE32-E72D297353CC}">
                  <c16:uniqueId val="{0000000A-F04A-4247-9B49-9A9ECAD23E4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{63028681-232C-4530-BB43-CA692CAF9430}</c15:txfldGUID>
                      <c15:f>Diagramm!$I$57</c15:f>
                      <c15:dlblFieldTableCache>
                        <c:ptCount val="1"/>
                      </c15:dlblFieldTableCache>
                    </c15:dlblFTEntry>
                  </c15:dlblFieldTable>
                  <c15:showDataLabelsRange val="0"/>
                </c:ext>
                <c:ext xmlns:c16="http://schemas.microsoft.com/office/drawing/2014/chart" uri="{C3380CC4-5D6E-409C-BE32-E72D297353CC}">
                  <c16:uniqueId val="{0000000B-F04A-4247-9B49-9A9ECAD23E4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{DBAE0E6C-D27D-4F8D-8A24-394F6AE45467}</c15:txfldGUID>
                      <c15:f>Diagramm!$I$58</c15:f>
                      <c15:dlblFieldTableCache>
                        <c:ptCount val="1"/>
                      </c15:dlblFieldTableCache>
                    </c15:dlblFTEntry>
                  </c15:dlblFieldTable>
                  <c15:showDataLabelsRange val="0"/>
                </c:ext>
                <c:ext xmlns:c16="http://schemas.microsoft.com/office/drawing/2014/chart" uri="{C3380CC4-5D6E-409C-BE32-E72D297353CC}">
                  <c16:uniqueId val="{0000000C-F04A-4247-9B49-9A9ECAD23E4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{780A9CA1-5B09-43C4-80D0-C09E35A681A2}</c15:txfldGUID>
                      <c15:f>Diagramm!$I$59</c15:f>
                      <c15:dlblFieldTableCache>
                        <c:ptCount val="1"/>
                      </c15:dlblFieldTableCache>
                    </c15:dlblFTEntry>
                  </c15:dlblFieldTable>
                  <c15:showDataLabelsRange val="0"/>
                </c:ext>
                <c:ext xmlns:c16="http://schemas.microsoft.com/office/drawing/2014/chart" uri="{C3380CC4-5D6E-409C-BE32-E72D297353CC}">
                  <c16:uniqueId val="{0000000D-F04A-4247-9B49-9A9ECAD23E4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{126413A9-FC2E-4841-A1EE-E561F31D8F9A}</c15:txfldGUID>
                      <c15:f>Diagramm!$I$60</c15:f>
                      <c15:dlblFieldTableCache>
                        <c:ptCount val="1"/>
                      </c15:dlblFieldTableCache>
                    </c15:dlblFTEntry>
                  </c15:dlblFieldTable>
                  <c15:showDataLabelsRange val="0"/>
                </c:ext>
                <c:ext xmlns:c16="http://schemas.microsoft.com/office/drawing/2014/chart" uri="{C3380CC4-5D6E-409C-BE32-E72D297353CC}">
                  <c16:uniqueId val="{0000000E-F04A-4247-9B49-9A9ECAD23E4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{0D31FD4E-33D5-41AB-852A-A2D10DB6974D}</c15:txfldGUID>
                      <c15:f>Diagramm!$I$61</c15:f>
                      <c15:dlblFieldTableCache>
                        <c:ptCount val="1"/>
                      </c15:dlblFieldTableCache>
                    </c15:dlblFTEntry>
                  </c15:dlblFieldTable>
                  <c15:showDataLabelsRange val="0"/>
                </c:ext>
                <c:ext xmlns:c16="http://schemas.microsoft.com/office/drawing/2014/chart" uri="{C3380CC4-5D6E-409C-BE32-E72D297353CC}">
                  <c16:uniqueId val="{0000000F-F04A-4247-9B49-9A9ECAD23E4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{029EC623-0DC1-4433-83A8-A76FE6C2F501}</c15:txfldGUID>
                      <c15:f>Diagramm!$I$62</c15:f>
                      <c15:dlblFieldTableCache>
                        <c:ptCount val="1"/>
                      </c15:dlblFieldTableCache>
                    </c15:dlblFTEntry>
                  </c15:dlblFieldTable>
                  <c15:showDataLabelsRange val="0"/>
                </c:ext>
                <c:ext xmlns:c16="http://schemas.microsoft.com/office/drawing/2014/chart" uri="{C3380CC4-5D6E-409C-BE32-E72D297353CC}">
                  <c16:uniqueId val="{00000010-F04A-4247-9B49-9A9ECAD23E4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{09CDBCB3-C01D-4EB3-B85C-964C7B84CA33}</c15:txfldGUID>
                      <c15:f>Diagramm!$I$63</c15:f>
                      <c15:dlblFieldTableCache>
                        <c:ptCount val="1"/>
                      </c15:dlblFieldTableCache>
                    </c15:dlblFTEntry>
                  </c15:dlblFieldTable>
                  <c15:showDataLabelsRange val="0"/>
                </c:ext>
                <c:ext xmlns:c16="http://schemas.microsoft.com/office/drawing/2014/chart" uri="{C3380CC4-5D6E-409C-BE32-E72D297353CC}">
                  <c16:uniqueId val="{00000011-F04A-4247-9B49-9A9ECAD23E4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{C752D9F8-DCC8-4056-995E-E4EDE12728D4}</c15:txfldGUID>
                      <c15:f>Diagramm!$I$64</c15:f>
                      <c15:dlblFieldTableCache>
                        <c:ptCount val="1"/>
                      </c15:dlblFieldTableCache>
                    </c15:dlblFTEntry>
                  </c15:dlblFieldTable>
                  <c15:showDataLabelsRange val="0"/>
                </c:ext>
                <c:ext xmlns:c16="http://schemas.microsoft.com/office/drawing/2014/chart" uri="{C3380CC4-5D6E-409C-BE32-E72D297353CC}">
                  <c16:uniqueId val="{00000012-F04A-4247-9B49-9A9ECAD23E4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{29C7538D-1E42-4DDB-BDAB-6F8C52120CBA}</c15:txfldGUID>
                      <c15:f>Diagramm!$I$65</c15:f>
                      <c15:dlblFieldTableCache>
                        <c:ptCount val="1"/>
                      </c15:dlblFieldTableCache>
                    </c15:dlblFTEntry>
                  </c15:dlblFieldTable>
                  <c15:showDataLabelsRange val="0"/>
                </c:ext>
                <c:ext xmlns:c16="http://schemas.microsoft.com/office/drawing/2014/chart" uri="{C3380CC4-5D6E-409C-BE32-E72D297353CC}">
                  <c16:uniqueId val="{00000013-F04A-4247-9B49-9A9ECAD23E4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{C11C04FE-7F41-4198-81ED-D56FEE06FD16}</c15:txfldGUID>
                      <c15:f>Diagramm!$I$66</c15:f>
                      <c15:dlblFieldTableCache>
                        <c:ptCount val="1"/>
                      </c15:dlblFieldTableCache>
                    </c15:dlblFTEntry>
                  </c15:dlblFieldTable>
                  <c15:showDataLabelsRange val="0"/>
                </c:ext>
                <c:ext xmlns:c16="http://schemas.microsoft.com/office/drawing/2014/chart" uri="{C3380CC4-5D6E-409C-BE32-E72D297353CC}">
                  <c16:uniqueId val="{00000014-F04A-4247-9B49-9A9ECAD23E4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{A3FB6A2E-6F06-47FF-81EE-74CECD266B07}</c15:txfldGUID>
                      <c15:f>Diagramm!$I$67</c15:f>
                      <c15:dlblFieldTableCache>
                        <c:ptCount val="1"/>
                      </c15:dlblFieldTableCache>
                    </c15:dlblFTEntry>
                  </c15:dlblFieldTable>
                  <c15:showDataLabelsRange val="0"/>
                </c:ext>
                <c:ext xmlns:c16="http://schemas.microsoft.com/office/drawing/2014/chart" uri="{C3380CC4-5D6E-409C-BE32-E72D297353CC}">
                  <c16:uniqueId val="{00000015-F04A-4247-9B49-9A9ECAD23E4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04A-4247-9B49-9A9ECAD23E4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{CB7E6A61-37CB-4592-87C1-F4B7925A62A5}</c15:txfldGUID>
                      <c15:f>Diagramm!$K$46</c15:f>
                      <c15:dlblFieldTableCache>
                        <c:ptCount val="1"/>
                      </c15:dlblFieldTableCache>
                    </c15:dlblFTEntry>
                  </c15:dlblFieldTable>
                  <c15:showDataLabelsRange val="0"/>
                </c:ext>
                <c:ext xmlns:c16="http://schemas.microsoft.com/office/drawing/2014/chart" uri="{C3380CC4-5D6E-409C-BE32-E72D297353CC}">
                  <c16:uniqueId val="{00000017-F04A-4247-9B49-9A9ECAD23E4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{FAF71A79-0B0D-4887-9DB0-F3504D5D718B}</c15:txfldGUID>
                      <c15:f>Diagramm!$K$47</c15:f>
                      <c15:dlblFieldTableCache>
                        <c:ptCount val="1"/>
                      </c15:dlblFieldTableCache>
                    </c15:dlblFTEntry>
                  </c15:dlblFieldTable>
                  <c15:showDataLabelsRange val="0"/>
                </c:ext>
                <c:ext xmlns:c16="http://schemas.microsoft.com/office/drawing/2014/chart" uri="{C3380CC4-5D6E-409C-BE32-E72D297353CC}">
                  <c16:uniqueId val="{00000018-F04A-4247-9B49-9A9ECAD23E4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{BA058926-1B3F-42F5-B677-247F20BAF03F}</c15:txfldGUID>
                      <c15:f>Diagramm!$K$48</c15:f>
                      <c15:dlblFieldTableCache>
                        <c:ptCount val="1"/>
                      </c15:dlblFieldTableCache>
                    </c15:dlblFTEntry>
                  </c15:dlblFieldTable>
                  <c15:showDataLabelsRange val="0"/>
                </c:ext>
                <c:ext xmlns:c16="http://schemas.microsoft.com/office/drawing/2014/chart" uri="{C3380CC4-5D6E-409C-BE32-E72D297353CC}">
                  <c16:uniqueId val="{00000019-F04A-4247-9B49-9A9ECAD23E4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{A2E84023-AE8B-46A4-AECF-3E613B6F37E3}</c15:txfldGUID>
                      <c15:f>Diagramm!$K$49</c15:f>
                      <c15:dlblFieldTableCache>
                        <c:ptCount val="1"/>
                      </c15:dlblFieldTableCache>
                    </c15:dlblFTEntry>
                  </c15:dlblFieldTable>
                  <c15:showDataLabelsRange val="0"/>
                </c:ext>
                <c:ext xmlns:c16="http://schemas.microsoft.com/office/drawing/2014/chart" uri="{C3380CC4-5D6E-409C-BE32-E72D297353CC}">
                  <c16:uniqueId val="{0000001A-F04A-4247-9B49-9A9ECAD23E4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{6E12EF2B-D2B2-4B8B-B62E-FF9C0465AFEF}</c15:txfldGUID>
                      <c15:f>Diagramm!$K$50</c15:f>
                      <c15:dlblFieldTableCache>
                        <c:ptCount val="1"/>
                      </c15:dlblFieldTableCache>
                    </c15:dlblFTEntry>
                  </c15:dlblFieldTable>
                  <c15:showDataLabelsRange val="0"/>
                </c:ext>
                <c:ext xmlns:c16="http://schemas.microsoft.com/office/drawing/2014/chart" uri="{C3380CC4-5D6E-409C-BE32-E72D297353CC}">
                  <c16:uniqueId val="{0000001B-F04A-4247-9B49-9A9ECAD23E4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{7C08263B-03DF-4891-994F-E3F004C8E2C5}</c15:txfldGUID>
                      <c15:f>Diagramm!$K$51</c15:f>
                      <c15:dlblFieldTableCache>
                        <c:ptCount val="1"/>
                      </c15:dlblFieldTableCache>
                    </c15:dlblFTEntry>
                  </c15:dlblFieldTable>
                  <c15:showDataLabelsRange val="0"/>
                </c:ext>
                <c:ext xmlns:c16="http://schemas.microsoft.com/office/drawing/2014/chart" uri="{C3380CC4-5D6E-409C-BE32-E72D297353CC}">
                  <c16:uniqueId val="{0000001C-F04A-4247-9B49-9A9ECAD23E4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{ECF8C1D8-3A3A-41C9-8063-D76BAA34056D}</c15:txfldGUID>
                      <c15:f>Diagramm!$K$52</c15:f>
                      <c15:dlblFieldTableCache>
                        <c:ptCount val="1"/>
                      </c15:dlblFieldTableCache>
                    </c15:dlblFTEntry>
                  </c15:dlblFieldTable>
                  <c15:showDataLabelsRange val="0"/>
                </c:ext>
                <c:ext xmlns:c16="http://schemas.microsoft.com/office/drawing/2014/chart" uri="{C3380CC4-5D6E-409C-BE32-E72D297353CC}">
                  <c16:uniqueId val="{0000001D-F04A-4247-9B49-9A9ECAD23E4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{1637E698-11DE-4B76-A7F2-FBB50D7CBDB9}</c15:txfldGUID>
                      <c15:f>Diagramm!$K$53</c15:f>
                      <c15:dlblFieldTableCache>
                        <c:ptCount val="1"/>
                      </c15:dlblFieldTableCache>
                    </c15:dlblFTEntry>
                  </c15:dlblFieldTable>
                  <c15:showDataLabelsRange val="0"/>
                </c:ext>
                <c:ext xmlns:c16="http://schemas.microsoft.com/office/drawing/2014/chart" uri="{C3380CC4-5D6E-409C-BE32-E72D297353CC}">
                  <c16:uniqueId val="{0000001E-F04A-4247-9B49-9A9ECAD23E4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{CDFC1182-28E2-4915-8A21-B8D12D11F927}</c15:txfldGUID>
                      <c15:f>Diagramm!$K$54</c15:f>
                      <c15:dlblFieldTableCache>
                        <c:ptCount val="1"/>
                      </c15:dlblFieldTableCache>
                    </c15:dlblFTEntry>
                  </c15:dlblFieldTable>
                  <c15:showDataLabelsRange val="0"/>
                </c:ext>
                <c:ext xmlns:c16="http://schemas.microsoft.com/office/drawing/2014/chart" uri="{C3380CC4-5D6E-409C-BE32-E72D297353CC}">
                  <c16:uniqueId val="{0000001F-F04A-4247-9B49-9A9ECAD23E4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{DD434679-FBA7-43FD-AEF8-7666E4350465}</c15:txfldGUID>
                      <c15:f>Diagramm!$K$55</c15:f>
                      <c15:dlblFieldTableCache>
                        <c:ptCount val="1"/>
                      </c15:dlblFieldTableCache>
                    </c15:dlblFTEntry>
                  </c15:dlblFieldTable>
                  <c15:showDataLabelsRange val="0"/>
                </c:ext>
                <c:ext xmlns:c16="http://schemas.microsoft.com/office/drawing/2014/chart" uri="{C3380CC4-5D6E-409C-BE32-E72D297353CC}">
                  <c16:uniqueId val="{00000020-F04A-4247-9B49-9A9ECAD23E4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{012A239C-7D50-4D50-B09E-6834F40472A8}</c15:txfldGUID>
                      <c15:f>Diagramm!$K$56</c15:f>
                      <c15:dlblFieldTableCache>
                        <c:ptCount val="1"/>
                      </c15:dlblFieldTableCache>
                    </c15:dlblFTEntry>
                  </c15:dlblFieldTable>
                  <c15:showDataLabelsRange val="0"/>
                </c:ext>
                <c:ext xmlns:c16="http://schemas.microsoft.com/office/drawing/2014/chart" uri="{C3380CC4-5D6E-409C-BE32-E72D297353CC}">
                  <c16:uniqueId val="{00000021-F04A-4247-9B49-9A9ECAD23E4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{284EB847-C63C-4287-A32D-6F4AB7ED71EF}</c15:txfldGUID>
                      <c15:f>Diagramm!$K$57</c15:f>
                      <c15:dlblFieldTableCache>
                        <c:ptCount val="1"/>
                      </c15:dlblFieldTableCache>
                    </c15:dlblFTEntry>
                  </c15:dlblFieldTable>
                  <c15:showDataLabelsRange val="0"/>
                </c:ext>
                <c:ext xmlns:c16="http://schemas.microsoft.com/office/drawing/2014/chart" uri="{C3380CC4-5D6E-409C-BE32-E72D297353CC}">
                  <c16:uniqueId val="{00000022-F04A-4247-9B49-9A9ECAD23E4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{B47CA2FB-56D3-4DEE-9FB4-E4ADC17F6EDA}</c15:txfldGUID>
                      <c15:f>Diagramm!$K$58</c15:f>
                      <c15:dlblFieldTableCache>
                        <c:ptCount val="1"/>
                      </c15:dlblFieldTableCache>
                    </c15:dlblFTEntry>
                  </c15:dlblFieldTable>
                  <c15:showDataLabelsRange val="0"/>
                </c:ext>
                <c:ext xmlns:c16="http://schemas.microsoft.com/office/drawing/2014/chart" uri="{C3380CC4-5D6E-409C-BE32-E72D297353CC}">
                  <c16:uniqueId val="{00000023-F04A-4247-9B49-9A9ECAD23E4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{1364683E-72C7-4A83-9D11-7F1C72ABD04A}</c15:txfldGUID>
                      <c15:f>Diagramm!$K$59</c15:f>
                      <c15:dlblFieldTableCache>
                        <c:ptCount val="1"/>
                      </c15:dlblFieldTableCache>
                    </c15:dlblFTEntry>
                  </c15:dlblFieldTable>
                  <c15:showDataLabelsRange val="0"/>
                </c:ext>
                <c:ext xmlns:c16="http://schemas.microsoft.com/office/drawing/2014/chart" uri="{C3380CC4-5D6E-409C-BE32-E72D297353CC}">
                  <c16:uniqueId val="{00000024-F04A-4247-9B49-9A9ECAD23E4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{64388DF4-098A-469D-BC09-1DD8FD66747D}</c15:txfldGUID>
                      <c15:f>Diagramm!$K$60</c15:f>
                      <c15:dlblFieldTableCache>
                        <c:ptCount val="1"/>
                      </c15:dlblFieldTableCache>
                    </c15:dlblFTEntry>
                  </c15:dlblFieldTable>
                  <c15:showDataLabelsRange val="0"/>
                </c:ext>
                <c:ext xmlns:c16="http://schemas.microsoft.com/office/drawing/2014/chart" uri="{C3380CC4-5D6E-409C-BE32-E72D297353CC}">
                  <c16:uniqueId val="{00000025-F04A-4247-9B49-9A9ECAD23E4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{7266F120-F90D-4830-8C8A-BED799172815}</c15:txfldGUID>
                      <c15:f>Diagramm!$K$61</c15:f>
                      <c15:dlblFieldTableCache>
                        <c:ptCount val="1"/>
                      </c15:dlblFieldTableCache>
                    </c15:dlblFTEntry>
                  </c15:dlblFieldTable>
                  <c15:showDataLabelsRange val="0"/>
                </c:ext>
                <c:ext xmlns:c16="http://schemas.microsoft.com/office/drawing/2014/chart" uri="{C3380CC4-5D6E-409C-BE32-E72D297353CC}">
                  <c16:uniqueId val="{00000026-F04A-4247-9B49-9A9ECAD23E4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{F82EF2CB-8C84-4FBF-A56B-6B0357F52861}</c15:txfldGUID>
                      <c15:f>Diagramm!$K$62</c15:f>
                      <c15:dlblFieldTableCache>
                        <c:ptCount val="1"/>
                      </c15:dlblFieldTableCache>
                    </c15:dlblFTEntry>
                  </c15:dlblFieldTable>
                  <c15:showDataLabelsRange val="0"/>
                </c:ext>
                <c:ext xmlns:c16="http://schemas.microsoft.com/office/drawing/2014/chart" uri="{C3380CC4-5D6E-409C-BE32-E72D297353CC}">
                  <c16:uniqueId val="{00000027-F04A-4247-9B49-9A9ECAD23E4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{D88AC092-259D-4E7F-82C2-41785C571EF3}</c15:txfldGUID>
                      <c15:f>Diagramm!$K$63</c15:f>
                      <c15:dlblFieldTableCache>
                        <c:ptCount val="1"/>
                      </c15:dlblFieldTableCache>
                    </c15:dlblFTEntry>
                  </c15:dlblFieldTable>
                  <c15:showDataLabelsRange val="0"/>
                </c:ext>
                <c:ext xmlns:c16="http://schemas.microsoft.com/office/drawing/2014/chart" uri="{C3380CC4-5D6E-409C-BE32-E72D297353CC}">
                  <c16:uniqueId val="{00000028-F04A-4247-9B49-9A9ECAD23E4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{DD39F69A-67FE-4FDA-AAAC-BF30BE4985D3}</c15:txfldGUID>
                      <c15:f>Diagramm!$K$64</c15:f>
                      <c15:dlblFieldTableCache>
                        <c:ptCount val="1"/>
                      </c15:dlblFieldTableCache>
                    </c15:dlblFTEntry>
                  </c15:dlblFieldTable>
                  <c15:showDataLabelsRange val="0"/>
                </c:ext>
                <c:ext xmlns:c16="http://schemas.microsoft.com/office/drawing/2014/chart" uri="{C3380CC4-5D6E-409C-BE32-E72D297353CC}">
                  <c16:uniqueId val="{00000029-F04A-4247-9B49-9A9ECAD23E4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{BA5AD01D-1C84-427C-B8FC-9B6FC8F7BF33}</c15:txfldGUID>
                      <c15:f>Diagramm!$K$65</c15:f>
                      <c15:dlblFieldTableCache>
                        <c:ptCount val="1"/>
                      </c15:dlblFieldTableCache>
                    </c15:dlblFTEntry>
                  </c15:dlblFieldTable>
                  <c15:showDataLabelsRange val="0"/>
                </c:ext>
                <c:ext xmlns:c16="http://schemas.microsoft.com/office/drawing/2014/chart" uri="{C3380CC4-5D6E-409C-BE32-E72D297353CC}">
                  <c16:uniqueId val="{0000002A-F04A-4247-9B49-9A9ECAD23E4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{913B429A-8163-45C5-A7B8-D7156C0A88B7}</c15:txfldGUID>
                      <c15:f>Diagramm!$K$66</c15:f>
                      <c15:dlblFieldTableCache>
                        <c:ptCount val="1"/>
                      </c15:dlblFieldTableCache>
                    </c15:dlblFTEntry>
                  </c15:dlblFieldTable>
                  <c15:showDataLabelsRange val="0"/>
                </c:ext>
                <c:ext xmlns:c16="http://schemas.microsoft.com/office/drawing/2014/chart" uri="{C3380CC4-5D6E-409C-BE32-E72D297353CC}">
                  <c16:uniqueId val="{0000002B-F04A-4247-9B49-9A9ECAD23E4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{01554BA9-9A05-4621-A83D-EEEE638C5349}</c15:txfldGUID>
                      <c15:f>Diagramm!$K$67</c15:f>
                      <c15:dlblFieldTableCache>
                        <c:ptCount val="1"/>
                      </c15:dlblFieldTableCache>
                    </c15:dlblFTEntry>
                  </c15:dlblFieldTable>
                  <c15:showDataLabelsRange val="0"/>
                </c:ext>
                <c:ext xmlns:c16="http://schemas.microsoft.com/office/drawing/2014/chart" uri="{C3380CC4-5D6E-409C-BE32-E72D297353CC}">
                  <c16:uniqueId val="{0000002C-F04A-4247-9B49-9A9ECAD23E4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04A-4247-9B49-9A9ECAD23E4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{1B90CED6-66B0-463C-8B05-7AB8991DB550}</c15:txfldGUID>
                      <c15:f>Diagramm!$J$46</c15:f>
                      <c15:dlblFieldTableCache>
                        <c:ptCount val="1"/>
                      </c15:dlblFieldTableCache>
                    </c15:dlblFTEntry>
                  </c15:dlblFieldTable>
                  <c15:showDataLabelsRange val="0"/>
                </c:ext>
                <c:ext xmlns:c16="http://schemas.microsoft.com/office/drawing/2014/chart" uri="{C3380CC4-5D6E-409C-BE32-E72D297353CC}">
                  <c16:uniqueId val="{0000002E-F04A-4247-9B49-9A9ECAD23E4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{2FD24CCD-765E-4897-BD6C-A27D8AFB73CF}</c15:txfldGUID>
                      <c15:f>Diagramm!$J$47</c15:f>
                      <c15:dlblFieldTableCache>
                        <c:ptCount val="1"/>
                      </c15:dlblFieldTableCache>
                    </c15:dlblFTEntry>
                  </c15:dlblFieldTable>
                  <c15:showDataLabelsRange val="0"/>
                </c:ext>
                <c:ext xmlns:c16="http://schemas.microsoft.com/office/drawing/2014/chart" uri="{C3380CC4-5D6E-409C-BE32-E72D297353CC}">
                  <c16:uniqueId val="{0000002F-F04A-4247-9B49-9A9ECAD23E4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{FE9269C8-5E83-4B17-84E5-EEFC3D546C33}</c15:txfldGUID>
                      <c15:f>Diagramm!$J$48</c15:f>
                      <c15:dlblFieldTableCache>
                        <c:ptCount val="1"/>
                      </c15:dlblFieldTableCache>
                    </c15:dlblFTEntry>
                  </c15:dlblFieldTable>
                  <c15:showDataLabelsRange val="0"/>
                </c:ext>
                <c:ext xmlns:c16="http://schemas.microsoft.com/office/drawing/2014/chart" uri="{C3380CC4-5D6E-409C-BE32-E72D297353CC}">
                  <c16:uniqueId val="{00000030-F04A-4247-9B49-9A9ECAD23E4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{54985BD6-3D09-47AB-8DB7-9710428E73AC}</c15:txfldGUID>
                      <c15:f>Diagramm!$J$49</c15:f>
                      <c15:dlblFieldTableCache>
                        <c:ptCount val="1"/>
                      </c15:dlblFieldTableCache>
                    </c15:dlblFTEntry>
                  </c15:dlblFieldTable>
                  <c15:showDataLabelsRange val="0"/>
                </c:ext>
                <c:ext xmlns:c16="http://schemas.microsoft.com/office/drawing/2014/chart" uri="{C3380CC4-5D6E-409C-BE32-E72D297353CC}">
                  <c16:uniqueId val="{00000031-F04A-4247-9B49-9A9ECAD23E4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{9D2A5222-670E-4114-A0E6-F852AD699F20}</c15:txfldGUID>
                      <c15:f>Diagramm!$J$50</c15:f>
                      <c15:dlblFieldTableCache>
                        <c:ptCount val="1"/>
                      </c15:dlblFieldTableCache>
                    </c15:dlblFTEntry>
                  </c15:dlblFieldTable>
                  <c15:showDataLabelsRange val="0"/>
                </c:ext>
                <c:ext xmlns:c16="http://schemas.microsoft.com/office/drawing/2014/chart" uri="{C3380CC4-5D6E-409C-BE32-E72D297353CC}">
                  <c16:uniqueId val="{00000032-F04A-4247-9B49-9A9ECAD23E4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{2403AF21-327C-4545-9F27-942DCAD4128C}</c15:txfldGUID>
                      <c15:f>Diagramm!$J$51</c15:f>
                      <c15:dlblFieldTableCache>
                        <c:ptCount val="1"/>
                      </c15:dlblFieldTableCache>
                    </c15:dlblFTEntry>
                  </c15:dlblFieldTable>
                  <c15:showDataLabelsRange val="0"/>
                </c:ext>
                <c:ext xmlns:c16="http://schemas.microsoft.com/office/drawing/2014/chart" uri="{C3380CC4-5D6E-409C-BE32-E72D297353CC}">
                  <c16:uniqueId val="{00000033-F04A-4247-9B49-9A9ECAD23E4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{2D07B138-7DC2-4214-8276-1F61538A7697}</c15:txfldGUID>
                      <c15:f>Diagramm!$J$52</c15:f>
                      <c15:dlblFieldTableCache>
                        <c:ptCount val="1"/>
                      </c15:dlblFieldTableCache>
                    </c15:dlblFTEntry>
                  </c15:dlblFieldTable>
                  <c15:showDataLabelsRange val="0"/>
                </c:ext>
                <c:ext xmlns:c16="http://schemas.microsoft.com/office/drawing/2014/chart" uri="{C3380CC4-5D6E-409C-BE32-E72D297353CC}">
                  <c16:uniqueId val="{00000034-F04A-4247-9B49-9A9ECAD23E4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{0A67B9CA-47F0-4393-8323-AB95AB3B0271}</c15:txfldGUID>
                      <c15:f>Diagramm!$J$53</c15:f>
                      <c15:dlblFieldTableCache>
                        <c:ptCount val="1"/>
                      </c15:dlblFieldTableCache>
                    </c15:dlblFTEntry>
                  </c15:dlblFieldTable>
                  <c15:showDataLabelsRange val="0"/>
                </c:ext>
                <c:ext xmlns:c16="http://schemas.microsoft.com/office/drawing/2014/chart" uri="{C3380CC4-5D6E-409C-BE32-E72D297353CC}">
                  <c16:uniqueId val="{00000035-F04A-4247-9B49-9A9ECAD23E4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{32D1FB37-0EE8-4584-A963-03E46E0B44BE}</c15:txfldGUID>
                      <c15:f>Diagramm!$J$54</c15:f>
                      <c15:dlblFieldTableCache>
                        <c:ptCount val="1"/>
                      </c15:dlblFieldTableCache>
                    </c15:dlblFTEntry>
                  </c15:dlblFieldTable>
                  <c15:showDataLabelsRange val="0"/>
                </c:ext>
                <c:ext xmlns:c16="http://schemas.microsoft.com/office/drawing/2014/chart" uri="{C3380CC4-5D6E-409C-BE32-E72D297353CC}">
                  <c16:uniqueId val="{00000036-F04A-4247-9B49-9A9ECAD23E4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{1F5D6AF6-63DA-419C-B4FD-4FA4FE1E06DC}</c15:txfldGUID>
                      <c15:f>Diagramm!$J$55</c15:f>
                      <c15:dlblFieldTableCache>
                        <c:ptCount val="1"/>
                      </c15:dlblFieldTableCache>
                    </c15:dlblFTEntry>
                  </c15:dlblFieldTable>
                  <c15:showDataLabelsRange val="0"/>
                </c:ext>
                <c:ext xmlns:c16="http://schemas.microsoft.com/office/drawing/2014/chart" uri="{C3380CC4-5D6E-409C-BE32-E72D297353CC}">
                  <c16:uniqueId val="{00000037-F04A-4247-9B49-9A9ECAD23E4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{EE319FC3-59ED-411B-ADB6-B7823087C278}</c15:txfldGUID>
                      <c15:f>Diagramm!$J$56</c15:f>
                      <c15:dlblFieldTableCache>
                        <c:ptCount val="1"/>
                      </c15:dlblFieldTableCache>
                    </c15:dlblFTEntry>
                  </c15:dlblFieldTable>
                  <c15:showDataLabelsRange val="0"/>
                </c:ext>
                <c:ext xmlns:c16="http://schemas.microsoft.com/office/drawing/2014/chart" uri="{C3380CC4-5D6E-409C-BE32-E72D297353CC}">
                  <c16:uniqueId val="{00000038-F04A-4247-9B49-9A9ECAD23E4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{648EC874-CF6D-4CD5-84E3-FD0A316E3EAC}</c15:txfldGUID>
                      <c15:f>Diagramm!$J$57</c15:f>
                      <c15:dlblFieldTableCache>
                        <c:ptCount val="1"/>
                      </c15:dlblFieldTableCache>
                    </c15:dlblFTEntry>
                  </c15:dlblFieldTable>
                  <c15:showDataLabelsRange val="0"/>
                </c:ext>
                <c:ext xmlns:c16="http://schemas.microsoft.com/office/drawing/2014/chart" uri="{C3380CC4-5D6E-409C-BE32-E72D297353CC}">
                  <c16:uniqueId val="{00000039-F04A-4247-9B49-9A9ECAD23E4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{2A2563DB-AC63-46E4-8A2C-EBBFAC0ED9BC}</c15:txfldGUID>
                      <c15:f>Diagramm!$J$58</c15:f>
                      <c15:dlblFieldTableCache>
                        <c:ptCount val="1"/>
                      </c15:dlblFieldTableCache>
                    </c15:dlblFTEntry>
                  </c15:dlblFieldTable>
                  <c15:showDataLabelsRange val="0"/>
                </c:ext>
                <c:ext xmlns:c16="http://schemas.microsoft.com/office/drawing/2014/chart" uri="{C3380CC4-5D6E-409C-BE32-E72D297353CC}">
                  <c16:uniqueId val="{0000003A-F04A-4247-9B49-9A9ECAD23E4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{5C1BA6F4-1F90-4C14-8A13-930CE784C8AC}</c15:txfldGUID>
                      <c15:f>Diagramm!$J$59</c15:f>
                      <c15:dlblFieldTableCache>
                        <c:ptCount val="1"/>
                      </c15:dlblFieldTableCache>
                    </c15:dlblFTEntry>
                  </c15:dlblFieldTable>
                  <c15:showDataLabelsRange val="0"/>
                </c:ext>
                <c:ext xmlns:c16="http://schemas.microsoft.com/office/drawing/2014/chart" uri="{C3380CC4-5D6E-409C-BE32-E72D297353CC}">
                  <c16:uniqueId val="{0000003B-F04A-4247-9B49-9A9ECAD23E4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{5E64808C-18EC-4C34-B7DA-4BB1CA51C2D8}</c15:txfldGUID>
                      <c15:f>Diagramm!$J$60</c15:f>
                      <c15:dlblFieldTableCache>
                        <c:ptCount val="1"/>
                      </c15:dlblFieldTableCache>
                    </c15:dlblFTEntry>
                  </c15:dlblFieldTable>
                  <c15:showDataLabelsRange val="0"/>
                </c:ext>
                <c:ext xmlns:c16="http://schemas.microsoft.com/office/drawing/2014/chart" uri="{C3380CC4-5D6E-409C-BE32-E72D297353CC}">
                  <c16:uniqueId val="{0000003C-F04A-4247-9B49-9A9ECAD23E4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{7716C5A0-0EDE-44BC-8C6B-A417BD69B537}</c15:txfldGUID>
                      <c15:f>Diagramm!$J$61</c15:f>
                      <c15:dlblFieldTableCache>
                        <c:ptCount val="1"/>
                      </c15:dlblFieldTableCache>
                    </c15:dlblFTEntry>
                  </c15:dlblFieldTable>
                  <c15:showDataLabelsRange val="0"/>
                </c:ext>
                <c:ext xmlns:c16="http://schemas.microsoft.com/office/drawing/2014/chart" uri="{C3380CC4-5D6E-409C-BE32-E72D297353CC}">
                  <c16:uniqueId val="{0000003D-F04A-4247-9B49-9A9ECAD23E4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{2B309C09-CEF1-44B8-85D4-0EBE2D2BF504}</c15:txfldGUID>
                      <c15:f>Diagramm!$J$62</c15:f>
                      <c15:dlblFieldTableCache>
                        <c:ptCount val="1"/>
                      </c15:dlblFieldTableCache>
                    </c15:dlblFTEntry>
                  </c15:dlblFieldTable>
                  <c15:showDataLabelsRange val="0"/>
                </c:ext>
                <c:ext xmlns:c16="http://schemas.microsoft.com/office/drawing/2014/chart" uri="{C3380CC4-5D6E-409C-BE32-E72D297353CC}">
                  <c16:uniqueId val="{0000003E-F04A-4247-9B49-9A9ECAD23E4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{F39A99EB-81D4-4D8F-BFD6-93477A610C0B}</c15:txfldGUID>
                      <c15:f>Diagramm!$J$63</c15:f>
                      <c15:dlblFieldTableCache>
                        <c:ptCount val="1"/>
                      </c15:dlblFieldTableCache>
                    </c15:dlblFTEntry>
                  </c15:dlblFieldTable>
                  <c15:showDataLabelsRange val="0"/>
                </c:ext>
                <c:ext xmlns:c16="http://schemas.microsoft.com/office/drawing/2014/chart" uri="{C3380CC4-5D6E-409C-BE32-E72D297353CC}">
                  <c16:uniqueId val="{0000003F-F04A-4247-9B49-9A9ECAD23E4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{E42FC713-9B77-427A-8F68-6256749DADF7}</c15:txfldGUID>
                      <c15:f>Diagramm!$J$64</c15:f>
                      <c15:dlblFieldTableCache>
                        <c:ptCount val="1"/>
                      </c15:dlblFieldTableCache>
                    </c15:dlblFTEntry>
                  </c15:dlblFieldTable>
                  <c15:showDataLabelsRange val="0"/>
                </c:ext>
                <c:ext xmlns:c16="http://schemas.microsoft.com/office/drawing/2014/chart" uri="{C3380CC4-5D6E-409C-BE32-E72D297353CC}">
                  <c16:uniqueId val="{00000040-F04A-4247-9B49-9A9ECAD23E4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{86900C34-CA6C-4F4A-B382-A0B16D679DC8}</c15:txfldGUID>
                      <c15:f>Diagramm!$J$65</c15:f>
                      <c15:dlblFieldTableCache>
                        <c:ptCount val="1"/>
                      </c15:dlblFieldTableCache>
                    </c15:dlblFTEntry>
                  </c15:dlblFieldTable>
                  <c15:showDataLabelsRange val="0"/>
                </c:ext>
                <c:ext xmlns:c16="http://schemas.microsoft.com/office/drawing/2014/chart" uri="{C3380CC4-5D6E-409C-BE32-E72D297353CC}">
                  <c16:uniqueId val="{00000041-F04A-4247-9B49-9A9ECAD23E4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{C9175268-3CA5-4EC2-9FD8-6C98EBF8AE36}</c15:txfldGUID>
                      <c15:f>Diagramm!$J$66</c15:f>
                      <c15:dlblFieldTableCache>
                        <c:ptCount val="1"/>
                      </c15:dlblFieldTableCache>
                    </c15:dlblFTEntry>
                  </c15:dlblFieldTable>
                  <c15:showDataLabelsRange val="0"/>
                </c:ext>
                <c:ext xmlns:c16="http://schemas.microsoft.com/office/drawing/2014/chart" uri="{C3380CC4-5D6E-409C-BE32-E72D297353CC}">
                  <c16:uniqueId val="{00000042-F04A-4247-9B49-9A9ECAD23E4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{5C436045-4260-48C5-A529-8E1CCCA87E1C}</c15:txfldGUID>
                      <c15:f>Diagramm!$J$67</c15:f>
                      <c15:dlblFieldTableCache>
                        <c:ptCount val="1"/>
                      </c15:dlblFieldTableCache>
                    </c15:dlblFTEntry>
                  </c15:dlblFieldTable>
                  <c15:showDataLabelsRange val="0"/>
                </c:ext>
                <c:ext xmlns:c16="http://schemas.microsoft.com/office/drawing/2014/chart" uri="{C3380CC4-5D6E-409C-BE32-E72D297353CC}">
                  <c16:uniqueId val="{00000043-F04A-4247-9B49-9A9ECAD23E4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04A-4247-9B49-9A9ECAD23E4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AB1-4242-B761-91ED46D8E7C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B1-4242-B761-91ED46D8E7C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B1-4242-B761-91ED46D8E7C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B1-4242-B761-91ED46D8E7C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B1-4242-B761-91ED46D8E7C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B1-4242-B761-91ED46D8E7C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B1-4242-B761-91ED46D8E7C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B1-4242-B761-91ED46D8E7C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B1-4242-B761-91ED46D8E7C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AB1-4242-B761-91ED46D8E7C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AB1-4242-B761-91ED46D8E7C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AB1-4242-B761-91ED46D8E7C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AB1-4242-B761-91ED46D8E7C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AB1-4242-B761-91ED46D8E7C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AB1-4242-B761-91ED46D8E7C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AB1-4242-B761-91ED46D8E7C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AB1-4242-B761-91ED46D8E7C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AB1-4242-B761-91ED46D8E7C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AB1-4242-B761-91ED46D8E7C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AB1-4242-B761-91ED46D8E7C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AB1-4242-B761-91ED46D8E7C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AB1-4242-B761-91ED46D8E7C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AB1-4242-B761-91ED46D8E7C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AB1-4242-B761-91ED46D8E7C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AB1-4242-B761-91ED46D8E7C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AB1-4242-B761-91ED46D8E7C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AB1-4242-B761-91ED46D8E7C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AB1-4242-B761-91ED46D8E7C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AB1-4242-B761-91ED46D8E7C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AB1-4242-B761-91ED46D8E7C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AB1-4242-B761-91ED46D8E7C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AB1-4242-B761-91ED46D8E7C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AB1-4242-B761-91ED46D8E7C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AB1-4242-B761-91ED46D8E7C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AB1-4242-B761-91ED46D8E7C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AB1-4242-B761-91ED46D8E7C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AB1-4242-B761-91ED46D8E7C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AB1-4242-B761-91ED46D8E7C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AB1-4242-B761-91ED46D8E7C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AB1-4242-B761-91ED46D8E7C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AB1-4242-B761-91ED46D8E7C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AB1-4242-B761-91ED46D8E7C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AB1-4242-B761-91ED46D8E7C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AB1-4242-B761-91ED46D8E7C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AB1-4242-B761-91ED46D8E7C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AB1-4242-B761-91ED46D8E7C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AB1-4242-B761-91ED46D8E7C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AB1-4242-B761-91ED46D8E7C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AB1-4242-B761-91ED46D8E7C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AB1-4242-B761-91ED46D8E7C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AB1-4242-B761-91ED46D8E7C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AB1-4242-B761-91ED46D8E7C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AB1-4242-B761-91ED46D8E7C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AB1-4242-B761-91ED46D8E7C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AB1-4242-B761-91ED46D8E7C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AB1-4242-B761-91ED46D8E7C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AB1-4242-B761-91ED46D8E7C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AB1-4242-B761-91ED46D8E7C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AB1-4242-B761-91ED46D8E7C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AB1-4242-B761-91ED46D8E7C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AB1-4242-B761-91ED46D8E7C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AB1-4242-B761-91ED46D8E7C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AB1-4242-B761-91ED46D8E7C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AB1-4242-B761-91ED46D8E7C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AB1-4242-B761-91ED46D8E7C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AB1-4242-B761-91ED46D8E7C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AB1-4242-B761-91ED46D8E7C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AB1-4242-B761-91ED46D8E7C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AB1-4242-B761-91ED46D8E7C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101.15745595637584</c:v>
                </c:pt>
                <c:pt idx="2">
                  <c:v>102.85365981543623</c:v>
                </c:pt>
                <c:pt idx="3">
                  <c:v>101.87447567114094</c:v>
                </c:pt>
                <c:pt idx="4">
                  <c:v>102.64392827181209</c:v>
                </c:pt>
                <c:pt idx="5">
                  <c:v>102.76976719798658</c:v>
                </c:pt>
                <c:pt idx="6">
                  <c:v>104.57739093959732</c:v>
                </c:pt>
                <c:pt idx="7">
                  <c:v>104.34406459731545</c:v>
                </c:pt>
                <c:pt idx="8">
                  <c:v>104.72158137583894</c:v>
                </c:pt>
                <c:pt idx="9">
                  <c:v>102.66883389261746</c:v>
                </c:pt>
                <c:pt idx="10">
                  <c:v>104.70716233221478</c:v>
                </c:pt>
                <c:pt idx="11">
                  <c:v>104.70716233221478</c:v>
                </c:pt>
                <c:pt idx="12">
                  <c:v>104.74517617449663</c:v>
                </c:pt>
                <c:pt idx="13">
                  <c:v>105.93015939597315</c:v>
                </c:pt>
                <c:pt idx="14">
                  <c:v>107.71025587248322</c:v>
                </c:pt>
                <c:pt idx="15">
                  <c:v>106.67339555369128</c:v>
                </c:pt>
                <c:pt idx="16">
                  <c:v>107.58572776845638</c:v>
                </c:pt>
                <c:pt idx="17">
                  <c:v>108.12840813758389</c:v>
                </c:pt>
                <c:pt idx="18">
                  <c:v>109.83116610738254</c:v>
                </c:pt>
                <c:pt idx="19">
                  <c:v>110.08677642617451</c:v>
                </c:pt>
                <c:pt idx="20">
                  <c:v>110.68582214765101</c:v>
                </c:pt>
                <c:pt idx="21">
                  <c:v>111.0528523489933</c:v>
                </c:pt>
                <c:pt idx="22">
                  <c:v>111.64665478187918</c:v>
                </c:pt>
                <c:pt idx="23">
                  <c:v>111.74234479865773</c:v>
                </c:pt>
                <c:pt idx="24">
                  <c:v>112.34663380872483</c:v>
                </c:pt>
              </c:numCache>
            </c:numRef>
          </c:val>
          <c:smooth val="0"/>
          <c:extLst>
            <c:ext xmlns:c16="http://schemas.microsoft.com/office/drawing/2014/chart" uri="{C3380CC4-5D6E-409C-BE32-E72D297353CC}">
              <c16:uniqueId val="{00000000-532A-4974-91B8-4C97C0788E2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102.75078691665527</c:v>
                </c:pt>
                <c:pt idx="2">
                  <c:v>106.50061584781716</c:v>
                </c:pt>
                <c:pt idx="3">
                  <c:v>104.84466949500479</c:v>
                </c:pt>
                <c:pt idx="4">
                  <c:v>103.21609415628849</c:v>
                </c:pt>
                <c:pt idx="5">
                  <c:v>105.55631586150267</c:v>
                </c:pt>
                <c:pt idx="6">
                  <c:v>108.01970713014917</c:v>
                </c:pt>
                <c:pt idx="7">
                  <c:v>106.69221294648968</c:v>
                </c:pt>
                <c:pt idx="8">
                  <c:v>104.36567674832354</c:v>
                </c:pt>
                <c:pt idx="9">
                  <c:v>101.77911591624469</c:v>
                </c:pt>
                <c:pt idx="10">
                  <c:v>104.52990283289995</c:v>
                </c:pt>
                <c:pt idx="11">
                  <c:v>102.83289995894347</c:v>
                </c:pt>
                <c:pt idx="12">
                  <c:v>102.96975502942385</c:v>
                </c:pt>
                <c:pt idx="13">
                  <c:v>104.33830573422745</c:v>
                </c:pt>
                <c:pt idx="14">
                  <c:v>106.45955932667306</c:v>
                </c:pt>
                <c:pt idx="15">
                  <c:v>107.51334336937184</c:v>
                </c:pt>
                <c:pt idx="16">
                  <c:v>107.14383467907487</c:v>
                </c:pt>
                <c:pt idx="17">
                  <c:v>110.3736143424114</c:v>
                </c:pt>
                <c:pt idx="18">
                  <c:v>112.93280416039416</c:v>
                </c:pt>
                <c:pt idx="19">
                  <c:v>112.90543314629807</c:v>
                </c:pt>
                <c:pt idx="20">
                  <c:v>112.34432735732859</c:v>
                </c:pt>
                <c:pt idx="21">
                  <c:v>115.05405775283974</c:v>
                </c:pt>
                <c:pt idx="22">
                  <c:v>116.95634323251676</c:v>
                </c:pt>
                <c:pt idx="23">
                  <c:v>115.1909128233201</c:v>
                </c:pt>
                <c:pt idx="24">
                  <c:v>114.10975776652525</c:v>
                </c:pt>
              </c:numCache>
            </c:numRef>
          </c:val>
          <c:smooth val="0"/>
          <c:extLst>
            <c:ext xmlns:c16="http://schemas.microsoft.com/office/drawing/2014/chart" uri="{C3380CC4-5D6E-409C-BE32-E72D297353CC}">
              <c16:uniqueId val="{00000001-532A-4974-91B8-4C97C0788E2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102.23166843783208</c:v>
                </c:pt>
                <c:pt idx="2">
                  <c:v>100.19128586609989</c:v>
                </c:pt>
                <c:pt idx="3">
                  <c:v>100.76514346439957</c:v>
                </c:pt>
                <c:pt idx="4">
                  <c:v>97.438894792773638</c:v>
                </c:pt>
                <c:pt idx="5">
                  <c:v>99.086078639744954</c:v>
                </c:pt>
                <c:pt idx="6">
                  <c:v>96.780021253985126</c:v>
                </c:pt>
                <c:pt idx="7">
                  <c:v>97.927736450584476</c:v>
                </c:pt>
                <c:pt idx="8">
                  <c:v>94.760892667375131</c:v>
                </c:pt>
                <c:pt idx="9">
                  <c:v>94.612114771519657</c:v>
                </c:pt>
                <c:pt idx="10">
                  <c:v>93.209351753453774</c:v>
                </c:pt>
                <c:pt idx="11">
                  <c:v>92.104144527098825</c:v>
                </c:pt>
                <c:pt idx="12">
                  <c:v>90.595111583421897</c:v>
                </c:pt>
                <c:pt idx="13">
                  <c:v>92.561105207226362</c:v>
                </c:pt>
                <c:pt idx="14">
                  <c:v>91.604675876726887</c:v>
                </c:pt>
                <c:pt idx="15">
                  <c:v>91.976620616365565</c:v>
                </c:pt>
                <c:pt idx="16">
                  <c:v>90.818278427205101</c:v>
                </c:pt>
                <c:pt idx="17">
                  <c:v>92.199787460148769</c:v>
                </c:pt>
                <c:pt idx="18">
                  <c:v>89.309245483528173</c:v>
                </c:pt>
                <c:pt idx="19">
                  <c:v>89.521785334750277</c:v>
                </c:pt>
                <c:pt idx="20">
                  <c:v>88.459086078639743</c:v>
                </c:pt>
                <c:pt idx="21">
                  <c:v>88.841657810839536</c:v>
                </c:pt>
                <c:pt idx="22">
                  <c:v>87.00318809776833</c:v>
                </c:pt>
                <c:pt idx="23">
                  <c:v>87.07757704569606</c:v>
                </c:pt>
                <c:pt idx="24">
                  <c:v>83.528161530286923</c:v>
                </c:pt>
              </c:numCache>
            </c:numRef>
          </c:val>
          <c:smooth val="0"/>
          <c:extLst>
            <c:ext xmlns:c16="http://schemas.microsoft.com/office/drawing/2014/chart" uri="{C3380CC4-5D6E-409C-BE32-E72D297353CC}">
              <c16:uniqueId val="{00000002-532A-4974-91B8-4C97C0788E2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32A-4974-91B8-4C97C0788E2E}"/>
                </c:ext>
              </c:extLst>
            </c:dLbl>
            <c:dLbl>
              <c:idx val="1"/>
              <c:delete val="1"/>
              <c:extLst>
                <c:ext xmlns:c15="http://schemas.microsoft.com/office/drawing/2012/chart" uri="{CE6537A1-D6FC-4f65-9D91-7224C49458BB}"/>
                <c:ext xmlns:c16="http://schemas.microsoft.com/office/drawing/2014/chart" uri="{C3380CC4-5D6E-409C-BE32-E72D297353CC}">
                  <c16:uniqueId val="{00000004-532A-4974-91B8-4C97C0788E2E}"/>
                </c:ext>
              </c:extLst>
            </c:dLbl>
            <c:dLbl>
              <c:idx val="2"/>
              <c:delete val="1"/>
              <c:extLst>
                <c:ext xmlns:c15="http://schemas.microsoft.com/office/drawing/2012/chart" uri="{CE6537A1-D6FC-4f65-9D91-7224C49458BB}"/>
                <c:ext xmlns:c16="http://schemas.microsoft.com/office/drawing/2014/chart" uri="{C3380CC4-5D6E-409C-BE32-E72D297353CC}">
                  <c16:uniqueId val="{00000005-532A-4974-91B8-4C97C0788E2E}"/>
                </c:ext>
              </c:extLst>
            </c:dLbl>
            <c:dLbl>
              <c:idx val="3"/>
              <c:delete val="1"/>
              <c:extLst>
                <c:ext xmlns:c15="http://schemas.microsoft.com/office/drawing/2012/chart" uri="{CE6537A1-D6FC-4f65-9D91-7224C49458BB}"/>
                <c:ext xmlns:c16="http://schemas.microsoft.com/office/drawing/2014/chart" uri="{C3380CC4-5D6E-409C-BE32-E72D297353CC}">
                  <c16:uniqueId val="{00000006-532A-4974-91B8-4C97C0788E2E}"/>
                </c:ext>
              </c:extLst>
            </c:dLbl>
            <c:dLbl>
              <c:idx val="4"/>
              <c:delete val="1"/>
              <c:extLst>
                <c:ext xmlns:c15="http://schemas.microsoft.com/office/drawing/2012/chart" uri="{CE6537A1-D6FC-4f65-9D91-7224C49458BB}"/>
                <c:ext xmlns:c16="http://schemas.microsoft.com/office/drawing/2014/chart" uri="{C3380CC4-5D6E-409C-BE32-E72D297353CC}">
                  <c16:uniqueId val="{00000007-532A-4974-91B8-4C97C0788E2E}"/>
                </c:ext>
              </c:extLst>
            </c:dLbl>
            <c:dLbl>
              <c:idx val="5"/>
              <c:delete val="1"/>
              <c:extLst>
                <c:ext xmlns:c15="http://schemas.microsoft.com/office/drawing/2012/chart" uri="{CE6537A1-D6FC-4f65-9D91-7224C49458BB}"/>
                <c:ext xmlns:c16="http://schemas.microsoft.com/office/drawing/2014/chart" uri="{C3380CC4-5D6E-409C-BE32-E72D297353CC}">
                  <c16:uniqueId val="{00000008-532A-4974-91B8-4C97C0788E2E}"/>
                </c:ext>
              </c:extLst>
            </c:dLbl>
            <c:dLbl>
              <c:idx val="6"/>
              <c:delete val="1"/>
              <c:extLst>
                <c:ext xmlns:c15="http://schemas.microsoft.com/office/drawing/2012/chart" uri="{CE6537A1-D6FC-4f65-9D91-7224C49458BB}"/>
                <c:ext xmlns:c16="http://schemas.microsoft.com/office/drawing/2014/chart" uri="{C3380CC4-5D6E-409C-BE32-E72D297353CC}">
                  <c16:uniqueId val="{00000009-532A-4974-91B8-4C97C0788E2E}"/>
                </c:ext>
              </c:extLst>
            </c:dLbl>
            <c:dLbl>
              <c:idx val="7"/>
              <c:delete val="1"/>
              <c:extLst>
                <c:ext xmlns:c15="http://schemas.microsoft.com/office/drawing/2012/chart" uri="{CE6537A1-D6FC-4f65-9D91-7224C49458BB}"/>
                <c:ext xmlns:c16="http://schemas.microsoft.com/office/drawing/2014/chart" uri="{C3380CC4-5D6E-409C-BE32-E72D297353CC}">
                  <c16:uniqueId val="{0000000A-532A-4974-91B8-4C97C0788E2E}"/>
                </c:ext>
              </c:extLst>
            </c:dLbl>
            <c:dLbl>
              <c:idx val="8"/>
              <c:delete val="1"/>
              <c:extLst>
                <c:ext xmlns:c15="http://schemas.microsoft.com/office/drawing/2012/chart" uri="{CE6537A1-D6FC-4f65-9D91-7224C49458BB}"/>
                <c:ext xmlns:c16="http://schemas.microsoft.com/office/drawing/2014/chart" uri="{C3380CC4-5D6E-409C-BE32-E72D297353CC}">
                  <c16:uniqueId val="{0000000B-532A-4974-91B8-4C97C0788E2E}"/>
                </c:ext>
              </c:extLst>
            </c:dLbl>
            <c:dLbl>
              <c:idx val="9"/>
              <c:delete val="1"/>
              <c:extLst>
                <c:ext xmlns:c15="http://schemas.microsoft.com/office/drawing/2012/chart" uri="{CE6537A1-D6FC-4f65-9D91-7224C49458BB}"/>
                <c:ext xmlns:c16="http://schemas.microsoft.com/office/drawing/2014/chart" uri="{C3380CC4-5D6E-409C-BE32-E72D297353CC}">
                  <c16:uniqueId val="{0000000C-532A-4974-91B8-4C97C0788E2E}"/>
                </c:ext>
              </c:extLst>
            </c:dLbl>
            <c:dLbl>
              <c:idx val="10"/>
              <c:delete val="1"/>
              <c:extLst>
                <c:ext xmlns:c15="http://schemas.microsoft.com/office/drawing/2012/chart" uri="{CE6537A1-D6FC-4f65-9D91-7224C49458BB}"/>
                <c:ext xmlns:c16="http://schemas.microsoft.com/office/drawing/2014/chart" uri="{C3380CC4-5D6E-409C-BE32-E72D297353CC}">
                  <c16:uniqueId val="{0000000D-532A-4974-91B8-4C97C0788E2E}"/>
                </c:ext>
              </c:extLst>
            </c:dLbl>
            <c:dLbl>
              <c:idx val="11"/>
              <c:delete val="1"/>
              <c:extLst>
                <c:ext xmlns:c15="http://schemas.microsoft.com/office/drawing/2012/chart" uri="{CE6537A1-D6FC-4f65-9D91-7224C49458BB}"/>
                <c:ext xmlns:c16="http://schemas.microsoft.com/office/drawing/2014/chart" uri="{C3380CC4-5D6E-409C-BE32-E72D297353CC}">
                  <c16:uniqueId val="{0000000E-532A-4974-91B8-4C97C0788E2E}"/>
                </c:ext>
              </c:extLst>
            </c:dLbl>
            <c:dLbl>
              <c:idx val="12"/>
              <c:delete val="1"/>
              <c:extLst>
                <c:ext xmlns:c15="http://schemas.microsoft.com/office/drawing/2012/chart" uri="{CE6537A1-D6FC-4f65-9D91-7224C49458BB}"/>
                <c:ext xmlns:c16="http://schemas.microsoft.com/office/drawing/2014/chart" uri="{C3380CC4-5D6E-409C-BE32-E72D297353CC}">
                  <c16:uniqueId val="{0000000F-532A-4974-91B8-4C97C0788E2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32A-4974-91B8-4C97C0788E2E}"/>
                </c:ext>
              </c:extLst>
            </c:dLbl>
            <c:dLbl>
              <c:idx val="14"/>
              <c:delete val="1"/>
              <c:extLst>
                <c:ext xmlns:c15="http://schemas.microsoft.com/office/drawing/2012/chart" uri="{CE6537A1-D6FC-4f65-9D91-7224C49458BB}"/>
                <c:ext xmlns:c16="http://schemas.microsoft.com/office/drawing/2014/chart" uri="{C3380CC4-5D6E-409C-BE32-E72D297353CC}">
                  <c16:uniqueId val="{00000011-532A-4974-91B8-4C97C0788E2E}"/>
                </c:ext>
              </c:extLst>
            </c:dLbl>
            <c:dLbl>
              <c:idx val="15"/>
              <c:delete val="1"/>
              <c:extLst>
                <c:ext xmlns:c15="http://schemas.microsoft.com/office/drawing/2012/chart" uri="{CE6537A1-D6FC-4f65-9D91-7224C49458BB}"/>
                <c:ext xmlns:c16="http://schemas.microsoft.com/office/drawing/2014/chart" uri="{C3380CC4-5D6E-409C-BE32-E72D297353CC}">
                  <c16:uniqueId val="{00000012-532A-4974-91B8-4C97C0788E2E}"/>
                </c:ext>
              </c:extLst>
            </c:dLbl>
            <c:dLbl>
              <c:idx val="16"/>
              <c:delete val="1"/>
              <c:extLst>
                <c:ext xmlns:c15="http://schemas.microsoft.com/office/drawing/2012/chart" uri="{CE6537A1-D6FC-4f65-9D91-7224C49458BB}"/>
                <c:ext xmlns:c16="http://schemas.microsoft.com/office/drawing/2014/chart" uri="{C3380CC4-5D6E-409C-BE32-E72D297353CC}">
                  <c16:uniqueId val="{00000013-532A-4974-91B8-4C97C0788E2E}"/>
                </c:ext>
              </c:extLst>
            </c:dLbl>
            <c:dLbl>
              <c:idx val="17"/>
              <c:delete val="1"/>
              <c:extLst>
                <c:ext xmlns:c15="http://schemas.microsoft.com/office/drawing/2012/chart" uri="{CE6537A1-D6FC-4f65-9D91-7224C49458BB}"/>
                <c:ext xmlns:c16="http://schemas.microsoft.com/office/drawing/2014/chart" uri="{C3380CC4-5D6E-409C-BE32-E72D297353CC}">
                  <c16:uniqueId val="{00000014-532A-4974-91B8-4C97C0788E2E}"/>
                </c:ext>
              </c:extLst>
            </c:dLbl>
            <c:dLbl>
              <c:idx val="18"/>
              <c:delete val="1"/>
              <c:extLst>
                <c:ext xmlns:c15="http://schemas.microsoft.com/office/drawing/2012/chart" uri="{CE6537A1-D6FC-4f65-9D91-7224C49458BB}"/>
                <c:ext xmlns:c16="http://schemas.microsoft.com/office/drawing/2014/chart" uri="{C3380CC4-5D6E-409C-BE32-E72D297353CC}">
                  <c16:uniqueId val="{00000015-532A-4974-91B8-4C97C0788E2E}"/>
                </c:ext>
              </c:extLst>
            </c:dLbl>
            <c:dLbl>
              <c:idx val="19"/>
              <c:delete val="1"/>
              <c:extLst>
                <c:ext xmlns:c15="http://schemas.microsoft.com/office/drawing/2012/chart" uri="{CE6537A1-D6FC-4f65-9D91-7224C49458BB}"/>
                <c:ext xmlns:c16="http://schemas.microsoft.com/office/drawing/2014/chart" uri="{C3380CC4-5D6E-409C-BE32-E72D297353CC}">
                  <c16:uniqueId val="{00000016-532A-4974-91B8-4C97C0788E2E}"/>
                </c:ext>
              </c:extLst>
            </c:dLbl>
            <c:dLbl>
              <c:idx val="20"/>
              <c:delete val="1"/>
              <c:extLst>
                <c:ext xmlns:c15="http://schemas.microsoft.com/office/drawing/2012/chart" uri="{CE6537A1-D6FC-4f65-9D91-7224C49458BB}"/>
                <c:ext xmlns:c16="http://schemas.microsoft.com/office/drawing/2014/chart" uri="{C3380CC4-5D6E-409C-BE32-E72D297353CC}">
                  <c16:uniqueId val="{00000017-532A-4974-91B8-4C97C0788E2E}"/>
                </c:ext>
              </c:extLst>
            </c:dLbl>
            <c:dLbl>
              <c:idx val="21"/>
              <c:delete val="1"/>
              <c:extLst>
                <c:ext xmlns:c15="http://schemas.microsoft.com/office/drawing/2012/chart" uri="{CE6537A1-D6FC-4f65-9D91-7224C49458BB}"/>
                <c:ext xmlns:c16="http://schemas.microsoft.com/office/drawing/2014/chart" uri="{C3380CC4-5D6E-409C-BE32-E72D297353CC}">
                  <c16:uniqueId val="{00000018-532A-4974-91B8-4C97C0788E2E}"/>
                </c:ext>
              </c:extLst>
            </c:dLbl>
            <c:dLbl>
              <c:idx val="22"/>
              <c:delete val="1"/>
              <c:extLst>
                <c:ext xmlns:c15="http://schemas.microsoft.com/office/drawing/2012/chart" uri="{CE6537A1-D6FC-4f65-9D91-7224C49458BB}"/>
                <c:ext xmlns:c16="http://schemas.microsoft.com/office/drawing/2014/chart" uri="{C3380CC4-5D6E-409C-BE32-E72D297353CC}">
                  <c16:uniqueId val="{00000019-532A-4974-91B8-4C97C0788E2E}"/>
                </c:ext>
              </c:extLst>
            </c:dLbl>
            <c:dLbl>
              <c:idx val="23"/>
              <c:delete val="1"/>
              <c:extLst>
                <c:ext xmlns:c15="http://schemas.microsoft.com/office/drawing/2012/chart" uri="{CE6537A1-D6FC-4f65-9D91-7224C49458BB}"/>
                <c:ext xmlns:c16="http://schemas.microsoft.com/office/drawing/2014/chart" uri="{C3380CC4-5D6E-409C-BE32-E72D297353CC}">
                  <c16:uniqueId val="{0000001A-532A-4974-91B8-4C97C0788E2E}"/>
                </c:ext>
              </c:extLst>
            </c:dLbl>
            <c:dLbl>
              <c:idx val="24"/>
              <c:delete val="1"/>
              <c:extLst>
                <c:ext xmlns:c15="http://schemas.microsoft.com/office/drawing/2012/chart" uri="{CE6537A1-D6FC-4f65-9D91-7224C49458BB}"/>
                <c:ext xmlns:c16="http://schemas.microsoft.com/office/drawing/2014/chart" uri="{C3380CC4-5D6E-409C-BE32-E72D297353CC}">
                  <c16:uniqueId val="{0000001B-532A-4974-91B8-4C97C0788E2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32A-4974-91B8-4C97C0788E2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Freising (09178)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85707</v>
      </c>
      <c r="F11" s="238">
        <v>85246</v>
      </c>
      <c r="G11" s="238">
        <v>85173</v>
      </c>
      <c r="H11" s="238">
        <v>84720</v>
      </c>
      <c r="I11" s="265">
        <v>84440</v>
      </c>
      <c r="J11" s="263">
        <v>1267</v>
      </c>
      <c r="K11" s="266">
        <v>1.5004737091425864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13.731667191711296</v>
      </c>
      <c r="E13" s="115">
        <v>11769</v>
      </c>
      <c r="F13" s="114">
        <v>11524</v>
      </c>
      <c r="G13" s="114">
        <v>11654</v>
      </c>
      <c r="H13" s="114">
        <v>11508</v>
      </c>
      <c r="I13" s="140">
        <v>11471</v>
      </c>
      <c r="J13" s="115">
        <v>298</v>
      </c>
      <c r="K13" s="116">
        <v>2.5978554615988143</v>
      </c>
    </row>
    <row r="14" spans="1:255" ht="14.1" customHeight="1" x14ac:dyDescent="0.2">
      <c r="A14" s="306" t="s">
        <v>230</v>
      </c>
      <c r="B14" s="307"/>
      <c r="C14" s="308"/>
      <c r="D14" s="113">
        <v>58.220448738142743</v>
      </c>
      <c r="E14" s="115">
        <v>49899</v>
      </c>
      <c r="F14" s="114">
        <v>49690</v>
      </c>
      <c r="G14" s="114">
        <v>49728</v>
      </c>
      <c r="H14" s="114">
        <v>48643</v>
      </c>
      <c r="I14" s="140">
        <v>48646</v>
      </c>
      <c r="J14" s="115">
        <v>1253</v>
      </c>
      <c r="K14" s="116">
        <v>2.5757513464621962</v>
      </c>
    </row>
    <row r="15" spans="1:255" ht="14.1" customHeight="1" x14ac:dyDescent="0.2">
      <c r="A15" s="306" t="s">
        <v>231</v>
      </c>
      <c r="B15" s="307"/>
      <c r="C15" s="308"/>
      <c r="D15" s="113">
        <v>15.304467546408111</v>
      </c>
      <c r="E15" s="115">
        <v>13117</v>
      </c>
      <c r="F15" s="114">
        <v>13103</v>
      </c>
      <c r="G15" s="114">
        <v>12984</v>
      </c>
      <c r="H15" s="114">
        <v>13200</v>
      </c>
      <c r="I15" s="140">
        <v>13064</v>
      </c>
      <c r="J15" s="115">
        <v>53</v>
      </c>
      <c r="K15" s="116">
        <v>0.40569503980404165</v>
      </c>
    </row>
    <row r="16" spans="1:255" ht="14.1" customHeight="1" x14ac:dyDescent="0.2">
      <c r="A16" s="306" t="s">
        <v>232</v>
      </c>
      <c r="B16" s="307"/>
      <c r="C16" s="308"/>
      <c r="D16" s="113">
        <v>12.29654520634254</v>
      </c>
      <c r="E16" s="115">
        <v>10539</v>
      </c>
      <c r="F16" s="114">
        <v>10543</v>
      </c>
      <c r="G16" s="114">
        <v>10421</v>
      </c>
      <c r="H16" s="114">
        <v>10983</v>
      </c>
      <c r="I16" s="140">
        <v>10877</v>
      </c>
      <c r="J16" s="115">
        <v>-338</v>
      </c>
      <c r="K16" s="116">
        <v>-3.1074744874505837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0.82840374765188374</v>
      </c>
      <c r="E18" s="115">
        <v>710</v>
      </c>
      <c r="F18" s="114">
        <v>661</v>
      </c>
      <c r="G18" s="114">
        <v>703</v>
      </c>
      <c r="H18" s="114">
        <v>686</v>
      </c>
      <c r="I18" s="140">
        <v>661</v>
      </c>
      <c r="J18" s="115">
        <v>49</v>
      </c>
      <c r="K18" s="116">
        <v>7.4130105900151282</v>
      </c>
    </row>
    <row r="19" spans="1:255" ht="14.1" customHeight="1" x14ac:dyDescent="0.2">
      <c r="A19" s="306" t="s">
        <v>235</v>
      </c>
      <c r="B19" s="307" t="s">
        <v>236</v>
      </c>
      <c r="C19" s="308"/>
      <c r="D19" s="113">
        <v>0.55421377483752787</v>
      </c>
      <c r="E19" s="115">
        <v>475</v>
      </c>
      <c r="F19" s="114">
        <v>434</v>
      </c>
      <c r="G19" s="114">
        <v>472</v>
      </c>
      <c r="H19" s="114">
        <v>461</v>
      </c>
      <c r="I19" s="140">
        <v>451</v>
      </c>
      <c r="J19" s="115">
        <v>24</v>
      </c>
      <c r="K19" s="116">
        <v>5.3215077605321506</v>
      </c>
    </row>
    <row r="20" spans="1:255" ht="14.1" customHeight="1" x14ac:dyDescent="0.2">
      <c r="A20" s="306">
        <v>12</v>
      </c>
      <c r="B20" s="307" t="s">
        <v>237</v>
      </c>
      <c r="C20" s="308"/>
      <c r="D20" s="113">
        <v>0.92991237588528364</v>
      </c>
      <c r="E20" s="115">
        <v>797</v>
      </c>
      <c r="F20" s="114">
        <v>735</v>
      </c>
      <c r="G20" s="114">
        <v>848</v>
      </c>
      <c r="H20" s="114">
        <v>838</v>
      </c>
      <c r="I20" s="140">
        <v>800</v>
      </c>
      <c r="J20" s="115">
        <v>-3</v>
      </c>
      <c r="K20" s="116">
        <v>-0.375</v>
      </c>
    </row>
    <row r="21" spans="1:255" ht="14.1" customHeight="1" x14ac:dyDescent="0.2">
      <c r="A21" s="306">
        <v>21</v>
      </c>
      <c r="B21" s="307" t="s">
        <v>238</v>
      </c>
      <c r="C21" s="308"/>
      <c r="D21" s="113">
        <v>0.17618164210624571</v>
      </c>
      <c r="E21" s="115">
        <v>151</v>
      </c>
      <c r="F21" s="114">
        <v>167</v>
      </c>
      <c r="G21" s="114">
        <v>172</v>
      </c>
      <c r="H21" s="114">
        <v>170</v>
      </c>
      <c r="I21" s="140">
        <v>170</v>
      </c>
      <c r="J21" s="115">
        <v>-19</v>
      </c>
      <c r="K21" s="116">
        <v>-11.176470588235293</v>
      </c>
    </row>
    <row r="22" spans="1:255" ht="14.1" customHeight="1" x14ac:dyDescent="0.2">
      <c r="A22" s="306">
        <v>22</v>
      </c>
      <c r="B22" s="307" t="s">
        <v>239</v>
      </c>
      <c r="C22" s="308"/>
      <c r="D22" s="113">
        <v>0.75139720209551142</v>
      </c>
      <c r="E22" s="115">
        <v>644</v>
      </c>
      <c r="F22" s="114">
        <v>656</v>
      </c>
      <c r="G22" s="114">
        <v>663</v>
      </c>
      <c r="H22" s="114">
        <v>633</v>
      </c>
      <c r="I22" s="140">
        <v>660</v>
      </c>
      <c r="J22" s="115">
        <v>-16</v>
      </c>
      <c r="K22" s="116">
        <v>-2.4242424242424243</v>
      </c>
    </row>
    <row r="23" spans="1:255" ht="14.1" customHeight="1" x14ac:dyDescent="0.2">
      <c r="A23" s="306">
        <v>23</v>
      </c>
      <c r="B23" s="307" t="s">
        <v>240</v>
      </c>
      <c r="C23" s="308"/>
      <c r="D23" s="113">
        <v>0.37453183520599254</v>
      </c>
      <c r="E23" s="115">
        <v>321</v>
      </c>
      <c r="F23" s="114">
        <v>338</v>
      </c>
      <c r="G23" s="114">
        <v>341</v>
      </c>
      <c r="H23" s="114">
        <v>393</v>
      </c>
      <c r="I23" s="140">
        <v>385</v>
      </c>
      <c r="J23" s="115">
        <v>-64</v>
      </c>
      <c r="K23" s="116">
        <v>-16.623376623376622</v>
      </c>
    </row>
    <row r="24" spans="1:255" ht="14.1" customHeight="1" x14ac:dyDescent="0.2">
      <c r="A24" s="306">
        <v>24</v>
      </c>
      <c r="B24" s="307" t="s">
        <v>241</v>
      </c>
      <c r="C24" s="308"/>
      <c r="D24" s="113">
        <v>1.341780718027699</v>
      </c>
      <c r="E24" s="115">
        <v>1150</v>
      </c>
      <c r="F24" s="114">
        <v>1167</v>
      </c>
      <c r="G24" s="114">
        <v>1189</v>
      </c>
      <c r="H24" s="114">
        <v>1136</v>
      </c>
      <c r="I24" s="140">
        <v>1140</v>
      </c>
      <c r="J24" s="115">
        <v>10</v>
      </c>
      <c r="K24" s="116">
        <v>0.8771929824561403</v>
      </c>
    </row>
    <row r="25" spans="1:255" ht="14.1" customHeight="1" x14ac:dyDescent="0.2">
      <c r="A25" s="306">
        <v>25</v>
      </c>
      <c r="B25" s="307" t="s">
        <v>242</v>
      </c>
      <c r="C25" s="308"/>
      <c r="D25" s="113">
        <v>4.7359025517168956</v>
      </c>
      <c r="E25" s="115">
        <v>4059</v>
      </c>
      <c r="F25" s="114">
        <v>4075</v>
      </c>
      <c r="G25" s="114">
        <v>4072</v>
      </c>
      <c r="H25" s="114">
        <v>4066</v>
      </c>
      <c r="I25" s="140">
        <v>4011</v>
      </c>
      <c r="J25" s="115">
        <v>48</v>
      </c>
      <c r="K25" s="116">
        <v>1.1967090501121915</v>
      </c>
    </row>
    <row r="26" spans="1:255" ht="14.1" customHeight="1" x14ac:dyDescent="0.2">
      <c r="A26" s="306">
        <v>26</v>
      </c>
      <c r="B26" s="307" t="s">
        <v>243</v>
      </c>
      <c r="C26" s="308"/>
      <c r="D26" s="113">
        <v>3.6239747045165505</v>
      </c>
      <c r="E26" s="115">
        <v>3106</v>
      </c>
      <c r="F26" s="114">
        <v>3119</v>
      </c>
      <c r="G26" s="114">
        <v>3111</v>
      </c>
      <c r="H26" s="114">
        <v>3155</v>
      </c>
      <c r="I26" s="140">
        <v>3143</v>
      </c>
      <c r="J26" s="115">
        <v>-37</v>
      </c>
      <c r="K26" s="116">
        <v>-1.1772192173083043</v>
      </c>
    </row>
    <row r="27" spans="1:255" ht="14.1" customHeight="1" x14ac:dyDescent="0.2">
      <c r="A27" s="306">
        <v>27</v>
      </c>
      <c r="B27" s="307" t="s">
        <v>244</v>
      </c>
      <c r="C27" s="308"/>
      <c r="D27" s="113">
        <v>2.6368908023848694</v>
      </c>
      <c r="E27" s="115">
        <v>2260</v>
      </c>
      <c r="F27" s="114">
        <v>2266</v>
      </c>
      <c r="G27" s="114">
        <v>2210</v>
      </c>
      <c r="H27" s="114">
        <v>2571</v>
      </c>
      <c r="I27" s="140">
        <v>2525</v>
      </c>
      <c r="J27" s="115">
        <v>-265</v>
      </c>
      <c r="K27" s="116">
        <v>-10.495049504950495</v>
      </c>
    </row>
    <row r="28" spans="1:255" ht="14.1" customHeight="1" x14ac:dyDescent="0.2">
      <c r="A28" s="306">
        <v>28</v>
      </c>
      <c r="B28" s="307" t="s">
        <v>245</v>
      </c>
      <c r="C28" s="308"/>
      <c r="D28" s="113">
        <v>8.9840969815767668E-2</v>
      </c>
      <c r="E28" s="115">
        <v>77</v>
      </c>
      <c r="F28" s="114">
        <v>68</v>
      </c>
      <c r="G28" s="114">
        <v>72</v>
      </c>
      <c r="H28" s="114">
        <v>74</v>
      </c>
      <c r="I28" s="140">
        <v>76</v>
      </c>
      <c r="J28" s="115">
        <v>1</v>
      </c>
      <c r="K28" s="116">
        <v>1.3157894736842106</v>
      </c>
    </row>
    <row r="29" spans="1:255" ht="14.1" customHeight="1" x14ac:dyDescent="0.2">
      <c r="A29" s="306">
        <v>29</v>
      </c>
      <c r="B29" s="307" t="s">
        <v>246</v>
      </c>
      <c r="C29" s="308"/>
      <c r="D29" s="113">
        <v>2.5902201687143407</v>
      </c>
      <c r="E29" s="115">
        <v>2220</v>
      </c>
      <c r="F29" s="114">
        <v>2304</v>
      </c>
      <c r="G29" s="114">
        <v>2299</v>
      </c>
      <c r="H29" s="114">
        <v>2286</v>
      </c>
      <c r="I29" s="140">
        <v>2288</v>
      </c>
      <c r="J29" s="115">
        <v>-68</v>
      </c>
      <c r="K29" s="116">
        <v>-2.9720279720279721</v>
      </c>
    </row>
    <row r="30" spans="1:255" ht="14.1" customHeight="1" x14ac:dyDescent="0.2">
      <c r="A30" s="306" t="s">
        <v>247</v>
      </c>
      <c r="B30" s="307" t="s">
        <v>248</v>
      </c>
      <c r="C30" s="308"/>
      <c r="D30" s="113">
        <v>1.0430886625363156</v>
      </c>
      <c r="E30" s="115">
        <v>894</v>
      </c>
      <c r="F30" s="114">
        <v>918</v>
      </c>
      <c r="G30" s="114">
        <v>923</v>
      </c>
      <c r="H30" s="114">
        <v>911</v>
      </c>
      <c r="I30" s="140">
        <v>906</v>
      </c>
      <c r="J30" s="115">
        <v>-12</v>
      </c>
      <c r="K30" s="116">
        <v>-1.3245033112582782</v>
      </c>
    </row>
    <row r="31" spans="1:255" ht="14.1" customHeight="1" x14ac:dyDescent="0.2">
      <c r="A31" s="306" t="s">
        <v>249</v>
      </c>
      <c r="B31" s="307" t="s">
        <v>250</v>
      </c>
      <c r="C31" s="308"/>
      <c r="D31" s="113">
        <v>1.4129534343752552</v>
      </c>
      <c r="E31" s="115">
        <v>1211</v>
      </c>
      <c r="F31" s="114">
        <v>1272</v>
      </c>
      <c r="G31" s="114">
        <v>1261</v>
      </c>
      <c r="H31" s="114">
        <v>1269</v>
      </c>
      <c r="I31" s="140">
        <v>1279</v>
      </c>
      <c r="J31" s="115">
        <v>-68</v>
      </c>
      <c r="K31" s="116">
        <v>-5.3166536356528535</v>
      </c>
    </row>
    <row r="32" spans="1:255" ht="14.1" customHeight="1" x14ac:dyDescent="0.2">
      <c r="A32" s="306">
        <v>31</v>
      </c>
      <c r="B32" s="307" t="s">
        <v>251</v>
      </c>
      <c r="C32" s="308"/>
      <c r="D32" s="113">
        <v>0.61138530108392541</v>
      </c>
      <c r="E32" s="115">
        <v>524</v>
      </c>
      <c r="F32" s="114">
        <v>511</v>
      </c>
      <c r="G32" s="114">
        <v>499</v>
      </c>
      <c r="H32" s="114">
        <v>485</v>
      </c>
      <c r="I32" s="140">
        <v>467</v>
      </c>
      <c r="J32" s="115">
        <v>57</v>
      </c>
      <c r="K32" s="116">
        <v>12.205567451820128</v>
      </c>
    </row>
    <row r="33" spans="1:11" ht="14.1" customHeight="1" x14ac:dyDescent="0.2">
      <c r="A33" s="306">
        <v>32</v>
      </c>
      <c r="B33" s="307" t="s">
        <v>252</v>
      </c>
      <c r="C33" s="308"/>
      <c r="D33" s="113">
        <v>1.1609320125544005</v>
      </c>
      <c r="E33" s="115">
        <v>995</v>
      </c>
      <c r="F33" s="114">
        <v>897</v>
      </c>
      <c r="G33" s="114">
        <v>952</v>
      </c>
      <c r="H33" s="114">
        <v>946</v>
      </c>
      <c r="I33" s="140">
        <v>980</v>
      </c>
      <c r="J33" s="115">
        <v>15</v>
      </c>
      <c r="K33" s="116">
        <v>1.5306122448979591</v>
      </c>
    </row>
    <row r="34" spans="1:11" ht="14.1" customHeight="1" x14ac:dyDescent="0.2">
      <c r="A34" s="306">
        <v>33</v>
      </c>
      <c r="B34" s="307" t="s">
        <v>253</v>
      </c>
      <c r="C34" s="308"/>
      <c r="D34" s="113">
        <v>0.93224590756880998</v>
      </c>
      <c r="E34" s="115">
        <v>799</v>
      </c>
      <c r="F34" s="114">
        <v>755</v>
      </c>
      <c r="G34" s="114">
        <v>827</v>
      </c>
      <c r="H34" s="114">
        <v>801</v>
      </c>
      <c r="I34" s="140">
        <v>774</v>
      </c>
      <c r="J34" s="115">
        <v>25</v>
      </c>
      <c r="K34" s="116">
        <v>3.2299741602067185</v>
      </c>
    </row>
    <row r="35" spans="1:11" ht="14.1" customHeight="1" x14ac:dyDescent="0.2">
      <c r="A35" s="306">
        <v>34</v>
      </c>
      <c r="B35" s="307" t="s">
        <v>254</v>
      </c>
      <c r="C35" s="308"/>
      <c r="D35" s="113">
        <v>1.8726591760299625</v>
      </c>
      <c r="E35" s="115">
        <v>1605</v>
      </c>
      <c r="F35" s="114">
        <v>1610</v>
      </c>
      <c r="G35" s="114">
        <v>1609</v>
      </c>
      <c r="H35" s="114">
        <v>1604</v>
      </c>
      <c r="I35" s="140">
        <v>1606</v>
      </c>
      <c r="J35" s="115">
        <v>-1</v>
      </c>
      <c r="K35" s="116">
        <v>-6.2266500622665005E-2</v>
      </c>
    </row>
    <row r="36" spans="1:11" ht="14.1" customHeight="1" x14ac:dyDescent="0.2">
      <c r="A36" s="306">
        <v>41</v>
      </c>
      <c r="B36" s="307" t="s">
        <v>255</v>
      </c>
      <c r="C36" s="308"/>
      <c r="D36" s="113">
        <v>1.0955931254156603</v>
      </c>
      <c r="E36" s="115">
        <v>939</v>
      </c>
      <c r="F36" s="114">
        <v>948</v>
      </c>
      <c r="G36" s="114">
        <v>955</v>
      </c>
      <c r="H36" s="114">
        <v>947</v>
      </c>
      <c r="I36" s="140">
        <v>961</v>
      </c>
      <c r="J36" s="115">
        <v>-22</v>
      </c>
      <c r="K36" s="116">
        <v>-2.2892819979188346</v>
      </c>
    </row>
    <row r="37" spans="1:11" ht="14.1" customHeight="1" x14ac:dyDescent="0.2">
      <c r="A37" s="306">
        <v>42</v>
      </c>
      <c r="B37" s="307" t="s">
        <v>256</v>
      </c>
      <c r="C37" s="308"/>
      <c r="D37" s="113">
        <v>8.9840969815767668E-2</v>
      </c>
      <c r="E37" s="115">
        <v>77</v>
      </c>
      <c r="F37" s="114">
        <v>78</v>
      </c>
      <c r="G37" s="114">
        <v>86</v>
      </c>
      <c r="H37" s="114">
        <v>82</v>
      </c>
      <c r="I37" s="140">
        <v>84</v>
      </c>
      <c r="J37" s="115">
        <v>-7</v>
      </c>
      <c r="K37" s="116">
        <v>-8.3333333333333339</v>
      </c>
    </row>
    <row r="38" spans="1:11" ht="14.1" customHeight="1" x14ac:dyDescent="0.2">
      <c r="A38" s="306">
        <v>43</v>
      </c>
      <c r="B38" s="307" t="s">
        <v>257</v>
      </c>
      <c r="C38" s="308"/>
      <c r="D38" s="113">
        <v>2.8294071662758</v>
      </c>
      <c r="E38" s="115">
        <v>2425</v>
      </c>
      <c r="F38" s="114">
        <v>2409</v>
      </c>
      <c r="G38" s="114">
        <v>2353</v>
      </c>
      <c r="H38" s="114">
        <v>2675</v>
      </c>
      <c r="I38" s="140">
        <v>2638</v>
      </c>
      <c r="J38" s="115">
        <v>-213</v>
      </c>
      <c r="K38" s="116">
        <v>-8.0742987111448059</v>
      </c>
    </row>
    <row r="39" spans="1:11" ht="14.1" customHeight="1" x14ac:dyDescent="0.2">
      <c r="A39" s="306">
        <v>51</v>
      </c>
      <c r="B39" s="307" t="s">
        <v>258</v>
      </c>
      <c r="C39" s="308"/>
      <c r="D39" s="113">
        <v>22.660926178725191</v>
      </c>
      <c r="E39" s="115">
        <v>19422</v>
      </c>
      <c r="F39" s="114">
        <v>19378</v>
      </c>
      <c r="G39" s="114">
        <v>19193</v>
      </c>
      <c r="H39" s="114">
        <v>18567</v>
      </c>
      <c r="I39" s="140">
        <v>18681</v>
      </c>
      <c r="J39" s="115">
        <v>741</v>
      </c>
      <c r="K39" s="116">
        <v>3.9665970772442587</v>
      </c>
    </row>
    <row r="40" spans="1:11" ht="14.1" customHeight="1" x14ac:dyDescent="0.2">
      <c r="A40" s="306" t="s">
        <v>259</v>
      </c>
      <c r="B40" s="307" t="s">
        <v>260</v>
      </c>
      <c r="C40" s="308"/>
      <c r="D40" s="113">
        <v>7.1592752050590969</v>
      </c>
      <c r="E40" s="115">
        <v>6136</v>
      </c>
      <c r="F40" s="114">
        <v>6083</v>
      </c>
      <c r="G40" s="114">
        <v>6102</v>
      </c>
      <c r="H40" s="114">
        <v>5947</v>
      </c>
      <c r="I40" s="140">
        <v>6034</v>
      </c>
      <c r="J40" s="115">
        <v>102</v>
      </c>
      <c r="K40" s="116">
        <v>1.6904209479615513</v>
      </c>
    </row>
    <row r="41" spans="1:11" ht="14.1" customHeight="1" x14ac:dyDescent="0.2">
      <c r="A41" s="306"/>
      <c r="B41" s="307" t="s">
        <v>261</v>
      </c>
      <c r="C41" s="308"/>
      <c r="D41" s="113">
        <v>5.9260037103153769</v>
      </c>
      <c r="E41" s="115">
        <v>5079</v>
      </c>
      <c r="F41" s="114">
        <v>5002</v>
      </c>
      <c r="G41" s="114">
        <v>5042</v>
      </c>
      <c r="H41" s="114">
        <v>4936</v>
      </c>
      <c r="I41" s="140">
        <v>5036</v>
      </c>
      <c r="J41" s="115">
        <v>43</v>
      </c>
      <c r="K41" s="116">
        <v>0.85385226370135026</v>
      </c>
    </row>
    <row r="42" spans="1:11" ht="14.1" customHeight="1" x14ac:dyDescent="0.2">
      <c r="A42" s="306">
        <v>52</v>
      </c>
      <c r="B42" s="307" t="s">
        <v>262</v>
      </c>
      <c r="C42" s="308"/>
      <c r="D42" s="113">
        <v>6.8232466426312905</v>
      </c>
      <c r="E42" s="115">
        <v>5848</v>
      </c>
      <c r="F42" s="114">
        <v>5692</v>
      </c>
      <c r="G42" s="114">
        <v>5616</v>
      </c>
      <c r="H42" s="114">
        <v>5511</v>
      </c>
      <c r="I42" s="140">
        <v>5411</v>
      </c>
      <c r="J42" s="115">
        <v>437</v>
      </c>
      <c r="K42" s="116">
        <v>8.0761411938643501</v>
      </c>
    </row>
    <row r="43" spans="1:11" ht="14.1" customHeight="1" x14ac:dyDescent="0.2">
      <c r="A43" s="306" t="s">
        <v>263</v>
      </c>
      <c r="B43" s="307" t="s">
        <v>264</v>
      </c>
      <c r="C43" s="308"/>
      <c r="D43" s="113">
        <v>3.8059901758316124</v>
      </c>
      <c r="E43" s="115">
        <v>3262</v>
      </c>
      <c r="F43" s="114">
        <v>3165</v>
      </c>
      <c r="G43" s="114">
        <v>3166</v>
      </c>
      <c r="H43" s="114">
        <v>3128</v>
      </c>
      <c r="I43" s="140">
        <v>3085</v>
      </c>
      <c r="J43" s="115">
        <v>177</v>
      </c>
      <c r="K43" s="116">
        <v>5.7374392220421395</v>
      </c>
    </row>
    <row r="44" spans="1:11" ht="14.1" customHeight="1" x14ac:dyDescent="0.2">
      <c r="A44" s="306">
        <v>53</v>
      </c>
      <c r="B44" s="307" t="s">
        <v>265</v>
      </c>
      <c r="C44" s="308"/>
      <c r="D44" s="113">
        <v>2.6602261192201335</v>
      </c>
      <c r="E44" s="115">
        <v>2280</v>
      </c>
      <c r="F44" s="114">
        <v>2231</v>
      </c>
      <c r="G44" s="114">
        <v>2156</v>
      </c>
      <c r="H44" s="114">
        <v>2138</v>
      </c>
      <c r="I44" s="140">
        <v>2125</v>
      </c>
      <c r="J44" s="115">
        <v>155</v>
      </c>
      <c r="K44" s="116">
        <v>7.2941176470588234</v>
      </c>
    </row>
    <row r="45" spans="1:11" ht="14.1" customHeight="1" x14ac:dyDescent="0.2">
      <c r="A45" s="306" t="s">
        <v>266</v>
      </c>
      <c r="B45" s="307" t="s">
        <v>267</v>
      </c>
      <c r="C45" s="308"/>
      <c r="D45" s="113">
        <v>2.5738854469296557</v>
      </c>
      <c r="E45" s="115">
        <v>2206</v>
      </c>
      <c r="F45" s="114">
        <v>2161</v>
      </c>
      <c r="G45" s="114">
        <v>2090</v>
      </c>
      <c r="H45" s="114">
        <v>2071</v>
      </c>
      <c r="I45" s="140">
        <v>2064</v>
      </c>
      <c r="J45" s="115">
        <v>142</v>
      </c>
      <c r="K45" s="116">
        <v>6.8798449612403099</v>
      </c>
    </row>
    <row r="46" spans="1:11" ht="14.1" customHeight="1" x14ac:dyDescent="0.2">
      <c r="A46" s="306">
        <v>54</v>
      </c>
      <c r="B46" s="307" t="s">
        <v>268</v>
      </c>
      <c r="C46" s="308"/>
      <c r="D46" s="113">
        <v>2.3568670003616976</v>
      </c>
      <c r="E46" s="115">
        <v>2020</v>
      </c>
      <c r="F46" s="114">
        <v>1878</v>
      </c>
      <c r="G46" s="114">
        <v>1945</v>
      </c>
      <c r="H46" s="114">
        <v>1920</v>
      </c>
      <c r="I46" s="140">
        <v>1862</v>
      </c>
      <c r="J46" s="115">
        <v>158</v>
      </c>
      <c r="K46" s="116">
        <v>8.4854994629430713</v>
      </c>
    </row>
    <row r="47" spans="1:11" ht="14.1" customHeight="1" x14ac:dyDescent="0.2">
      <c r="A47" s="306">
        <v>61</v>
      </c>
      <c r="B47" s="307" t="s">
        <v>269</v>
      </c>
      <c r="C47" s="308"/>
      <c r="D47" s="113">
        <v>3.0289241252173102</v>
      </c>
      <c r="E47" s="115">
        <v>2596</v>
      </c>
      <c r="F47" s="114">
        <v>2618</v>
      </c>
      <c r="G47" s="114">
        <v>2628</v>
      </c>
      <c r="H47" s="114">
        <v>2637</v>
      </c>
      <c r="I47" s="140">
        <v>2654</v>
      </c>
      <c r="J47" s="115">
        <v>-58</v>
      </c>
      <c r="K47" s="116">
        <v>-2.1853805576488319</v>
      </c>
    </row>
    <row r="48" spans="1:11" ht="14.1" customHeight="1" x14ac:dyDescent="0.2">
      <c r="A48" s="306">
        <v>62</v>
      </c>
      <c r="B48" s="307" t="s">
        <v>270</v>
      </c>
      <c r="C48" s="308"/>
      <c r="D48" s="113">
        <v>5.5911419137293334</v>
      </c>
      <c r="E48" s="115">
        <v>4792</v>
      </c>
      <c r="F48" s="114">
        <v>4722</v>
      </c>
      <c r="G48" s="114">
        <v>4715</v>
      </c>
      <c r="H48" s="114">
        <v>4655</v>
      </c>
      <c r="I48" s="140">
        <v>4645</v>
      </c>
      <c r="J48" s="115">
        <v>147</v>
      </c>
      <c r="K48" s="116">
        <v>3.1646932185145316</v>
      </c>
    </row>
    <row r="49" spans="1:11" ht="14.1" customHeight="1" x14ac:dyDescent="0.2">
      <c r="A49" s="306">
        <v>63</v>
      </c>
      <c r="B49" s="307" t="s">
        <v>271</v>
      </c>
      <c r="C49" s="308"/>
      <c r="D49" s="113">
        <v>2.0185049062503646</v>
      </c>
      <c r="E49" s="115">
        <v>1730</v>
      </c>
      <c r="F49" s="114">
        <v>1748</v>
      </c>
      <c r="G49" s="114">
        <v>1748</v>
      </c>
      <c r="H49" s="114">
        <v>1712</v>
      </c>
      <c r="I49" s="140">
        <v>1715</v>
      </c>
      <c r="J49" s="115">
        <v>15</v>
      </c>
      <c r="K49" s="116">
        <v>0.87463556851311952</v>
      </c>
    </row>
    <row r="50" spans="1:11" ht="14.1" customHeight="1" x14ac:dyDescent="0.2">
      <c r="A50" s="306" t="s">
        <v>272</v>
      </c>
      <c r="B50" s="307" t="s">
        <v>273</v>
      </c>
      <c r="C50" s="308"/>
      <c r="D50" s="113">
        <v>0.59271704761571398</v>
      </c>
      <c r="E50" s="115">
        <v>508</v>
      </c>
      <c r="F50" s="114">
        <v>516</v>
      </c>
      <c r="G50" s="114">
        <v>485</v>
      </c>
      <c r="H50" s="114">
        <v>465</v>
      </c>
      <c r="I50" s="140">
        <v>455</v>
      </c>
      <c r="J50" s="115">
        <v>53</v>
      </c>
      <c r="K50" s="116">
        <v>11.648351648351648</v>
      </c>
    </row>
    <row r="51" spans="1:11" ht="14.1" customHeight="1" x14ac:dyDescent="0.2">
      <c r="A51" s="306" t="s">
        <v>274</v>
      </c>
      <c r="B51" s="307" t="s">
        <v>275</v>
      </c>
      <c r="C51" s="308"/>
      <c r="D51" s="113">
        <v>1.2064358803831658</v>
      </c>
      <c r="E51" s="115">
        <v>1034</v>
      </c>
      <c r="F51" s="114">
        <v>1046</v>
      </c>
      <c r="G51" s="114">
        <v>1066</v>
      </c>
      <c r="H51" s="114">
        <v>1065</v>
      </c>
      <c r="I51" s="140">
        <v>1074</v>
      </c>
      <c r="J51" s="115">
        <v>-40</v>
      </c>
      <c r="K51" s="116">
        <v>-3.7243947858472999</v>
      </c>
    </row>
    <row r="52" spans="1:11" ht="14.1" customHeight="1" x14ac:dyDescent="0.2">
      <c r="A52" s="306">
        <v>71</v>
      </c>
      <c r="B52" s="307" t="s">
        <v>276</v>
      </c>
      <c r="C52" s="308"/>
      <c r="D52" s="113">
        <v>11.753999089922644</v>
      </c>
      <c r="E52" s="115">
        <v>10074</v>
      </c>
      <c r="F52" s="114">
        <v>10062</v>
      </c>
      <c r="G52" s="114">
        <v>10108</v>
      </c>
      <c r="H52" s="114">
        <v>10137</v>
      </c>
      <c r="I52" s="140">
        <v>10096</v>
      </c>
      <c r="J52" s="115">
        <v>-22</v>
      </c>
      <c r="K52" s="116">
        <v>-0.2179080824088748</v>
      </c>
    </row>
    <row r="53" spans="1:11" ht="14.1" customHeight="1" x14ac:dyDescent="0.2">
      <c r="A53" s="306" t="s">
        <v>277</v>
      </c>
      <c r="B53" s="307" t="s">
        <v>278</v>
      </c>
      <c r="C53" s="308"/>
      <c r="D53" s="113">
        <v>4.0556780659689409</v>
      </c>
      <c r="E53" s="115">
        <v>3476</v>
      </c>
      <c r="F53" s="114">
        <v>3398</v>
      </c>
      <c r="G53" s="114">
        <v>3435</v>
      </c>
      <c r="H53" s="114">
        <v>3516</v>
      </c>
      <c r="I53" s="140">
        <v>3477</v>
      </c>
      <c r="J53" s="115">
        <v>-1</v>
      </c>
      <c r="K53" s="116">
        <v>-2.8760425654299683E-2</v>
      </c>
    </row>
    <row r="54" spans="1:11" ht="14.1" customHeight="1" x14ac:dyDescent="0.2">
      <c r="A54" s="306" t="s">
        <v>279</v>
      </c>
      <c r="B54" s="307" t="s">
        <v>280</v>
      </c>
      <c r="C54" s="308"/>
      <c r="D54" s="113">
        <v>6.4428809782164818</v>
      </c>
      <c r="E54" s="115">
        <v>5522</v>
      </c>
      <c r="F54" s="114">
        <v>5597</v>
      </c>
      <c r="G54" s="114">
        <v>5609</v>
      </c>
      <c r="H54" s="114">
        <v>5547</v>
      </c>
      <c r="I54" s="140">
        <v>5537</v>
      </c>
      <c r="J54" s="115">
        <v>-15</v>
      </c>
      <c r="K54" s="116">
        <v>-0.2709048221058335</v>
      </c>
    </row>
    <row r="55" spans="1:11" ht="14.1" customHeight="1" x14ac:dyDescent="0.2">
      <c r="A55" s="306">
        <v>72</v>
      </c>
      <c r="B55" s="307" t="s">
        <v>281</v>
      </c>
      <c r="C55" s="308"/>
      <c r="D55" s="113">
        <v>2.5727186810878924</v>
      </c>
      <c r="E55" s="115">
        <v>2205</v>
      </c>
      <c r="F55" s="114">
        <v>2208</v>
      </c>
      <c r="G55" s="114">
        <v>2226</v>
      </c>
      <c r="H55" s="114">
        <v>2218</v>
      </c>
      <c r="I55" s="140">
        <v>2232</v>
      </c>
      <c r="J55" s="115">
        <v>-27</v>
      </c>
      <c r="K55" s="116">
        <v>-1.2096774193548387</v>
      </c>
    </row>
    <row r="56" spans="1:11" ht="14.1" customHeight="1" x14ac:dyDescent="0.2">
      <c r="A56" s="306" t="s">
        <v>282</v>
      </c>
      <c r="B56" s="307" t="s">
        <v>283</v>
      </c>
      <c r="C56" s="308"/>
      <c r="D56" s="113">
        <v>1.1539314175038211</v>
      </c>
      <c r="E56" s="115">
        <v>989</v>
      </c>
      <c r="F56" s="114">
        <v>1004</v>
      </c>
      <c r="G56" s="114">
        <v>1015</v>
      </c>
      <c r="H56" s="114">
        <v>1011</v>
      </c>
      <c r="I56" s="140">
        <v>1035</v>
      </c>
      <c r="J56" s="115">
        <v>-46</v>
      </c>
      <c r="K56" s="116">
        <v>-4.4444444444444446</v>
      </c>
    </row>
    <row r="57" spans="1:11" ht="14.1" customHeight="1" x14ac:dyDescent="0.2">
      <c r="A57" s="306" t="s">
        <v>284</v>
      </c>
      <c r="B57" s="307" t="s">
        <v>285</v>
      </c>
      <c r="C57" s="308"/>
      <c r="D57" s="113">
        <v>1.0524227892704212</v>
      </c>
      <c r="E57" s="115">
        <v>902</v>
      </c>
      <c r="F57" s="114">
        <v>893</v>
      </c>
      <c r="G57" s="114">
        <v>902</v>
      </c>
      <c r="H57" s="114">
        <v>908</v>
      </c>
      <c r="I57" s="140">
        <v>907</v>
      </c>
      <c r="J57" s="115">
        <v>-5</v>
      </c>
      <c r="K57" s="116">
        <v>-0.55126791620727678</v>
      </c>
    </row>
    <row r="58" spans="1:11" ht="14.1" customHeight="1" x14ac:dyDescent="0.2">
      <c r="A58" s="306">
        <v>73</v>
      </c>
      <c r="B58" s="307" t="s">
        <v>286</v>
      </c>
      <c r="C58" s="308"/>
      <c r="D58" s="113">
        <v>1.7326472750183766</v>
      </c>
      <c r="E58" s="115">
        <v>1485</v>
      </c>
      <c r="F58" s="114">
        <v>1508</v>
      </c>
      <c r="G58" s="114">
        <v>1491</v>
      </c>
      <c r="H58" s="114">
        <v>1443</v>
      </c>
      <c r="I58" s="140">
        <v>1415</v>
      </c>
      <c r="J58" s="115">
        <v>70</v>
      </c>
      <c r="K58" s="116">
        <v>4.946996466431095</v>
      </c>
    </row>
    <row r="59" spans="1:11" ht="14.1" customHeight="1" x14ac:dyDescent="0.2">
      <c r="A59" s="306" t="s">
        <v>287</v>
      </c>
      <c r="B59" s="307" t="s">
        <v>288</v>
      </c>
      <c r="C59" s="308"/>
      <c r="D59" s="113">
        <v>1.3802839908058853</v>
      </c>
      <c r="E59" s="115">
        <v>1183</v>
      </c>
      <c r="F59" s="114">
        <v>1194</v>
      </c>
      <c r="G59" s="114">
        <v>1181</v>
      </c>
      <c r="H59" s="114">
        <v>1138</v>
      </c>
      <c r="I59" s="140">
        <v>1115</v>
      </c>
      <c r="J59" s="115">
        <v>68</v>
      </c>
      <c r="K59" s="116">
        <v>6.0986547085201792</v>
      </c>
    </row>
    <row r="60" spans="1:11" ht="14.1" customHeight="1" x14ac:dyDescent="0.2">
      <c r="A60" s="306">
        <v>81</v>
      </c>
      <c r="B60" s="307" t="s">
        <v>289</v>
      </c>
      <c r="C60" s="308"/>
      <c r="D60" s="113">
        <v>3.4512933599355944</v>
      </c>
      <c r="E60" s="115">
        <v>2958</v>
      </c>
      <c r="F60" s="114">
        <v>2969</v>
      </c>
      <c r="G60" s="114">
        <v>2946</v>
      </c>
      <c r="H60" s="114">
        <v>2861</v>
      </c>
      <c r="I60" s="140">
        <v>2874</v>
      </c>
      <c r="J60" s="115">
        <v>84</v>
      </c>
      <c r="K60" s="116">
        <v>2.9227557411273488</v>
      </c>
    </row>
    <row r="61" spans="1:11" ht="14.1" customHeight="1" x14ac:dyDescent="0.2">
      <c r="A61" s="306" t="s">
        <v>290</v>
      </c>
      <c r="B61" s="307" t="s">
        <v>291</v>
      </c>
      <c r="C61" s="308"/>
      <c r="D61" s="113">
        <v>1.3009439135659864</v>
      </c>
      <c r="E61" s="115">
        <v>1115</v>
      </c>
      <c r="F61" s="114">
        <v>1117</v>
      </c>
      <c r="G61" s="114">
        <v>1122</v>
      </c>
      <c r="H61" s="114">
        <v>1064</v>
      </c>
      <c r="I61" s="140">
        <v>1067</v>
      </c>
      <c r="J61" s="115">
        <v>48</v>
      </c>
      <c r="K61" s="116">
        <v>4.4985941893158392</v>
      </c>
    </row>
    <row r="62" spans="1:11" ht="14.1" customHeight="1" x14ac:dyDescent="0.2">
      <c r="A62" s="306" t="s">
        <v>292</v>
      </c>
      <c r="B62" s="307" t="s">
        <v>293</v>
      </c>
      <c r="C62" s="308"/>
      <c r="D62" s="113">
        <v>1.0850922328397914</v>
      </c>
      <c r="E62" s="115">
        <v>930</v>
      </c>
      <c r="F62" s="114">
        <v>930</v>
      </c>
      <c r="G62" s="114">
        <v>912</v>
      </c>
      <c r="H62" s="114">
        <v>902</v>
      </c>
      <c r="I62" s="140">
        <v>904</v>
      </c>
      <c r="J62" s="115">
        <v>26</v>
      </c>
      <c r="K62" s="116">
        <v>2.8761061946902653</v>
      </c>
    </row>
    <row r="63" spans="1:11" ht="14.1" customHeight="1" x14ac:dyDescent="0.2">
      <c r="A63" s="306"/>
      <c r="B63" s="307" t="s">
        <v>294</v>
      </c>
      <c r="C63" s="308"/>
      <c r="D63" s="113">
        <v>0.85640612785420089</v>
      </c>
      <c r="E63" s="115">
        <v>734</v>
      </c>
      <c r="F63" s="114">
        <v>739</v>
      </c>
      <c r="G63" s="114">
        <v>731</v>
      </c>
      <c r="H63" s="114">
        <v>725</v>
      </c>
      <c r="I63" s="140">
        <v>725</v>
      </c>
      <c r="J63" s="115">
        <v>9</v>
      </c>
      <c r="K63" s="116">
        <v>1.2413793103448276</v>
      </c>
    </row>
    <row r="64" spans="1:11" ht="14.1" customHeight="1" x14ac:dyDescent="0.2">
      <c r="A64" s="306" t="s">
        <v>295</v>
      </c>
      <c r="B64" s="307" t="s">
        <v>296</v>
      </c>
      <c r="C64" s="308"/>
      <c r="D64" s="113">
        <v>0.33719532826956961</v>
      </c>
      <c r="E64" s="115">
        <v>289</v>
      </c>
      <c r="F64" s="114">
        <v>298</v>
      </c>
      <c r="G64" s="114">
        <v>287</v>
      </c>
      <c r="H64" s="114">
        <v>289</v>
      </c>
      <c r="I64" s="140">
        <v>280</v>
      </c>
      <c r="J64" s="115">
        <v>9</v>
      </c>
      <c r="K64" s="116">
        <v>3.2142857142857144</v>
      </c>
    </row>
    <row r="65" spans="1:11" ht="14.1" customHeight="1" x14ac:dyDescent="0.2">
      <c r="A65" s="306" t="s">
        <v>297</v>
      </c>
      <c r="B65" s="307" t="s">
        <v>298</v>
      </c>
      <c r="C65" s="308"/>
      <c r="D65" s="113">
        <v>0.31736030895959488</v>
      </c>
      <c r="E65" s="115">
        <v>272</v>
      </c>
      <c r="F65" s="114">
        <v>268</v>
      </c>
      <c r="G65" s="114">
        <v>267</v>
      </c>
      <c r="H65" s="114">
        <v>262</v>
      </c>
      <c r="I65" s="140">
        <v>272</v>
      </c>
      <c r="J65" s="115">
        <v>0</v>
      </c>
      <c r="K65" s="116">
        <v>0</v>
      </c>
    </row>
    <row r="66" spans="1:11" ht="14.1" customHeight="1" x14ac:dyDescent="0.2">
      <c r="A66" s="306">
        <v>82</v>
      </c>
      <c r="B66" s="307" t="s">
        <v>299</v>
      </c>
      <c r="C66" s="308"/>
      <c r="D66" s="113">
        <v>1.3114448061418553</v>
      </c>
      <c r="E66" s="115">
        <v>1124</v>
      </c>
      <c r="F66" s="114">
        <v>1124</v>
      </c>
      <c r="G66" s="114">
        <v>1151</v>
      </c>
      <c r="H66" s="114">
        <v>1142</v>
      </c>
      <c r="I66" s="140">
        <v>1136</v>
      </c>
      <c r="J66" s="115">
        <v>-12</v>
      </c>
      <c r="K66" s="116">
        <v>-1.056338028169014</v>
      </c>
    </row>
    <row r="67" spans="1:11" ht="14.1" customHeight="1" x14ac:dyDescent="0.2">
      <c r="A67" s="306" t="s">
        <v>300</v>
      </c>
      <c r="B67" s="307" t="s">
        <v>301</v>
      </c>
      <c r="C67" s="308"/>
      <c r="D67" s="113">
        <v>0.66855682733032307</v>
      </c>
      <c r="E67" s="115">
        <v>573</v>
      </c>
      <c r="F67" s="114">
        <v>574</v>
      </c>
      <c r="G67" s="114">
        <v>607</v>
      </c>
      <c r="H67" s="114">
        <v>599</v>
      </c>
      <c r="I67" s="140">
        <v>594</v>
      </c>
      <c r="J67" s="115">
        <v>-21</v>
      </c>
      <c r="K67" s="116">
        <v>-3.5353535353535355</v>
      </c>
    </row>
    <row r="68" spans="1:11" ht="14.1" customHeight="1" x14ac:dyDescent="0.2">
      <c r="A68" s="306" t="s">
        <v>302</v>
      </c>
      <c r="B68" s="307" t="s">
        <v>303</v>
      </c>
      <c r="C68" s="308"/>
      <c r="D68" s="113">
        <v>0.40720127877536255</v>
      </c>
      <c r="E68" s="115">
        <v>349</v>
      </c>
      <c r="F68" s="114">
        <v>353</v>
      </c>
      <c r="G68" s="114">
        <v>350</v>
      </c>
      <c r="H68" s="114">
        <v>351</v>
      </c>
      <c r="I68" s="140">
        <v>342</v>
      </c>
      <c r="J68" s="115">
        <v>7</v>
      </c>
      <c r="K68" s="116">
        <v>2.0467836257309941</v>
      </c>
    </row>
    <row r="69" spans="1:11" ht="14.1" customHeight="1" x14ac:dyDescent="0.2">
      <c r="A69" s="306">
        <v>83</v>
      </c>
      <c r="B69" s="307" t="s">
        <v>304</v>
      </c>
      <c r="C69" s="308"/>
      <c r="D69" s="113">
        <v>3.1526013044442109</v>
      </c>
      <c r="E69" s="115">
        <v>2702</v>
      </c>
      <c r="F69" s="114">
        <v>2732</v>
      </c>
      <c r="G69" s="114">
        <v>2698</v>
      </c>
      <c r="H69" s="114">
        <v>2618</v>
      </c>
      <c r="I69" s="140">
        <v>2652</v>
      </c>
      <c r="J69" s="115">
        <v>50</v>
      </c>
      <c r="K69" s="116">
        <v>1.8853695324283559</v>
      </c>
    </row>
    <row r="70" spans="1:11" ht="14.1" customHeight="1" x14ac:dyDescent="0.2">
      <c r="A70" s="306" t="s">
        <v>305</v>
      </c>
      <c r="B70" s="307" t="s">
        <v>306</v>
      </c>
      <c r="C70" s="308"/>
      <c r="D70" s="113">
        <v>2.8387412930099059</v>
      </c>
      <c r="E70" s="115">
        <v>2433</v>
      </c>
      <c r="F70" s="114">
        <v>2459</v>
      </c>
      <c r="G70" s="114">
        <v>2421</v>
      </c>
      <c r="H70" s="114">
        <v>2335</v>
      </c>
      <c r="I70" s="140">
        <v>2372</v>
      </c>
      <c r="J70" s="115">
        <v>61</v>
      </c>
      <c r="K70" s="116">
        <v>2.5716694772344013</v>
      </c>
    </row>
    <row r="71" spans="1:11" ht="14.1" customHeight="1" x14ac:dyDescent="0.2">
      <c r="A71" s="306"/>
      <c r="B71" s="307" t="s">
        <v>307</v>
      </c>
      <c r="C71" s="308"/>
      <c r="D71" s="113">
        <v>1.825988542359434</v>
      </c>
      <c r="E71" s="115">
        <v>1565</v>
      </c>
      <c r="F71" s="114">
        <v>1584</v>
      </c>
      <c r="G71" s="114">
        <v>1564</v>
      </c>
      <c r="H71" s="114">
        <v>1507</v>
      </c>
      <c r="I71" s="140">
        <v>1533</v>
      </c>
      <c r="J71" s="115">
        <v>32</v>
      </c>
      <c r="K71" s="116">
        <v>2.0874103065883887</v>
      </c>
    </row>
    <row r="72" spans="1:11" ht="14.1" customHeight="1" x14ac:dyDescent="0.2">
      <c r="A72" s="306">
        <v>84</v>
      </c>
      <c r="B72" s="307" t="s">
        <v>308</v>
      </c>
      <c r="C72" s="308"/>
      <c r="D72" s="113">
        <v>2.2110212701412952</v>
      </c>
      <c r="E72" s="115">
        <v>1895</v>
      </c>
      <c r="F72" s="114">
        <v>1892</v>
      </c>
      <c r="G72" s="114">
        <v>1884</v>
      </c>
      <c r="H72" s="114">
        <v>1866</v>
      </c>
      <c r="I72" s="140">
        <v>1840</v>
      </c>
      <c r="J72" s="115">
        <v>55</v>
      </c>
      <c r="K72" s="116">
        <v>2.9891304347826089</v>
      </c>
    </row>
    <row r="73" spans="1:11" ht="14.1" customHeight="1" x14ac:dyDescent="0.2">
      <c r="A73" s="306" t="s">
        <v>309</v>
      </c>
      <c r="B73" s="307" t="s">
        <v>310</v>
      </c>
      <c r="C73" s="308"/>
      <c r="D73" s="113">
        <v>0.22401904161853758</v>
      </c>
      <c r="E73" s="115">
        <v>192</v>
      </c>
      <c r="F73" s="114">
        <v>181</v>
      </c>
      <c r="G73" s="114">
        <v>177</v>
      </c>
      <c r="H73" s="114">
        <v>199</v>
      </c>
      <c r="I73" s="140">
        <v>199</v>
      </c>
      <c r="J73" s="115">
        <v>-7</v>
      </c>
      <c r="K73" s="116">
        <v>-3.5175879396984926</v>
      </c>
    </row>
    <row r="74" spans="1:11" ht="14.1" customHeight="1" x14ac:dyDescent="0.2">
      <c r="A74" s="306" t="s">
        <v>311</v>
      </c>
      <c r="B74" s="307" t="s">
        <v>312</v>
      </c>
      <c r="C74" s="308"/>
      <c r="D74" s="113">
        <v>0.20068372478327323</v>
      </c>
      <c r="E74" s="115">
        <v>172</v>
      </c>
      <c r="F74" s="114">
        <v>169</v>
      </c>
      <c r="G74" s="114">
        <v>166</v>
      </c>
      <c r="H74" s="114">
        <v>173</v>
      </c>
      <c r="I74" s="140">
        <v>170</v>
      </c>
      <c r="J74" s="115">
        <v>2</v>
      </c>
      <c r="K74" s="116">
        <v>1.1764705882352942</v>
      </c>
    </row>
    <row r="75" spans="1:11" ht="14.1" customHeight="1" x14ac:dyDescent="0.2">
      <c r="A75" s="306" t="s">
        <v>313</v>
      </c>
      <c r="B75" s="307" t="s">
        <v>314</v>
      </c>
      <c r="C75" s="308"/>
      <c r="D75" s="113">
        <v>1.368616332388253</v>
      </c>
      <c r="E75" s="115">
        <v>1173</v>
      </c>
      <c r="F75" s="114">
        <v>1192</v>
      </c>
      <c r="G75" s="114">
        <v>1175</v>
      </c>
      <c r="H75" s="114">
        <v>1162</v>
      </c>
      <c r="I75" s="140">
        <v>1151</v>
      </c>
      <c r="J75" s="115">
        <v>22</v>
      </c>
      <c r="K75" s="116">
        <v>1.9113814074717637</v>
      </c>
    </row>
    <row r="76" spans="1:11" ht="14.1" customHeight="1" x14ac:dyDescent="0.2">
      <c r="A76" s="306">
        <v>91</v>
      </c>
      <c r="B76" s="307" t="s">
        <v>315</v>
      </c>
      <c r="C76" s="308"/>
      <c r="D76" s="113">
        <v>0.12134364754337452</v>
      </c>
      <c r="E76" s="115">
        <v>104</v>
      </c>
      <c r="F76" s="114">
        <v>101</v>
      </c>
      <c r="G76" s="114">
        <v>102</v>
      </c>
      <c r="H76" s="114">
        <v>96</v>
      </c>
      <c r="I76" s="140">
        <v>93</v>
      </c>
      <c r="J76" s="115">
        <v>11</v>
      </c>
      <c r="K76" s="116">
        <v>11.827956989247312</v>
      </c>
    </row>
    <row r="77" spans="1:11" ht="14.1" customHeight="1" x14ac:dyDescent="0.2">
      <c r="A77" s="306">
        <v>92</v>
      </c>
      <c r="B77" s="307" t="s">
        <v>316</v>
      </c>
      <c r="C77" s="308"/>
      <c r="D77" s="113">
        <v>1.1679326076049799</v>
      </c>
      <c r="E77" s="115">
        <v>1001</v>
      </c>
      <c r="F77" s="114">
        <v>1006</v>
      </c>
      <c r="G77" s="114">
        <v>996</v>
      </c>
      <c r="H77" s="114">
        <v>1044</v>
      </c>
      <c r="I77" s="140">
        <v>1045</v>
      </c>
      <c r="J77" s="115">
        <v>-44</v>
      </c>
      <c r="K77" s="116">
        <v>-4.2105263157894735</v>
      </c>
    </row>
    <row r="78" spans="1:11" ht="14.1" customHeight="1" x14ac:dyDescent="0.2">
      <c r="A78" s="306">
        <v>93</v>
      </c>
      <c r="B78" s="307" t="s">
        <v>317</v>
      </c>
      <c r="C78" s="308"/>
      <c r="D78" s="113">
        <v>0.1983501930997468</v>
      </c>
      <c r="E78" s="115">
        <v>170</v>
      </c>
      <c r="F78" s="114">
        <v>168</v>
      </c>
      <c r="G78" s="114">
        <v>165</v>
      </c>
      <c r="H78" s="114">
        <v>166</v>
      </c>
      <c r="I78" s="140">
        <v>159</v>
      </c>
      <c r="J78" s="115">
        <v>11</v>
      </c>
      <c r="K78" s="116">
        <v>6.9182389937106921</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0.44687131739531194</v>
      </c>
      <c r="E81" s="143">
        <v>383</v>
      </c>
      <c r="F81" s="144">
        <v>386</v>
      </c>
      <c r="G81" s="144">
        <v>386</v>
      </c>
      <c r="H81" s="144">
        <v>386</v>
      </c>
      <c r="I81" s="145">
        <v>382</v>
      </c>
      <c r="J81" s="143">
        <v>1</v>
      </c>
      <c r="K81" s="146">
        <v>0.26178010471204188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16198</v>
      </c>
      <c r="E12" s="114">
        <v>16611</v>
      </c>
      <c r="F12" s="114">
        <v>16733</v>
      </c>
      <c r="G12" s="114">
        <v>16767</v>
      </c>
      <c r="H12" s="140">
        <v>16533</v>
      </c>
      <c r="I12" s="115">
        <v>-335</v>
      </c>
      <c r="J12" s="116">
        <v>-2.0262505292445412</v>
      </c>
      <c r="K12"/>
      <c r="L12"/>
      <c r="M12"/>
      <c r="N12"/>
      <c r="O12"/>
      <c r="P12"/>
    </row>
    <row r="13" spans="1:16" s="110" customFormat="1" ht="14.45" customHeight="1" x14ac:dyDescent="0.2">
      <c r="A13" s="120" t="s">
        <v>105</v>
      </c>
      <c r="B13" s="119" t="s">
        <v>106</v>
      </c>
      <c r="C13" s="113">
        <v>41.332263242375603</v>
      </c>
      <c r="D13" s="115">
        <v>6695</v>
      </c>
      <c r="E13" s="114">
        <v>6854</v>
      </c>
      <c r="F13" s="114">
        <v>6975</v>
      </c>
      <c r="G13" s="114">
        <v>6912</v>
      </c>
      <c r="H13" s="140">
        <v>6727</v>
      </c>
      <c r="I13" s="115">
        <v>-32</v>
      </c>
      <c r="J13" s="116">
        <v>-0.47569496060651106</v>
      </c>
      <c r="K13"/>
      <c r="L13"/>
      <c r="M13"/>
      <c r="N13"/>
      <c r="O13"/>
      <c r="P13"/>
    </row>
    <row r="14" spans="1:16" s="110" customFormat="1" ht="14.45" customHeight="1" x14ac:dyDescent="0.2">
      <c r="A14" s="120"/>
      <c r="B14" s="119" t="s">
        <v>107</v>
      </c>
      <c r="C14" s="113">
        <v>58.667736757624397</v>
      </c>
      <c r="D14" s="115">
        <v>9503</v>
      </c>
      <c r="E14" s="114">
        <v>9757</v>
      </c>
      <c r="F14" s="114">
        <v>9758</v>
      </c>
      <c r="G14" s="114">
        <v>9855</v>
      </c>
      <c r="H14" s="140">
        <v>9806</v>
      </c>
      <c r="I14" s="115">
        <v>-303</v>
      </c>
      <c r="J14" s="116">
        <v>-3.0899449316744851</v>
      </c>
      <c r="K14"/>
      <c r="L14"/>
      <c r="M14"/>
      <c r="N14"/>
      <c r="O14"/>
      <c r="P14"/>
    </row>
    <row r="15" spans="1:16" s="110" customFormat="1" ht="14.45" customHeight="1" x14ac:dyDescent="0.2">
      <c r="A15" s="118" t="s">
        <v>105</v>
      </c>
      <c r="B15" s="121" t="s">
        <v>108</v>
      </c>
      <c r="C15" s="113">
        <v>16.495863686874923</v>
      </c>
      <c r="D15" s="115">
        <v>2672</v>
      </c>
      <c r="E15" s="114">
        <v>2791</v>
      </c>
      <c r="F15" s="114">
        <v>2801</v>
      </c>
      <c r="G15" s="114">
        <v>2883</v>
      </c>
      <c r="H15" s="140">
        <v>2827</v>
      </c>
      <c r="I15" s="115">
        <v>-155</v>
      </c>
      <c r="J15" s="116">
        <v>-5.4828440042447824</v>
      </c>
      <c r="K15"/>
      <c r="L15"/>
      <c r="M15"/>
      <c r="N15"/>
      <c r="O15"/>
      <c r="P15"/>
    </row>
    <row r="16" spans="1:16" s="110" customFormat="1" ht="14.45" customHeight="1" x14ac:dyDescent="0.2">
      <c r="A16" s="118"/>
      <c r="B16" s="121" t="s">
        <v>109</v>
      </c>
      <c r="C16" s="113">
        <v>54.290653167057663</v>
      </c>
      <c r="D16" s="115">
        <v>8794</v>
      </c>
      <c r="E16" s="114">
        <v>9038</v>
      </c>
      <c r="F16" s="114">
        <v>9157</v>
      </c>
      <c r="G16" s="114">
        <v>9136</v>
      </c>
      <c r="H16" s="140">
        <v>9017</v>
      </c>
      <c r="I16" s="115">
        <v>-223</v>
      </c>
      <c r="J16" s="116">
        <v>-2.4731063546634133</v>
      </c>
      <c r="K16"/>
      <c r="L16"/>
      <c r="M16"/>
      <c r="N16"/>
      <c r="O16"/>
      <c r="P16"/>
    </row>
    <row r="17" spans="1:16" s="110" customFormat="1" ht="14.45" customHeight="1" x14ac:dyDescent="0.2">
      <c r="A17" s="118"/>
      <c r="B17" s="121" t="s">
        <v>110</v>
      </c>
      <c r="C17" s="113">
        <v>16.181010001234721</v>
      </c>
      <c r="D17" s="115">
        <v>2621</v>
      </c>
      <c r="E17" s="114">
        <v>2630</v>
      </c>
      <c r="F17" s="114">
        <v>2655</v>
      </c>
      <c r="G17" s="114">
        <v>2656</v>
      </c>
      <c r="H17" s="140">
        <v>2621</v>
      </c>
      <c r="I17" s="115">
        <v>0</v>
      </c>
      <c r="J17" s="116">
        <v>0</v>
      </c>
      <c r="K17"/>
      <c r="L17"/>
      <c r="M17"/>
      <c r="N17"/>
      <c r="O17"/>
      <c r="P17"/>
    </row>
    <row r="18" spans="1:16" s="110" customFormat="1" ht="14.45" customHeight="1" x14ac:dyDescent="0.2">
      <c r="A18" s="120"/>
      <c r="B18" s="121" t="s">
        <v>111</v>
      </c>
      <c r="C18" s="113">
        <v>13.032473144832695</v>
      </c>
      <c r="D18" s="115">
        <v>2111</v>
      </c>
      <c r="E18" s="114">
        <v>2152</v>
      </c>
      <c r="F18" s="114">
        <v>2120</v>
      </c>
      <c r="G18" s="114">
        <v>2092</v>
      </c>
      <c r="H18" s="140">
        <v>2068</v>
      </c>
      <c r="I18" s="115">
        <v>43</v>
      </c>
      <c r="J18" s="116">
        <v>2.0793036750483558</v>
      </c>
      <c r="K18"/>
      <c r="L18"/>
      <c r="M18"/>
      <c r="N18"/>
      <c r="O18"/>
      <c r="P18"/>
    </row>
    <row r="19" spans="1:16" s="110" customFormat="1" ht="14.45" customHeight="1" x14ac:dyDescent="0.2">
      <c r="A19" s="120"/>
      <c r="B19" s="121" t="s">
        <v>112</v>
      </c>
      <c r="C19" s="113">
        <v>1.2100259291270528</v>
      </c>
      <c r="D19" s="115">
        <v>196</v>
      </c>
      <c r="E19" s="114">
        <v>194</v>
      </c>
      <c r="F19" s="114">
        <v>204</v>
      </c>
      <c r="G19" s="114">
        <v>179</v>
      </c>
      <c r="H19" s="140">
        <v>178</v>
      </c>
      <c r="I19" s="115">
        <v>18</v>
      </c>
      <c r="J19" s="116">
        <v>10.112359550561798</v>
      </c>
      <c r="K19"/>
      <c r="L19"/>
      <c r="M19"/>
      <c r="N19"/>
      <c r="O19"/>
      <c r="P19"/>
    </row>
    <row r="20" spans="1:16" s="110" customFormat="1" ht="14.45" customHeight="1" x14ac:dyDescent="0.2">
      <c r="A20" s="120" t="s">
        <v>113</v>
      </c>
      <c r="B20" s="119" t="s">
        <v>116</v>
      </c>
      <c r="C20" s="113">
        <v>80.701321150759355</v>
      </c>
      <c r="D20" s="115">
        <v>13072</v>
      </c>
      <c r="E20" s="114">
        <v>13493</v>
      </c>
      <c r="F20" s="114">
        <v>13610</v>
      </c>
      <c r="G20" s="114">
        <v>13631</v>
      </c>
      <c r="H20" s="140">
        <v>13545</v>
      </c>
      <c r="I20" s="115">
        <v>-473</v>
      </c>
      <c r="J20" s="116">
        <v>-3.4920634920634921</v>
      </c>
      <c r="K20"/>
      <c r="L20"/>
      <c r="M20"/>
      <c r="N20"/>
      <c r="O20"/>
      <c r="P20"/>
    </row>
    <row r="21" spans="1:16" s="110" customFormat="1" ht="14.45" customHeight="1" x14ac:dyDescent="0.2">
      <c r="A21" s="123"/>
      <c r="B21" s="124" t="s">
        <v>117</v>
      </c>
      <c r="C21" s="125">
        <v>19.162859612297815</v>
      </c>
      <c r="D21" s="143">
        <v>3104</v>
      </c>
      <c r="E21" s="144">
        <v>3098</v>
      </c>
      <c r="F21" s="144">
        <v>3103</v>
      </c>
      <c r="G21" s="144">
        <v>3116</v>
      </c>
      <c r="H21" s="145">
        <v>2968</v>
      </c>
      <c r="I21" s="143">
        <v>136</v>
      </c>
      <c r="J21" s="146">
        <v>4.5822102425876015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18993</v>
      </c>
      <c r="E56" s="114">
        <v>19577</v>
      </c>
      <c r="F56" s="114">
        <v>19567</v>
      </c>
      <c r="G56" s="114">
        <v>19658</v>
      </c>
      <c r="H56" s="140">
        <v>19342</v>
      </c>
      <c r="I56" s="115">
        <v>-349</v>
      </c>
      <c r="J56" s="116">
        <v>-1.8043635611622377</v>
      </c>
      <c r="K56"/>
      <c r="L56"/>
      <c r="M56"/>
      <c r="N56"/>
      <c r="O56"/>
      <c r="P56"/>
    </row>
    <row r="57" spans="1:16" s="110" customFormat="1" ht="14.45" customHeight="1" x14ac:dyDescent="0.2">
      <c r="A57" s="120" t="s">
        <v>105</v>
      </c>
      <c r="B57" s="119" t="s">
        <v>106</v>
      </c>
      <c r="C57" s="113">
        <v>42.652556204917602</v>
      </c>
      <c r="D57" s="115">
        <v>8101</v>
      </c>
      <c r="E57" s="114">
        <v>8326</v>
      </c>
      <c r="F57" s="114">
        <v>8387</v>
      </c>
      <c r="G57" s="114">
        <v>8349</v>
      </c>
      <c r="H57" s="140">
        <v>8127</v>
      </c>
      <c r="I57" s="115">
        <v>-26</v>
      </c>
      <c r="J57" s="116">
        <v>-0.31992125015380829</v>
      </c>
    </row>
    <row r="58" spans="1:16" s="110" customFormat="1" ht="14.45" customHeight="1" x14ac:dyDescent="0.2">
      <c r="A58" s="120"/>
      <c r="B58" s="119" t="s">
        <v>107</v>
      </c>
      <c r="C58" s="113">
        <v>57.347443795082398</v>
      </c>
      <c r="D58" s="115">
        <v>10892</v>
      </c>
      <c r="E58" s="114">
        <v>11251</v>
      </c>
      <c r="F58" s="114">
        <v>11180</v>
      </c>
      <c r="G58" s="114">
        <v>11309</v>
      </c>
      <c r="H58" s="140">
        <v>11215</v>
      </c>
      <c r="I58" s="115">
        <v>-323</v>
      </c>
      <c r="J58" s="116">
        <v>-2.8800713330361125</v>
      </c>
    </row>
    <row r="59" spans="1:16" s="110" customFormat="1" ht="14.45" customHeight="1" x14ac:dyDescent="0.2">
      <c r="A59" s="118" t="s">
        <v>105</v>
      </c>
      <c r="B59" s="121" t="s">
        <v>108</v>
      </c>
      <c r="C59" s="113">
        <v>17.89080187437477</v>
      </c>
      <c r="D59" s="115">
        <v>3398</v>
      </c>
      <c r="E59" s="114">
        <v>3538</v>
      </c>
      <c r="F59" s="114">
        <v>3526</v>
      </c>
      <c r="G59" s="114">
        <v>3645</v>
      </c>
      <c r="H59" s="140">
        <v>3526</v>
      </c>
      <c r="I59" s="115">
        <v>-128</v>
      </c>
      <c r="J59" s="116">
        <v>-3.6301758366420875</v>
      </c>
    </row>
    <row r="60" spans="1:16" s="110" customFormat="1" ht="14.45" customHeight="1" x14ac:dyDescent="0.2">
      <c r="A60" s="118"/>
      <c r="B60" s="121" t="s">
        <v>109</v>
      </c>
      <c r="C60" s="113">
        <v>55.062391407360607</v>
      </c>
      <c r="D60" s="115">
        <v>10458</v>
      </c>
      <c r="E60" s="114">
        <v>10860</v>
      </c>
      <c r="F60" s="114">
        <v>10869</v>
      </c>
      <c r="G60" s="114">
        <v>10876</v>
      </c>
      <c r="H60" s="140">
        <v>10744</v>
      </c>
      <c r="I60" s="115">
        <v>-286</v>
      </c>
      <c r="J60" s="116">
        <v>-2.6619508562918837</v>
      </c>
    </row>
    <row r="61" spans="1:16" s="110" customFormat="1" ht="14.45" customHeight="1" x14ac:dyDescent="0.2">
      <c r="A61" s="118"/>
      <c r="B61" s="121" t="s">
        <v>110</v>
      </c>
      <c r="C61" s="113">
        <v>15.274048333596589</v>
      </c>
      <c r="D61" s="115">
        <v>2901</v>
      </c>
      <c r="E61" s="114">
        <v>2912</v>
      </c>
      <c r="F61" s="114">
        <v>2919</v>
      </c>
      <c r="G61" s="114">
        <v>2906</v>
      </c>
      <c r="H61" s="140">
        <v>2860</v>
      </c>
      <c r="I61" s="115">
        <v>41</v>
      </c>
      <c r="J61" s="116">
        <v>1.4335664335664335</v>
      </c>
    </row>
    <row r="62" spans="1:16" s="110" customFormat="1" ht="14.45" customHeight="1" x14ac:dyDescent="0.2">
      <c r="A62" s="120"/>
      <c r="B62" s="121" t="s">
        <v>111</v>
      </c>
      <c r="C62" s="113">
        <v>11.772758384668036</v>
      </c>
      <c r="D62" s="115">
        <v>2236</v>
      </c>
      <c r="E62" s="114">
        <v>2267</v>
      </c>
      <c r="F62" s="114">
        <v>2253</v>
      </c>
      <c r="G62" s="114">
        <v>2231</v>
      </c>
      <c r="H62" s="140">
        <v>2212</v>
      </c>
      <c r="I62" s="115">
        <v>24</v>
      </c>
      <c r="J62" s="116">
        <v>1.0849909584086799</v>
      </c>
    </row>
    <row r="63" spans="1:16" s="110" customFormat="1" ht="14.45" customHeight="1" x14ac:dyDescent="0.2">
      <c r="A63" s="120"/>
      <c r="B63" s="121" t="s">
        <v>112</v>
      </c>
      <c r="C63" s="113">
        <v>1.0846101195177171</v>
      </c>
      <c r="D63" s="115">
        <v>206</v>
      </c>
      <c r="E63" s="114">
        <v>211</v>
      </c>
      <c r="F63" s="114">
        <v>213</v>
      </c>
      <c r="G63" s="114">
        <v>186</v>
      </c>
      <c r="H63" s="140">
        <v>178</v>
      </c>
      <c r="I63" s="115">
        <v>28</v>
      </c>
      <c r="J63" s="116">
        <v>15.730337078651685</v>
      </c>
    </row>
    <row r="64" spans="1:16" s="110" customFormat="1" ht="14.45" customHeight="1" x14ac:dyDescent="0.2">
      <c r="A64" s="120" t="s">
        <v>113</v>
      </c>
      <c r="B64" s="119" t="s">
        <v>116</v>
      </c>
      <c r="C64" s="113">
        <v>78.539461907018378</v>
      </c>
      <c r="D64" s="115">
        <v>14917</v>
      </c>
      <c r="E64" s="114">
        <v>15380</v>
      </c>
      <c r="F64" s="114">
        <v>15436</v>
      </c>
      <c r="G64" s="114">
        <v>15520</v>
      </c>
      <c r="H64" s="140">
        <v>15329</v>
      </c>
      <c r="I64" s="115">
        <v>-412</v>
      </c>
      <c r="J64" s="116">
        <v>-2.6877160936786484</v>
      </c>
    </row>
    <row r="65" spans="1:10" s="110" customFormat="1" ht="14.45" customHeight="1" x14ac:dyDescent="0.2">
      <c r="A65" s="123"/>
      <c r="B65" s="124" t="s">
        <v>117</v>
      </c>
      <c r="C65" s="125">
        <v>21.32364555362502</v>
      </c>
      <c r="D65" s="143">
        <v>4050</v>
      </c>
      <c r="E65" s="144">
        <v>4173</v>
      </c>
      <c r="F65" s="144">
        <v>4106</v>
      </c>
      <c r="G65" s="144">
        <v>4113</v>
      </c>
      <c r="H65" s="145">
        <v>3990</v>
      </c>
      <c r="I65" s="143">
        <v>60</v>
      </c>
      <c r="J65" s="146">
        <v>1.5037593984962405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16198</v>
      </c>
      <c r="G11" s="114">
        <v>16611</v>
      </c>
      <c r="H11" s="114">
        <v>16733</v>
      </c>
      <c r="I11" s="114">
        <v>16767</v>
      </c>
      <c r="J11" s="140">
        <v>16533</v>
      </c>
      <c r="K11" s="114">
        <v>-335</v>
      </c>
      <c r="L11" s="116">
        <v>-2.0262505292445412</v>
      </c>
    </row>
    <row r="12" spans="1:17" s="110" customFormat="1" ht="24" customHeight="1" x14ac:dyDescent="0.2">
      <c r="A12" s="604" t="s">
        <v>185</v>
      </c>
      <c r="B12" s="605"/>
      <c r="C12" s="605"/>
      <c r="D12" s="606"/>
      <c r="E12" s="113">
        <v>41.332263242375603</v>
      </c>
      <c r="F12" s="115">
        <v>6695</v>
      </c>
      <c r="G12" s="114">
        <v>6854</v>
      </c>
      <c r="H12" s="114">
        <v>6975</v>
      </c>
      <c r="I12" s="114">
        <v>6912</v>
      </c>
      <c r="J12" s="140">
        <v>6727</v>
      </c>
      <c r="K12" s="114">
        <v>-32</v>
      </c>
      <c r="L12" s="116">
        <v>-0.47569496060651106</v>
      </c>
    </row>
    <row r="13" spans="1:17" s="110" customFormat="1" ht="15" customHeight="1" x14ac:dyDescent="0.2">
      <c r="A13" s="120"/>
      <c r="B13" s="612" t="s">
        <v>107</v>
      </c>
      <c r="C13" s="612"/>
      <c r="E13" s="113">
        <v>58.667736757624397</v>
      </c>
      <c r="F13" s="115">
        <v>9503</v>
      </c>
      <c r="G13" s="114">
        <v>9757</v>
      </c>
      <c r="H13" s="114">
        <v>9758</v>
      </c>
      <c r="I13" s="114">
        <v>9855</v>
      </c>
      <c r="J13" s="140">
        <v>9806</v>
      </c>
      <c r="K13" s="114">
        <v>-303</v>
      </c>
      <c r="L13" s="116">
        <v>-3.0899449316744851</v>
      </c>
    </row>
    <row r="14" spans="1:17" s="110" customFormat="1" ht="22.5" customHeight="1" x14ac:dyDescent="0.2">
      <c r="A14" s="604" t="s">
        <v>186</v>
      </c>
      <c r="B14" s="605"/>
      <c r="C14" s="605"/>
      <c r="D14" s="606"/>
      <c r="E14" s="113">
        <v>16.495863686874923</v>
      </c>
      <c r="F14" s="115">
        <v>2672</v>
      </c>
      <c r="G14" s="114">
        <v>2791</v>
      </c>
      <c r="H14" s="114">
        <v>2801</v>
      </c>
      <c r="I14" s="114">
        <v>2883</v>
      </c>
      <c r="J14" s="140">
        <v>2827</v>
      </c>
      <c r="K14" s="114">
        <v>-155</v>
      </c>
      <c r="L14" s="116">
        <v>-5.4828440042447824</v>
      </c>
    </row>
    <row r="15" spans="1:17" s="110" customFormat="1" ht="15" customHeight="1" x14ac:dyDescent="0.2">
      <c r="A15" s="120"/>
      <c r="B15" s="119"/>
      <c r="C15" s="258" t="s">
        <v>106</v>
      </c>
      <c r="E15" s="113">
        <v>46.482035928143709</v>
      </c>
      <c r="F15" s="115">
        <v>1242</v>
      </c>
      <c r="G15" s="114">
        <v>1281</v>
      </c>
      <c r="H15" s="114">
        <v>1332</v>
      </c>
      <c r="I15" s="114">
        <v>1344</v>
      </c>
      <c r="J15" s="140">
        <v>1313</v>
      </c>
      <c r="K15" s="114">
        <v>-71</v>
      </c>
      <c r="L15" s="116">
        <v>-5.4074638233054078</v>
      </c>
    </row>
    <row r="16" spans="1:17" s="110" customFormat="1" ht="15" customHeight="1" x14ac:dyDescent="0.2">
      <c r="A16" s="120"/>
      <c r="B16" s="119"/>
      <c r="C16" s="258" t="s">
        <v>107</v>
      </c>
      <c r="E16" s="113">
        <v>53.517964071856291</v>
      </c>
      <c r="F16" s="115">
        <v>1430</v>
      </c>
      <c r="G16" s="114">
        <v>1510</v>
      </c>
      <c r="H16" s="114">
        <v>1469</v>
      </c>
      <c r="I16" s="114">
        <v>1539</v>
      </c>
      <c r="J16" s="140">
        <v>1514</v>
      </c>
      <c r="K16" s="114">
        <v>-84</v>
      </c>
      <c r="L16" s="116">
        <v>-5.5482166446499344</v>
      </c>
    </row>
    <row r="17" spans="1:12" s="110" customFormat="1" ht="15" customHeight="1" x14ac:dyDescent="0.2">
      <c r="A17" s="120"/>
      <c r="B17" s="121" t="s">
        <v>109</v>
      </c>
      <c r="C17" s="258"/>
      <c r="E17" s="113">
        <v>54.290653167057663</v>
      </c>
      <c r="F17" s="115">
        <v>8794</v>
      </c>
      <c r="G17" s="114">
        <v>9038</v>
      </c>
      <c r="H17" s="114">
        <v>9157</v>
      </c>
      <c r="I17" s="114">
        <v>9136</v>
      </c>
      <c r="J17" s="140">
        <v>9017</v>
      </c>
      <c r="K17" s="114">
        <v>-223</v>
      </c>
      <c r="L17" s="116">
        <v>-2.4731063546634133</v>
      </c>
    </row>
    <row r="18" spans="1:12" s="110" customFormat="1" ht="15" customHeight="1" x14ac:dyDescent="0.2">
      <c r="A18" s="120"/>
      <c r="B18" s="119"/>
      <c r="C18" s="258" t="s">
        <v>106</v>
      </c>
      <c r="E18" s="113">
        <v>39.743006595405959</v>
      </c>
      <c r="F18" s="115">
        <v>3495</v>
      </c>
      <c r="G18" s="114">
        <v>3586</v>
      </c>
      <c r="H18" s="114">
        <v>3635</v>
      </c>
      <c r="I18" s="114">
        <v>3571</v>
      </c>
      <c r="J18" s="140">
        <v>3451</v>
      </c>
      <c r="K18" s="114">
        <v>44</v>
      </c>
      <c r="L18" s="116">
        <v>1.2749927557229788</v>
      </c>
    </row>
    <row r="19" spans="1:12" s="110" customFormat="1" ht="15" customHeight="1" x14ac:dyDescent="0.2">
      <c r="A19" s="120"/>
      <c r="B19" s="119"/>
      <c r="C19" s="258" t="s">
        <v>107</v>
      </c>
      <c r="E19" s="113">
        <v>60.256993404594041</v>
      </c>
      <c r="F19" s="115">
        <v>5299</v>
      </c>
      <c r="G19" s="114">
        <v>5452</v>
      </c>
      <c r="H19" s="114">
        <v>5522</v>
      </c>
      <c r="I19" s="114">
        <v>5565</v>
      </c>
      <c r="J19" s="140">
        <v>5566</v>
      </c>
      <c r="K19" s="114">
        <v>-267</v>
      </c>
      <c r="L19" s="116">
        <v>-4.7969816744520299</v>
      </c>
    </row>
    <row r="20" spans="1:12" s="110" customFormat="1" ht="15" customHeight="1" x14ac:dyDescent="0.2">
      <c r="A20" s="120"/>
      <c r="B20" s="121" t="s">
        <v>110</v>
      </c>
      <c r="C20" s="258"/>
      <c r="E20" s="113">
        <v>16.181010001234721</v>
      </c>
      <c r="F20" s="115">
        <v>2621</v>
      </c>
      <c r="G20" s="114">
        <v>2630</v>
      </c>
      <c r="H20" s="114">
        <v>2655</v>
      </c>
      <c r="I20" s="114">
        <v>2656</v>
      </c>
      <c r="J20" s="140">
        <v>2621</v>
      </c>
      <c r="K20" s="114">
        <v>0</v>
      </c>
      <c r="L20" s="116">
        <v>0</v>
      </c>
    </row>
    <row r="21" spans="1:12" s="110" customFormat="1" ht="15" customHeight="1" x14ac:dyDescent="0.2">
      <c r="A21" s="120"/>
      <c r="B21" s="119"/>
      <c r="C21" s="258" t="s">
        <v>106</v>
      </c>
      <c r="E21" s="113">
        <v>35.59710034338039</v>
      </c>
      <c r="F21" s="115">
        <v>933</v>
      </c>
      <c r="G21" s="114">
        <v>926</v>
      </c>
      <c r="H21" s="114">
        <v>950</v>
      </c>
      <c r="I21" s="114">
        <v>960</v>
      </c>
      <c r="J21" s="140">
        <v>940</v>
      </c>
      <c r="K21" s="114">
        <v>-7</v>
      </c>
      <c r="L21" s="116">
        <v>-0.74468085106382975</v>
      </c>
    </row>
    <row r="22" spans="1:12" s="110" customFormat="1" ht="15" customHeight="1" x14ac:dyDescent="0.2">
      <c r="A22" s="120"/>
      <c r="B22" s="119"/>
      <c r="C22" s="258" t="s">
        <v>107</v>
      </c>
      <c r="E22" s="113">
        <v>64.40289965661961</v>
      </c>
      <c r="F22" s="115">
        <v>1688</v>
      </c>
      <c r="G22" s="114">
        <v>1704</v>
      </c>
      <c r="H22" s="114">
        <v>1705</v>
      </c>
      <c r="I22" s="114">
        <v>1696</v>
      </c>
      <c r="J22" s="140">
        <v>1681</v>
      </c>
      <c r="K22" s="114">
        <v>7</v>
      </c>
      <c r="L22" s="116">
        <v>0.41641879833432482</v>
      </c>
    </row>
    <row r="23" spans="1:12" s="110" customFormat="1" ht="15" customHeight="1" x14ac:dyDescent="0.2">
      <c r="A23" s="120"/>
      <c r="B23" s="121" t="s">
        <v>111</v>
      </c>
      <c r="C23" s="258"/>
      <c r="E23" s="113">
        <v>13.032473144832695</v>
      </c>
      <c r="F23" s="115">
        <v>2111</v>
      </c>
      <c r="G23" s="114">
        <v>2152</v>
      </c>
      <c r="H23" s="114">
        <v>2120</v>
      </c>
      <c r="I23" s="114">
        <v>2092</v>
      </c>
      <c r="J23" s="140">
        <v>2068</v>
      </c>
      <c r="K23" s="114">
        <v>43</v>
      </c>
      <c r="L23" s="116">
        <v>2.0793036750483558</v>
      </c>
    </row>
    <row r="24" spans="1:12" s="110" customFormat="1" ht="15" customHeight="1" x14ac:dyDescent="0.2">
      <c r="A24" s="120"/>
      <c r="B24" s="119"/>
      <c r="C24" s="258" t="s">
        <v>106</v>
      </c>
      <c r="E24" s="113">
        <v>48.555187115111323</v>
      </c>
      <c r="F24" s="115">
        <v>1025</v>
      </c>
      <c r="G24" s="114">
        <v>1061</v>
      </c>
      <c r="H24" s="114">
        <v>1058</v>
      </c>
      <c r="I24" s="114">
        <v>1037</v>
      </c>
      <c r="J24" s="140">
        <v>1023</v>
      </c>
      <c r="K24" s="114">
        <v>2</v>
      </c>
      <c r="L24" s="116">
        <v>0.19550342130987292</v>
      </c>
    </row>
    <row r="25" spans="1:12" s="110" customFormat="1" ht="15" customHeight="1" x14ac:dyDescent="0.2">
      <c r="A25" s="120"/>
      <c r="B25" s="119"/>
      <c r="C25" s="258" t="s">
        <v>107</v>
      </c>
      <c r="E25" s="113">
        <v>51.444812884888677</v>
      </c>
      <c r="F25" s="115">
        <v>1086</v>
      </c>
      <c r="G25" s="114">
        <v>1091</v>
      </c>
      <c r="H25" s="114">
        <v>1062</v>
      </c>
      <c r="I25" s="114">
        <v>1055</v>
      </c>
      <c r="J25" s="140">
        <v>1045</v>
      </c>
      <c r="K25" s="114">
        <v>41</v>
      </c>
      <c r="L25" s="116">
        <v>3.9234449760765551</v>
      </c>
    </row>
    <row r="26" spans="1:12" s="110" customFormat="1" ht="15" customHeight="1" x14ac:dyDescent="0.2">
      <c r="A26" s="120"/>
      <c r="C26" s="121" t="s">
        <v>187</v>
      </c>
      <c r="D26" s="110" t="s">
        <v>188</v>
      </c>
      <c r="E26" s="113">
        <v>1.2100259291270528</v>
      </c>
      <c r="F26" s="115">
        <v>196</v>
      </c>
      <c r="G26" s="114">
        <v>194</v>
      </c>
      <c r="H26" s="114">
        <v>204</v>
      </c>
      <c r="I26" s="114">
        <v>179</v>
      </c>
      <c r="J26" s="140">
        <v>178</v>
      </c>
      <c r="K26" s="114">
        <v>18</v>
      </c>
      <c r="L26" s="116">
        <v>10.112359550561798</v>
      </c>
    </row>
    <row r="27" spans="1:12" s="110" customFormat="1" ht="15" customHeight="1" x14ac:dyDescent="0.2">
      <c r="A27" s="120"/>
      <c r="B27" s="119"/>
      <c r="D27" s="259" t="s">
        <v>106</v>
      </c>
      <c r="E27" s="113">
        <v>43.367346938775512</v>
      </c>
      <c r="F27" s="115">
        <v>85</v>
      </c>
      <c r="G27" s="114">
        <v>88</v>
      </c>
      <c r="H27" s="114">
        <v>93</v>
      </c>
      <c r="I27" s="114">
        <v>81</v>
      </c>
      <c r="J27" s="140">
        <v>83</v>
      </c>
      <c r="K27" s="114">
        <v>2</v>
      </c>
      <c r="L27" s="116">
        <v>2.4096385542168677</v>
      </c>
    </row>
    <row r="28" spans="1:12" s="110" customFormat="1" ht="15" customHeight="1" x14ac:dyDescent="0.2">
      <c r="A28" s="120"/>
      <c r="B28" s="119"/>
      <c r="D28" s="259" t="s">
        <v>107</v>
      </c>
      <c r="E28" s="113">
        <v>56.632653061224488</v>
      </c>
      <c r="F28" s="115">
        <v>111</v>
      </c>
      <c r="G28" s="114">
        <v>106</v>
      </c>
      <c r="H28" s="114">
        <v>111</v>
      </c>
      <c r="I28" s="114">
        <v>98</v>
      </c>
      <c r="J28" s="140">
        <v>95</v>
      </c>
      <c r="K28" s="114">
        <v>16</v>
      </c>
      <c r="L28" s="116">
        <v>16.842105263157894</v>
      </c>
    </row>
    <row r="29" spans="1:12" s="110" customFormat="1" ht="24" customHeight="1" x14ac:dyDescent="0.2">
      <c r="A29" s="604" t="s">
        <v>189</v>
      </c>
      <c r="B29" s="605"/>
      <c r="C29" s="605"/>
      <c r="D29" s="606"/>
      <c r="E29" s="113">
        <v>80.701321150759355</v>
      </c>
      <c r="F29" s="115">
        <v>13072</v>
      </c>
      <c r="G29" s="114">
        <v>13493</v>
      </c>
      <c r="H29" s="114">
        <v>13610</v>
      </c>
      <c r="I29" s="114">
        <v>13631</v>
      </c>
      <c r="J29" s="140">
        <v>13545</v>
      </c>
      <c r="K29" s="114">
        <v>-473</v>
      </c>
      <c r="L29" s="116">
        <v>-3.4920634920634921</v>
      </c>
    </row>
    <row r="30" spans="1:12" s="110" customFormat="1" ht="15" customHeight="1" x14ac:dyDescent="0.2">
      <c r="A30" s="120"/>
      <c r="B30" s="119"/>
      <c r="C30" s="258" t="s">
        <v>106</v>
      </c>
      <c r="E30" s="113">
        <v>40.315177478580175</v>
      </c>
      <c r="F30" s="115">
        <v>5270</v>
      </c>
      <c r="G30" s="114">
        <v>5446</v>
      </c>
      <c r="H30" s="114">
        <v>5532</v>
      </c>
      <c r="I30" s="114">
        <v>5459</v>
      </c>
      <c r="J30" s="140">
        <v>5407</v>
      </c>
      <c r="K30" s="114">
        <v>-137</v>
      </c>
      <c r="L30" s="116">
        <v>-2.5337525429998151</v>
      </c>
    </row>
    <row r="31" spans="1:12" s="110" customFormat="1" ht="15" customHeight="1" x14ac:dyDescent="0.2">
      <c r="A31" s="120"/>
      <c r="B31" s="119"/>
      <c r="C31" s="258" t="s">
        <v>107</v>
      </c>
      <c r="E31" s="113">
        <v>59.684822521419825</v>
      </c>
      <c r="F31" s="115">
        <v>7802</v>
      </c>
      <c r="G31" s="114">
        <v>8047</v>
      </c>
      <c r="H31" s="114">
        <v>8078</v>
      </c>
      <c r="I31" s="114">
        <v>8172</v>
      </c>
      <c r="J31" s="140">
        <v>8138</v>
      </c>
      <c r="K31" s="114">
        <v>-336</v>
      </c>
      <c r="L31" s="116">
        <v>-4.1287785696731385</v>
      </c>
    </row>
    <row r="32" spans="1:12" s="110" customFormat="1" ht="15" customHeight="1" x14ac:dyDescent="0.2">
      <c r="A32" s="120"/>
      <c r="B32" s="119" t="s">
        <v>117</v>
      </c>
      <c r="C32" s="258"/>
      <c r="E32" s="113">
        <v>19.162859612297815</v>
      </c>
      <c r="F32" s="114">
        <v>3104</v>
      </c>
      <c r="G32" s="114">
        <v>3098</v>
      </c>
      <c r="H32" s="114">
        <v>3103</v>
      </c>
      <c r="I32" s="114">
        <v>3116</v>
      </c>
      <c r="J32" s="140">
        <v>2968</v>
      </c>
      <c r="K32" s="114">
        <v>136</v>
      </c>
      <c r="L32" s="116">
        <v>4.5822102425876015</v>
      </c>
    </row>
    <row r="33" spans="1:12" s="110" customFormat="1" ht="15" customHeight="1" x14ac:dyDescent="0.2">
      <c r="A33" s="120"/>
      <c r="B33" s="119"/>
      <c r="C33" s="258" t="s">
        <v>106</v>
      </c>
      <c r="E33" s="113">
        <v>45.84407216494845</v>
      </c>
      <c r="F33" s="114">
        <v>1423</v>
      </c>
      <c r="G33" s="114">
        <v>1405</v>
      </c>
      <c r="H33" s="114">
        <v>1438</v>
      </c>
      <c r="I33" s="114">
        <v>1447</v>
      </c>
      <c r="J33" s="140">
        <v>1313</v>
      </c>
      <c r="K33" s="114">
        <v>110</v>
      </c>
      <c r="L33" s="116">
        <v>8.3777608530083771</v>
      </c>
    </row>
    <row r="34" spans="1:12" s="110" customFormat="1" ht="15" customHeight="1" x14ac:dyDescent="0.2">
      <c r="A34" s="120"/>
      <c r="B34" s="119"/>
      <c r="C34" s="258" t="s">
        <v>107</v>
      </c>
      <c r="E34" s="113">
        <v>54.15592783505155</v>
      </c>
      <c r="F34" s="114">
        <v>1681</v>
      </c>
      <c r="G34" s="114">
        <v>1693</v>
      </c>
      <c r="H34" s="114">
        <v>1665</v>
      </c>
      <c r="I34" s="114">
        <v>1669</v>
      </c>
      <c r="J34" s="140">
        <v>1655</v>
      </c>
      <c r="K34" s="114">
        <v>26</v>
      </c>
      <c r="L34" s="116">
        <v>1.5709969788519638</v>
      </c>
    </row>
    <row r="35" spans="1:12" s="110" customFormat="1" ht="24" customHeight="1" x14ac:dyDescent="0.2">
      <c r="A35" s="604" t="s">
        <v>192</v>
      </c>
      <c r="B35" s="605"/>
      <c r="C35" s="605"/>
      <c r="D35" s="606"/>
      <c r="E35" s="113">
        <v>17.267563896777379</v>
      </c>
      <c r="F35" s="114">
        <v>2797</v>
      </c>
      <c r="G35" s="114">
        <v>2877</v>
      </c>
      <c r="H35" s="114">
        <v>2883</v>
      </c>
      <c r="I35" s="114">
        <v>2980</v>
      </c>
      <c r="J35" s="114">
        <v>2871</v>
      </c>
      <c r="K35" s="318">
        <v>-74</v>
      </c>
      <c r="L35" s="319">
        <v>-2.5774991292232672</v>
      </c>
    </row>
    <row r="36" spans="1:12" s="110" customFormat="1" ht="15" customHeight="1" x14ac:dyDescent="0.2">
      <c r="A36" s="120"/>
      <c r="B36" s="119"/>
      <c r="C36" s="258" t="s">
        <v>106</v>
      </c>
      <c r="E36" s="113">
        <v>42.545584554880229</v>
      </c>
      <c r="F36" s="114">
        <v>1190</v>
      </c>
      <c r="G36" s="114">
        <v>1207</v>
      </c>
      <c r="H36" s="114">
        <v>1236</v>
      </c>
      <c r="I36" s="114">
        <v>1292</v>
      </c>
      <c r="J36" s="114">
        <v>1233</v>
      </c>
      <c r="K36" s="318">
        <v>-43</v>
      </c>
      <c r="L36" s="116">
        <v>-3.4874290348742902</v>
      </c>
    </row>
    <row r="37" spans="1:12" s="110" customFormat="1" ht="15" customHeight="1" x14ac:dyDescent="0.2">
      <c r="A37" s="120"/>
      <c r="B37" s="119"/>
      <c r="C37" s="258" t="s">
        <v>107</v>
      </c>
      <c r="E37" s="113">
        <v>57.454415445119771</v>
      </c>
      <c r="F37" s="114">
        <v>1607</v>
      </c>
      <c r="G37" s="114">
        <v>1670</v>
      </c>
      <c r="H37" s="114">
        <v>1647</v>
      </c>
      <c r="I37" s="114">
        <v>1688</v>
      </c>
      <c r="J37" s="140">
        <v>1638</v>
      </c>
      <c r="K37" s="114">
        <v>-31</v>
      </c>
      <c r="L37" s="116">
        <v>-1.8925518925518925</v>
      </c>
    </row>
    <row r="38" spans="1:12" s="110" customFormat="1" ht="15" customHeight="1" x14ac:dyDescent="0.2">
      <c r="A38" s="120"/>
      <c r="B38" s="119" t="s">
        <v>328</v>
      </c>
      <c r="C38" s="258"/>
      <c r="E38" s="113">
        <v>57.877515742684281</v>
      </c>
      <c r="F38" s="114">
        <v>9375</v>
      </c>
      <c r="G38" s="114">
        <v>9498</v>
      </c>
      <c r="H38" s="114">
        <v>9612</v>
      </c>
      <c r="I38" s="114">
        <v>9538</v>
      </c>
      <c r="J38" s="140">
        <v>9457</v>
      </c>
      <c r="K38" s="114">
        <v>-82</v>
      </c>
      <c r="L38" s="116">
        <v>-0.86708258432906837</v>
      </c>
    </row>
    <row r="39" spans="1:12" s="110" customFormat="1" ht="15" customHeight="1" x14ac:dyDescent="0.2">
      <c r="A39" s="120"/>
      <c r="B39" s="119"/>
      <c r="C39" s="258" t="s">
        <v>106</v>
      </c>
      <c r="E39" s="113">
        <v>42.368000000000002</v>
      </c>
      <c r="F39" s="115">
        <v>3972</v>
      </c>
      <c r="G39" s="114">
        <v>4021</v>
      </c>
      <c r="H39" s="114">
        <v>4087</v>
      </c>
      <c r="I39" s="114">
        <v>4003</v>
      </c>
      <c r="J39" s="140">
        <v>3924</v>
      </c>
      <c r="K39" s="114">
        <v>48</v>
      </c>
      <c r="L39" s="116">
        <v>1.2232415902140672</v>
      </c>
    </row>
    <row r="40" spans="1:12" s="110" customFormat="1" ht="15" customHeight="1" x14ac:dyDescent="0.2">
      <c r="A40" s="120"/>
      <c r="B40" s="119"/>
      <c r="C40" s="258" t="s">
        <v>107</v>
      </c>
      <c r="E40" s="113">
        <v>57.631999999999998</v>
      </c>
      <c r="F40" s="115">
        <v>5403</v>
      </c>
      <c r="G40" s="114">
        <v>5477</v>
      </c>
      <c r="H40" s="114">
        <v>5525</v>
      </c>
      <c r="I40" s="114">
        <v>5535</v>
      </c>
      <c r="J40" s="140">
        <v>5533</v>
      </c>
      <c r="K40" s="114">
        <v>-130</v>
      </c>
      <c r="L40" s="116">
        <v>-2.3495391288631846</v>
      </c>
    </row>
    <row r="41" spans="1:12" s="110" customFormat="1" ht="15" customHeight="1" x14ac:dyDescent="0.2">
      <c r="A41" s="120"/>
      <c r="B41" s="320" t="s">
        <v>515</v>
      </c>
      <c r="C41" s="258"/>
      <c r="E41" s="113">
        <v>9.4826521792813931</v>
      </c>
      <c r="F41" s="115">
        <v>1536</v>
      </c>
      <c r="G41" s="114">
        <v>1617</v>
      </c>
      <c r="H41" s="114">
        <v>1587</v>
      </c>
      <c r="I41" s="114">
        <v>1611</v>
      </c>
      <c r="J41" s="140">
        <v>1574</v>
      </c>
      <c r="K41" s="114">
        <v>-38</v>
      </c>
      <c r="L41" s="116">
        <v>-2.4142312579415504</v>
      </c>
    </row>
    <row r="42" spans="1:12" s="110" customFormat="1" ht="15" customHeight="1" x14ac:dyDescent="0.2">
      <c r="A42" s="120"/>
      <c r="B42" s="119"/>
      <c r="C42" s="268" t="s">
        <v>106</v>
      </c>
      <c r="D42" s="182"/>
      <c r="E42" s="113">
        <v>43.424479166666664</v>
      </c>
      <c r="F42" s="115">
        <v>667</v>
      </c>
      <c r="G42" s="114">
        <v>705</v>
      </c>
      <c r="H42" s="114">
        <v>700</v>
      </c>
      <c r="I42" s="114">
        <v>691</v>
      </c>
      <c r="J42" s="140">
        <v>670</v>
      </c>
      <c r="K42" s="114">
        <v>-3</v>
      </c>
      <c r="L42" s="116">
        <v>-0.44776119402985076</v>
      </c>
    </row>
    <row r="43" spans="1:12" s="110" customFormat="1" ht="15" customHeight="1" x14ac:dyDescent="0.2">
      <c r="A43" s="120"/>
      <c r="B43" s="119"/>
      <c r="C43" s="268" t="s">
        <v>107</v>
      </c>
      <c r="D43" s="182"/>
      <c r="E43" s="113">
        <v>56.575520833333336</v>
      </c>
      <c r="F43" s="115">
        <v>869</v>
      </c>
      <c r="G43" s="114">
        <v>912</v>
      </c>
      <c r="H43" s="114">
        <v>887</v>
      </c>
      <c r="I43" s="114">
        <v>920</v>
      </c>
      <c r="J43" s="140">
        <v>904</v>
      </c>
      <c r="K43" s="114">
        <v>-35</v>
      </c>
      <c r="L43" s="116">
        <v>-3.8716814159292037</v>
      </c>
    </row>
    <row r="44" spans="1:12" s="110" customFormat="1" ht="15" customHeight="1" x14ac:dyDescent="0.2">
      <c r="A44" s="120"/>
      <c r="B44" s="119" t="s">
        <v>205</v>
      </c>
      <c r="C44" s="268"/>
      <c r="D44" s="182"/>
      <c r="E44" s="113">
        <v>15.372268181256945</v>
      </c>
      <c r="F44" s="115">
        <v>2490</v>
      </c>
      <c r="G44" s="114">
        <v>2619</v>
      </c>
      <c r="H44" s="114">
        <v>2651</v>
      </c>
      <c r="I44" s="114">
        <v>2638</v>
      </c>
      <c r="J44" s="140">
        <v>2631</v>
      </c>
      <c r="K44" s="114">
        <v>-141</v>
      </c>
      <c r="L44" s="116">
        <v>-5.3591790193842641</v>
      </c>
    </row>
    <row r="45" spans="1:12" s="110" customFormat="1" ht="15" customHeight="1" x14ac:dyDescent="0.2">
      <c r="A45" s="120"/>
      <c r="B45" s="119"/>
      <c r="C45" s="268" t="s">
        <v>106</v>
      </c>
      <c r="D45" s="182"/>
      <c r="E45" s="113">
        <v>34.779116465863453</v>
      </c>
      <c r="F45" s="115">
        <v>866</v>
      </c>
      <c r="G45" s="114">
        <v>921</v>
      </c>
      <c r="H45" s="114">
        <v>952</v>
      </c>
      <c r="I45" s="114">
        <v>926</v>
      </c>
      <c r="J45" s="140">
        <v>900</v>
      </c>
      <c r="K45" s="114">
        <v>-34</v>
      </c>
      <c r="L45" s="116">
        <v>-3.7777777777777777</v>
      </c>
    </row>
    <row r="46" spans="1:12" s="110" customFormat="1" ht="15" customHeight="1" x14ac:dyDescent="0.2">
      <c r="A46" s="123"/>
      <c r="B46" s="124"/>
      <c r="C46" s="260" t="s">
        <v>107</v>
      </c>
      <c r="D46" s="261"/>
      <c r="E46" s="125">
        <v>65.220883534136547</v>
      </c>
      <c r="F46" s="143">
        <v>1624</v>
      </c>
      <c r="G46" s="144">
        <v>1698</v>
      </c>
      <c r="H46" s="144">
        <v>1699</v>
      </c>
      <c r="I46" s="144">
        <v>1712</v>
      </c>
      <c r="J46" s="145">
        <v>1731</v>
      </c>
      <c r="K46" s="144">
        <v>-107</v>
      </c>
      <c r="L46" s="146">
        <v>-6.1813980358174465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16198</v>
      </c>
      <c r="E11" s="114">
        <v>16611</v>
      </c>
      <c r="F11" s="114">
        <v>16733</v>
      </c>
      <c r="G11" s="114">
        <v>16767</v>
      </c>
      <c r="H11" s="140">
        <v>16533</v>
      </c>
      <c r="I11" s="115">
        <v>-335</v>
      </c>
      <c r="J11" s="116">
        <v>-2.0262505292445412</v>
      </c>
    </row>
    <row r="12" spans="1:15" s="110" customFormat="1" ht="24.95" customHeight="1" x14ac:dyDescent="0.2">
      <c r="A12" s="193" t="s">
        <v>132</v>
      </c>
      <c r="B12" s="194" t="s">
        <v>133</v>
      </c>
      <c r="C12" s="113">
        <v>2.2224966045190766</v>
      </c>
      <c r="D12" s="115">
        <v>360</v>
      </c>
      <c r="E12" s="114">
        <v>366</v>
      </c>
      <c r="F12" s="114">
        <v>367</v>
      </c>
      <c r="G12" s="114">
        <v>344</v>
      </c>
      <c r="H12" s="140">
        <v>328</v>
      </c>
      <c r="I12" s="115">
        <v>32</v>
      </c>
      <c r="J12" s="116">
        <v>9.7560975609756095</v>
      </c>
    </row>
    <row r="13" spans="1:15" s="110" customFormat="1" ht="24.95" customHeight="1" x14ac:dyDescent="0.2">
      <c r="A13" s="193" t="s">
        <v>134</v>
      </c>
      <c r="B13" s="199" t="s">
        <v>214</v>
      </c>
      <c r="C13" s="113">
        <v>1.043338683788122</v>
      </c>
      <c r="D13" s="115">
        <v>169</v>
      </c>
      <c r="E13" s="114">
        <v>166</v>
      </c>
      <c r="F13" s="114">
        <v>169</v>
      </c>
      <c r="G13" s="114">
        <v>156</v>
      </c>
      <c r="H13" s="140">
        <v>146</v>
      </c>
      <c r="I13" s="115">
        <v>23</v>
      </c>
      <c r="J13" s="116">
        <v>15.753424657534246</v>
      </c>
    </row>
    <row r="14" spans="1:15" s="287" customFormat="1" ht="24.95" customHeight="1" x14ac:dyDescent="0.2">
      <c r="A14" s="193" t="s">
        <v>215</v>
      </c>
      <c r="B14" s="199" t="s">
        <v>137</v>
      </c>
      <c r="C14" s="113">
        <v>6.426719348067663</v>
      </c>
      <c r="D14" s="115">
        <v>1041</v>
      </c>
      <c r="E14" s="114">
        <v>1034</v>
      </c>
      <c r="F14" s="114">
        <v>1067</v>
      </c>
      <c r="G14" s="114">
        <v>1086</v>
      </c>
      <c r="H14" s="140">
        <v>1076</v>
      </c>
      <c r="I14" s="115">
        <v>-35</v>
      </c>
      <c r="J14" s="116">
        <v>-3.2527881040892193</v>
      </c>
      <c r="K14" s="110"/>
      <c r="L14" s="110"/>
      <c r="M14" s="110"/>
      <c r="N14" s="110"/>
      <c r="O14" s="110"/>
    </row>
    <row r="15" spans="1:15" s="110" customFormat="1" ht="24.95" customHeight="1" x14ac:dyDescent="0.2">
      <c r="A15" s="193" t="s">
        <v>216</v>
      </c>
      <c r="B15" s="199" t="s">
        <v>217</v>
      </c>
      <c r="C15" s="113">
        <v>3.7782442276824297</v>
      </c>
      <c r="D15" s="115">
        <v>612</v>
      </c>
      <c r="E15" s="114">
        <v>582</v>
      </c>
      <c r="F15" s="114">
        <v>594</v>
      </c>
      <c r="G15" s="114">
        <v>594</v>
      </c>
      <c r="H15" s="140">
        <v>588</v>
      </c>
      <c r="I15" s="115">
        <v>24</v>
      </c>
      <c r="J15" s="116">
        <v>4.0816326530612246</v>
      </c>
    </row>
    <row r="16" spans="1:15" s="287" customFormat="1" ht="24.95" customHeight="1" x14ac:dyDescent="0.2">
      <c r="A16" s="193" t="s">
        <v>218</v>
      </c>
      <c r="B16" s="199" t="s">
        <v>141</v>
      </c>
      <c r="C16" s="113">
        <v>2.197802197802198</v>
      </c>
      <c r="D16" s="115">
        <v>356</v>
      </c>
      <c r="E16" s="114">
        <v>375</v>
      </c>
      <c r="F16" s="114">
        <v>393</v>
      </c>
      <c r="G16" s="114">
        <v>405</v>
      </c>
      <c r="H16" s="140">
        <v>403</v>
      </c>
      <c r="I16" s="115">
        <v>-47</v>
      </c>
      <c r="J16" s="116">
        <v>-11.662531017369727</v>
      </c>
      <c r="K16" s="110"/>
      <c r="L16" s="110"/>
      <c r="M16" s="110"/>
      <c r="N16" s="110"/>
      <c r="O16" s="110"/>
    </row>
    <row r="17" spans="1:15" s="110" customFormat="1" ht="24.95" customHeight="1" x14ac:dyDescent="0.2">
      <c r="A17" s="193" t="s">
        <v>142</v>
      </c>
      <c r="B17" s="199" t="s">
        <v>220</v>
      </c>
      <c r="C17" s="113">
        <v>0.45067292258303493</v>
      </c>
      <c r="D17" s="115">
        <v>73</v>
      </c>
      <c r="E17" s="114">
        <v>77</v>
      </c>
      <c r="F17" s="114">
        <v>80</v>
      </c>
      <c r="G17" s="114">
        <v>87</v>
      </c>
      <c r="H17" s="140">
        <v>85</v>
      </c>
      <c r="I17" s="115">
        <v>-12</v>
      </c>
      <c r="J17" s="116">
        <v>-14.117647058823529</v>
      </c>
    </row>
    <row r="18" spans="1:15" s="287" customFormat="1" ht="24.95" customHeight="1" x14ac:dyDescent="0.2">
      <c r="A18" s="201" t="s">
        <v>144</v>
      </c>
      <c r="B18" s="202" t="s">
        <v>145</v>
      </c>
      <c r="C18" s="113">
        <v>4.8092357081121122</v>
      </c>
      <c r="D18" s="115">
        <v>779</v>
      </c>
      <c r="E18" s="114">
        <v>764</v>
      </c>
      <c r="F18" s="114">
        <v>784</v>
      </c>
      <c r="G18" s="114">
        <v>801</v>
      </c>
      <c r="H18" s="140">
        <v>767</v>
      </c>
      <c r="I18" s="115">
        <v>12</v>
      </c>
      <c r="J18" s="116">
        <v>1.5645371577574967</v>
      </c>
      <c r="K18" s="110"/>
      <c r="L18" s="110"/>
      <c r="M18" s="110"/>
      <c r="N18" s="110"/>
      <c r="O18" s="110"/>
    </row>
    <row r="19" spans="1:15" s="110" customFormat="1" ht="24.95" customHeight="1" x14ac:dyDescent="0.2">
      <c r="A19" s="193" t="s">
        <v>146</v>
      </c>
      <c r="B19" s="199" t="s">
        <v>147</v>
      </c>
      <c r="C19" s="113">
        <v>18.292381775527844</v>
      </c>
      <c r="D19" s="115">
        <v>2963</v>
      </c>
      <c r="E19" s="114">
        <v>2993</v>
      </c>
      <c r="F19" s="114">
        <v>2991</v>
      </c>
      <c r="G19" s="114">
        <v>3013</v>
      </c>
      <c r="H19" s="140">
        <v>2988</v>
      </c>
      <c r="I19" s="115">
        <v>-25</v>
      </c>
      <c r="J19" s="116">
        <v>-0.83668005354752339</v>
      </c>
    </row>
    <row r="20" spans="1:15" s="287" customFormat="1" ht="24.95" customHeight="1" x14ac:dyDescent="0.2">
      <c r="A20" s="193" t="s">
        <v>148</v>
      </c>
      <c r="B20" s="199" t="s">
        <v>149</v>
      </c>
      <c r="C20" s="113">
        <v>10.970490183973331</v>
      </c>
      <c r="D20" s="115">
        <v>1777</v>
      </c>
      <c r="E20" s="114">
        <v>1787</v>
      </c>
      <c r="F20" s="114">
        <v>1780</v>
      </c>
      <c r="G20" s="114">
        <v>1767</v>
      </c>
      <c r="H20" s="140">
        <v>1728</v>
      </c>
      <c r="I20" s="115">
        <v>49</v>
      </c>
      <c r="J20" s="116">
        <v>2.8356481481481484</v>
      </c>
      <c r="K20" s="110"/>
      <c r="L20" s="110"/>
      <c r="M20" s="110"/>
      <c r="N20" s="110"/>
      <c r="O20" s="110"/>
    </row>
    <row r="21" spans="1:15" s="110" customFormat="1" ht="24.95" customHeight="1" x14ac:dyDescent="0.2">
      <c r="A21" s="201" t="s">
        <v>150</v>
      </c>
      <c r="B21" s="202" t="s">
        <v>151</v>
      </c>
      <c r="C21" s="113">
        <v>12.834917891097666</v>
      </c>
      <c r="D21" s="115">
        <v>2079</v>
      </c>
      <c r="E21" s="114">
        <v>2307</v>
      </c>
      <c r="F21" s="114">
        <v>2375</v>
      </c>
      <c r="G21" s="114">
        <v>2405</v>
      </c>
      <c r="H21" s="140">
        <v>2296</v>
      </c>
      <c r="I21" s="115">
        <v>-217</v>
      </c>
      <c r="J21" s="116">
        <v>-9.4512195121951219</v>
      </c>
    </row>
    <row r="22" spans="1:15" s="110" customFormat="1" ht="24.95" customHeight="1" x14ac:dyDescent="0.2">
      <c r="A22" s="201" t="s">
        <v>152</v>
      </c>
      <c r="B22" s="199" t="s">
        <v>153</v>
      </c>
      <c r="C22" s="113">
        <v>2.1484133843684408</v>
      </c>
      <c r="D22" s="115">
        <v>348</v>
      </c>
      <c r="E22" s="114">
        <v>362</v>
      </c>
      <c r="F22" s="114">
        <v>380</v>
      </c>
      <c r="G22" s="114">
        <v>384</v>
      </c>
      <c r="H22" s="140">
        <v>383</v>
      </c>
      <c r="I22" s="115">
        <v>-35</v>
      </c>
      <c r="J22" s="116">
        <v>-9.1383812010443872</v>
      </c>
    </row>
    <row r="23" spans="1:15" s="110" customFormat="1" ht="24.95" customHeight="1" x14ac:dyDescent="0.2">
      <c r="A23" s="193" t="s">
        <v>154</v>
      </c>
      <c r="B23" s="199" t="s">
        <v>155</v>
      </c>
      <c r="C23" s="113">
        <v>0.89517224348685021</v>
      </c>
      <c r="D23" s="115">
        <v>145</v>
      </c>
      <c r="E23" s="114">
        <v>147</v>
      </c>
      <c r="F23" s="114">
        <v>152</v>
      </c>
      <c r="G23" s="114">
        <v>144</v>
      </c>
      <c r="H23" s="140">
        <v>135</v>
      </c>
      <c r="I23" s="115">
        <v>10</v>
      </c>
      <c r="J23" s="116">
        <v>7.4074074074074074</v>
      </c>
    </row>
    <row r="24" spans="1:15" s="110" customFormat="1" ht="24.95" customHeight="1" x14ac:dyDescent="0.2">
      <c r="A24" s="193" t="s">
        <v>156</v>
      </c>
      <c r="B24" s="199" t="s">
        <v>221</v>
      </c>
      <c r="C24" s="113">
        <v>9.4147425608099766</v>
      </c>
      <c r="D24" s="115">
        <v>1525</v>
      </c>
      <c r="E24" s="114">
        <v>1586</v>
      </c>
      <c r="F24" s="114">
        <v>1522</v>
      </c>
      <c r="G24" s="114">
        <v>1552</v>
      </c>
      <c r="H24" s="140">
        <v>1548</v>
      </c>
      <c r="I24" s="115">
        <v>-23</v>
      </c>
      <c r="J24" s="116">
        <v>-1.4857881136950903</v>
      </c>
    </row>
    <row r="25" spans="1:15" s="110" customFormat="1" ht="24.95" customHeight="1" x14ac:dyDescent="0.2">
      <c r="A25" s="193" t="s">
        <v>222</v>
      </c>
      <c r="B25" s="204" t="s">
        <v>159</v>
      </c>
      <c r="C25" s="113">
        <v>8.1985430300037034</v>
      </c>
      <c r="D25" s="115">
        <v>1328</v>
      </c>
      <c r="E25" s="114">
        <v>1343</v>
      </c>
      <c r="F25" s="114">
        <v>1356</v>
      </c>
      <c r="G25" s="114">
        <v>1344</v>
      </c>
      <c r="H25" s="140">
        <v>1368</v>
      </c>
      <c r="I25" s="115">
        <v>-40</v>
      </c>
      <c r="J25" s="116">
        <v>-2.9239766081871346</v>
      </c>
    </row>
    <row r="26" spans="1:15" s="110" customFormat="1" ht="24.95" customHeight="1" x14ac:dyDescent="0.2">
      <c r="A26" s="201">
        <v>782.78300000000002</v>
      </c>
      <c r="B26" s="203" t="s">
        <v>160</v>
      </c>
      <c r="C26" s="113">
        <v>7.4083220150635884E-2</v>
      </c>
      <c r="D26" s="115">
        <v>12</v>
      </c>
      <c r="E26" s="114">
        <v>16</v>
      </c>
      <c r="F26" s="114">
        <v>18</v>
      </c>
      <c r="G26" s="114">
        <v>14</v>
      </c>
      <c r="H26" s="140">
        <v>20</v>
      </c>
      <c r="I26" s="115">
        <v>-8</v>
      </c>
      <c r="J26" s="116">
        <v>-40</v>
      </c>
    </row>
    <row r="27" spans="1:15" s="110" customFormat="1" ht="24.95" customHeight="1" x14ac:dyDescent="0.2">
      <c r="A27" s="193" t="s">
        <v>161</v>
      </c>
      <c r="B27" s="199" t="s">
        <v>162</v>
      </c>
      <c r="C27" s="113">
        <v>2.2657118162736141</v>
      </c>
      <c r="D27" s="115">
        <v>367</v>
      </c>
      <c r="E27" s="114">
        <v>362</v>
      </c>
      <c r="F27" s="114">
        <v>361</v>
      </c>
      <c r="G27" s="114">
        <v>352</v>
      </c>
      <c r="H27" s="140">
        <v>347</v>
      </c>
      <c r="I27" s="115">
        <v>20</v>
      </c>
      <c r="J27" s="116">
        <v>5.7636887608069163</v>
      </c>
    </row>
    <row r="28" spans="1:15" s="110" customFormat="1" ht="24.95" customHeight="1" x14ac:dyDescent="0.2">
      <c r="A28" s="193" t="s">
        <v>163</v>
      </c>
      <c r="B28" s="199" t="s">
        <v>164</v>
      </c>
      <c r="C28" s="113">
        <v>2.0372885541424868</v>
      </c>
      <c r="D28" s="115">
        <v>330</v>
      </c>
      <c r="E28" s="114">
        <v>336</v>
      </c>
      <c r="F28" s="114">
        <v>331</v>
      </c>
      <c r="G28" s="114">
        <v>338</v>
      </c>
      <c r="H28" s="140">
        <v>315</v>
      </c>
      <c r="I28" s="115">
        <v>15</v>
      </c>
      <c r="J28" s="116">
        <v>4.7619047619047619</v>
      </c>
    </row>
    <row r="29" spans="1:15" s="110" customFormat="1" ht="24.95" customHeight="1" x14ac:dyDescent="0.2">
      <c r="A29" s="193">
        <v>86</v>
      </c>
      <c r="B29" s="199" t="s">
        <v>165</v>
      </c>
      <c r="C29" s="113">
        <v>4.8833189282627485</v>
      </c>
      <c r="D29" s="115">
        <v>791</v>
      </c>
      <c r="E29" s="114">
        <v>812</v>
      </c>
      <c r="F29" s="114">
        <v>813</v>
      </c>
      <c r="G29" s="114">
        <v>803</v>
      </c>
      <c r="H29" s="140">
        <v>825</v>
      </c>
      <c r="I29" s="115">
        <v>-34</v>
      </c>
      <c r="J29" s="116">
        <v>-4.1212121212121211</v>
      </c>
    </row>
    <row r="30" spans="1:15" s="110" customFormat="1" ht="24.95" customHeight="1" x14ac:dyDescent="0.2">
      <c r="A30" s="193">
        <v>87.88</v>
      </c>
      <c r="B30" s="204" t="s">
        <v>166</v>
      </c>
      <c r="C30" s="113">
        <v>2.2904062229904927</v>
      </c>
      <c r="D30" s="115">
        <v>371</v>
      </c>
      <c r="E30" s="114">
        <v>365</v>
      </c>
      <c r="F30" s="114">
        <v>427</v>
      </c>
      <c r="G30" s="114">
        <v>421</v>
      </c>
      <c r="H30" s="140">
        <v>426</v>
      </c>
      <c r="I30" s="115">
        <v>-55</v>
      </c>
      <c r="J30" s="116">
        <v>-12.910798122065728</v>
      </c>
    </row>
    <row r="31" spans="1:15" s="110" customFormat="1" ht="24.95" customHeight="1" x14ac:dyDescent="0.2">
      <c r="A31" s="193" t="s">
        <v>167</v>
      </c>
      <c r="B31" s="199" t="s">
        <v>168</v>
      </c>
      <c r="C31" s="113">
        <v>11.180392641066799</v>
      </c>
      <c r="D31" s="115">
        <v>1811</v>
      </c>
      <c r="E31" s="114">
        <v>1863</v>
      </c>
      <c r="F31" s="114">
        <v>1839</v>
      </c>
      <c r="G31" s="114">
        <v>1842</v>
      </c>
      <c r="H31" s="140">
        <v>1837</v>
      </c>
      <c r="I31" s="115">
        <v>-26</v>
      </c>
      <c r="J31" s="116">
        <v>-1.4153511159499184</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2.2224966045190766</v>
      </c>
      <c r="D34" s="115">
        <v>360</v>
      </c>
      <c r="E34" s="114">
        <v>366</v>
      </c>
      <c r="F34" s="114">
        <v>367</v>
      </c>
      <c r="G34" s="114">
        <v>344</v>
      </c>
      <c r="H34" s="140">
        <v>328</v>
      </c>
      <c r="I34" s="115">
        <v>32</v>
      </c>
      <c r="J34" s="116">
        <v>9.7560975609756095</v>
      </c>
    </row>
    <row r="35" spans="1:10" s="110" customFormat="1" ht="24.95" customHeight="1" x14ac:dyDescent="0.2">
      <c r="A35" s="292" t="s">
        <v>171</v>
      </c>
      <c r="B35" s="293" t="s">
        <v>172</v>
      </c>
      <c r="C35" s="113">
        <v>12.279293739967898</v>
      </c>
      <c r="D35" s="115">
        <v>1989</v>
      </c>
      <c r="E35" s="114">
        <v>1964</v>
      </c>
      <c r="F35" s="114">
        <v>2020</v>
      </c>
      <c r="G35" s="114">
        <v>2043</v>
      </c>
      <c r="H35" s="140">
        <v>1989</v>
      </c>
      <c r="I35" s="115">
        <v>0</v>
      </c>
      <c r="J35" s="116">
        <v>0</v>
      </c>
    </row>
    <row r="36" spans="1:10" s="110" customFormat="1" ht="24.95" customHeight="1" x14ac:dyDescent="0.2">
      <c r="A36" s="294" t="s">
        <v>173</v>
      </c>
      <c r="B36" s="295" t="s">
        <v>174</v>
      </c>
      <c r="C36" s="125">
        <v>85.485862452154592</v>
      </c>
      <c r="D36" s="143">
        <v>13847</v>
      </c>
      <c r="E36" s="144">
        <v>14279</v>
      </c>
      <c r="F36" s="144">
        <v>14345</v>
      </c>
      <c r="G36" s="144">
        <v>14379</v>
      </c>
      <c r="H36" s="145">
        <v>14216</v>
      </c>
      <c r="I36" s="143">
        <v>-369</v>
      </c>
      <c r="J36" s="146">
        <v>-2.595666854248734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16198</v>
      </c>
      <c r="F11" s="264">
        <v>16611</v>
      </c>
      <c r="G11" s="264">
        <v>16733</v>
      </c>
      <c r="H11" s="264">
        <v>16767</v>
      </c>
      <c r="I11" s="265">
        <v>16533</v>
      </c>
      <c r="J11" s="263">
        <v>-335</v>
      </c>
      <c r="K11" s="266">
        <v>-2.0262505292445412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41.665637733053465</v>
      </c>
      <c r="E13" s="115">
        <v>6749</v>
      </c>
      <c r="F13" s="114">
        <v>6913</v>
      </c>
      <c r="G13" s="114">
        <v>6968</v>
      </c>
      <c r="H13" s="114">
        <v>6981</v>
      </c>
      <c r="I13" s="140">
        <v>6840</v>
      </c>
      <c r="J13" s="115">
        <v>-91</v>
      </c>
      <c r="K13" s="116">
        <v>-1.3304093567251463</v>
      </c>
    </row>
    <row r="14" spans="1:15" ht="15.95" customHeight="1" x14ac:dyDescent="0.2">
      <c r="A14" s="306" t="s">
        <v>230</v>
      </c>
      <c r="B14" s="307"/>
      <c r="C14" s="308"/>
      <c r="D14" s="113">
        <v>46.524262254599336</v>
      </c>
      <c r="E14" s="115">
        <v>7536</v>
      </c>
      <c r="F14" s="114">
        <v>7746</v>
      </c>
      <c r="G14" s="114">
        <v>7803</v>
      </c>
      <c r="H14" s="114">
        <v>7795</v>
      </c>
      <c r="I14" s="140">
        <v>7721</v>
      </c>
      <c r="J14" s="115">
        <v>-185</v>
      </c>
      <c r="K14" s="116">
        <v>-2.3960626861805467</v>
      </c>
    </row>
    <row r="15" spans="1:15" ht="15.95" customHeight="1" x14ac:dyDescent="0.2">
      <c r="A15" s="306" t="s">
        <v>231</v>
      </c>
      <c r="B15" s="307"/>
      <c r="C15" s="308"/>
      <c r="D15" s="113">
        <v>4.9882701568094827</v>
      </c>
      <c r="E15" s="115">
        <v>808</v>
      </c>
      <c r="F15" s="114">
        <v>796</v>
      </c>
      <c r="G15" s="114">
        <v>820</v>
      </c>
      <c r="H15" s="114">
        <v>816</v>
      </c>
      <c r="I15" s="140">
        <v>847</v>
      </c>
      <c r="J15" s="115">
        <v>-39</v>
      </c>
      <c r="K15" s="116">
        <v>-4.6044864226682405</v>
      </c>
    </row>
    <row r="16" spans="1:15" ht="15.95" customHeight="1" x14ac:dyDescent="0.2">
      <c r="A16" s="306" t="s">
        <v>232</v>
      </c>
      <c r="B16" s="307"/>
      <c r="C16" s="308"/>
      <c r="D16" s="113">
        <v>3.2905296950240772</v>
      </c>
      <c r="E16" s="115">
        <v>533</v>
      </c>
      <c r="F16" s="114">
        <v>555</v>
      </c>
      <c r="G16" s="114">
        <v>551</v>
      </c>
      <c r="H16" s="114">
        <v>570</v>
      </c>
      <c r="I16" s="140">
        <v>543</v>
      </c>
      <c r="J16" s="115">
        <v>-10</v>
      </c>
      <c r="K16" s="116">
        <v>-1.8416206261510129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1.4816644030127175</v>
      </c>
      <c r="E18" s="115">
        <v>240</v>
      </c>
      <c r="F18" s="114">
        <v>234</v>
      </c>
      <c r="G18" s="114">
        <v>220</v>
      </c>
      <c r="H18" s="114">
        <v>217</v>
      </c>
      <c r="I18" s="140">
        <v>187</v>
      </c>
      <c r="J18" s="115">
        <v>53</v>
      </c>
      <c r="K18" s="116">
        <v>28.342245989304814</v>
      </c>
    </row>
    <row r="19" spans="1:11" ht="14.1" customHeight="1" x14ac:dyDescent="0.2">
      <c r="A19" s="306" t="s">
        <v>235</v>
      </c>
      <c r="B19" s="307" t="s">
        <v>236</v>
      </c>
      <c r="C19" s="308"/>
      <c r="D19" s="113">
        <v>1.0248178787504629</v>
      </c>
      <c r="E19" s="115">
        <v>166</v>
      </c>
      <c r="F19" s="114">
        <v>162</v>
      </c>
      <c r="G19" s="114">
        <v>162</v>
      </c>
      <c r="H19" s="114">
        <v>160</v>
      </c>
      <c r="I19" s="140">
        <v>142</v>
      </c>
      <c r="J19" s="115">
        <v>24</v>
      </c>
      <c r="K19" s="116">
        <v>16.901408450704224</v>
      </c>
    </row>
    <row r="20" spans="1:11" ht="14.1" customHeight="1" x14ac:dyDescent="0.2">
      <c r="A20" s="306">
        <v>12</v>
      </c>
      <c r="B20" s="307" t="s">
        <v>237</v>
      </c>
      <c r="C20" s="308"/>
      <c r="D20" s="113">
        <v>1.0248178787504629</v>
      </c>
      <c r="E20" s="115">
        <v>166</v>
      </c>
      <c r="F20" s="114">
        <v>170</v>
      </c>
      <c r="G20" s="114">
        <v>171</v>
      </c>
      <c r="H20" s="114">
        <v>175</v>
      </c>
      <c r="I20" s="140">
        <v>172</v>
      </c>
      <c r="J20" s="115">
        <v>-6</v>
      </c>
      <c r="K20" s="116">
        <v>-3.4883720930232558</v>
      </c>
    </row>
    <row r="21" spans="1:11" ht="14.1" customHeight="1" x14ac:dyDescent="0.2">
      <c r="A21" s="306">
        <v>21</v>
      </c>
      <c r="B21" s="307" t="s">
        <v>238</v>
      </c>
      <c r="C21" s="308"/>
      <c r="D21" s="113">
        <v>7.4083220150635884E-2</v>
      </c>
      <c r="E21" s="115">
        <v>12</v>
      </c>
      <c r="F21" s="114">
        <v>9</v>
      </c>
      <c r="G21" s="114">
        <v>16</v>
      </c>
      <c r="H21" s="114">
        <v>16</v>
      </c>
      <c r="I21" s="140">
        <v>13</v>
      </c>
      <c r="J21" s="115">
        <v>-1</v>
      </c>
      <c r="K21" s="116">
        <v>-7.6923076923076925</v>
      </c>
    </row>
    <row r="22" spans="1:11" ht="14.1" customHeight="1" x14ac:dyDescent="0.2">
      <c r="A22" s="306">
        <v>22</v>
      </c>
      <c r="B22" s="307" t="s">
        <v>239</v>
      </c>
      <c r="C22" s="308"/>
      <c r="D22" s="113">
        <v>0.36424249907395972</v>
      </c>
      <c r="E22" s="115">
        <v>59</v>
      </c>
      <c r="F22" s="114">
        <v>56</v>
      </c>
      <c r="G22" s="114">
        <v>58</v>
      </c>
      <c r="H22" s="114">
        <v>57</v>
      </c>
      <c r="I22" s="140">
        <v>61</v>
      </c>
      <c r="J22" s="115">
        <v>-2</v>
      </c>
      <c r="K22" s="116">
        <v>-3.278688524590164</v>
      </c>
    </row>
    <row r="23" spans="1:11" ht="14.1" customHeight="1" x14ac:dyDescent="0.2">
      <c r="A23" s="306">
        <v>23</v>
      </c>
      <c r="B23" s="307" t="s">
        <v>240</v>
      </c>
      <c r="C23" s="308"/>
      <c r="D23" s="113">
        <v>0.28398567724410423</v>
      </c>
      <c r="E23" s="115">
        <v>46</v>
      </c>
      <c r="F23" s="114">
        <v>50</v>
      </c>
      <c r="G23" s="114">
        <v>51</v>
      </c>
      <c r="H23" s="114">
        <v>49</v>
      </c>
      <c r="I23" s="140">
        <v>56</v>
      </c>
      <c r="J23" s="115">
        <v>-10</v>
      </c>
      <c r="K23" s="116">
        <v>-17.857142857142858</v>
      </c>
    </row>
    <row r="24" spans="1:11" ht="14.1" customHeight="1" x14ac:dyDescent="0.2">
      <c r="A24" s="306">
        <v>24</v>
      </c>
      <c r="B24" s="307" t="s">
        <v>241</v>
      </c>
      <c r="C24" s="308"/>
      <c r="D24" s="113">
        <v>0.61736016792196569</v>
      </c>
      <c r="E24" s="115">
        <v>100</v>
      </c>
      <c r="F24" s="114">
        <v>104</v>
      </c>
      <c r="G24" s="114">
        <v>111</v>
      </c>
      <c r="H24" s="114">
        <v>110</v>
      </c>
      <c r="I24" s="140">
        <v>105</v>
      </c>
      <c r="J24" s="115">
        <v>-5</v>
      </c>
      <c r="K24" s="116">
        <v>-4.7619047619047619</v>
      </c>
    </row>
    <row r="25" spans="1:11" ht="14.1" customHeight="1" x14ac:dyDescent="0.2">
      <c r="A25" s="306">
        <v>25</v>
      </c>
      <c r="B25" s="307" t="s">
        <v>242</v>
      </c>
      <c r="C25" s="308"/>
      <c r="D25" s="113">
        <v>1.314977157673787</v>
      </c>
      <c r="E25" s="115">
        <v>213</v>
      </c>
      <c r="F25" s="114">
        <v>200</v>
      </c>
      <c r="G25" s="114">
        <v>203</v>
      </c>
      <c r="H25" s="114">
        <v>205</v>
      </c>
      <c r="I25" s="140">
        <v>205</v>
      </c>
      <c r="J25" s="115">
        <v>8</v>
      </c>
      <c r="K25" s="116">
        <v>3.9024390243902438</v>
      </c>
    </row>
    <row r="26" spans="1:11" ht="14.1" customHeight="1" x14ac:dyDescent="0.2">
      <c r="A26" s="306">
        <v>26</v>
      </c>
      <c r="B26" s="307" t="s">
        <v>243</v>
      </c>
      <c r="C26" s="308"/>
      <c r="D26" s="113">
        <v>1.1606371156932955</v>
      </c>
      <c r="E26" s="115">
        <v>188</v>
      </c>
      <c r="F26" s="114">
        <v>187</v>
      </c>
      <c r="G26" s="114">
        <v>191</v>
      </c>
      <c r="H26" s="114">
        <v>185</v>
      </c>
      <c r="I26" s="140">
        <v>188</v>
      </c>
      <c r="J26" s="115">
        <v>0</v>
      </c>
      <c r="K26" s="116">
        <v>0</v>
      </c>
    </row>
    <row r="27" spans="1:11" ht="14.1" customHeight="1" x14ac:dyDescent="0.2">
      <c r="A27" s="306">
        <v>27</v>
      </c>
      <c r="B27" s="307" t="s">
        <v>244</v>
      </c>
      <c r="C27" s="308"/>
      <c r="D27" s="113">
        <v>0.30250648228176319</v>
      </c>
      <c r="E27" s="115">
        <v>49</v>
      </c>
      <c r="F27" s="114">
        <v>54</v>
      </c>
      <c r="G27" s="114">
        <v>53</v>
      </c>
      <c r="H27" s="114">
        <v>54</v>
      </c>
      <c r="I27" s="140">
        <v>53</v>
      </c>
      <c r="J27" s="115">
        <v>-4</v>
      </c>
      <c r="K27" s="116">
        <v>-7.5471698113207548</v>
      </c>
    </row>
    <row r="28" spans="1:11" ht="14.1" customHeight="1" x14ac:dyDescent="0.2">
      <c r="A28" s="306">
        <v>28</v>
      </c>
      <c r="B28" s="307" t="s">
        <v>245</v>
      </c>
      <c r="C28" s="308"/>
      <c r="D28" s="113">
        <v>0.18520805037658969</v>
      </c>
      <c r="E28" s="115">
        <v>30</v>
      </c>
      <c r="F28" s="114">
        <v>30</v>
      </c>
      <c r="G28" s="114">
        <v>30</v>
      </c>
      <c r="H28" s="114">
        <v>31</v>
      </c>
      <c r="I28" s="140">
        <v>34</v>
      </c>
      <c r="J28" s="115">
        <v>-4</v>
      </c>
      <c r="K28" s="116">
        <v>-11.764705882352942</v>
      </c>
    </row>
    <row r="29" spans="1:11" ht="14.1" customHeight="1" x14ac:dyDescent="0.2">
      <c r="A29" s="306">
        <v>29</v>
      </c>
      <c r="B29" s="307" t="s">
        <v>246</v>
      </c>
      <c r="C29" s="308"/>
      <c r="D29" s="113">
        <v>3.5868625756266206</v>
      </c>
      <c r="E29" s="115">
        <v>581</v>
      </c>
      <c r="F29" s="114">
        <v>617</v>
      </c>
      <c r="G29" s="114">
        <v>624</v>
      </c>
      <c r="H29" s="114">
        <v>651</v>
      </c>
      <c r="I29" s="140">
        <v>608</v>
      </c>
      <c r="J29" s="115">
        <v>-27</v>
      </c>
      <c r="K29" s="116">
        <v>-4.4407894736842106</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3.1485368564020249</v>
      </c>
      <c r="E31" s="115">
        <v>510</v>
      </c>
      <c r="F31" s="114">
        <v>543</v>
      </c>
      <c r="G31" s="114">
        <v>554</v>
      </c>
      <c r="H31" s="114">
        <v>579</v>
      </c>
      <c r="I31" s="140">
        <v>538</v>
      </c>
      <c r="J31" s="115">
        <v>-28</v>
      </c>
      <c r="K31" s="116">
        <v>-5.2044609665427508</v>
      </c>
    </row>
    <row r="32" spans="1:11" ht="14.1" customHeight="1" x14ac:dyDescent="0.2">
      <c r="A32" s="306">
        <v>31</v>
      </c>
      <c r="B32" s="307" t="s">
        <v>251</v>
      </c>
      <c r="C32" s="308"/>
      <c r="D32" s="113">
        <v>0.15434004198049142</v>
      </c>
      <c r="E32" s="115">
        <v>25</v>
      </c>
      <c r="F32" s="114">
        <v>27</v>
      </c>
      <c r="G32" s="114">
        <v>25</v>
      </c>
      <c r="H32" s="114">
        <v>28</v>
      </c>
      <c r="I32" s="140">
        <v>24</v>
      </c>
      <c r="J32" s="115">
        <v>1</v>
      </c>
      <c r="K32" s="116">
        <v>4.166666666666667</v>
      </c>
    </row>
    <row r="33" spans="1:11" ht="14.1" customHeight="1" x14ac:dyDescent="0.2">
      <c r="A33" s="306">
        <v>32</v>
      </c>
      <c r="B33" s="307" t="s">
        <v>252</v>
      </c>
      <c r="C33" s="308"/>
      <c r="D33" s="113">
        <v>0.76552660822323748</v>
      </c>
      <c r="E33" s="115">
        <v>124</v>
      </c>
      <c r="F33" s="114">
        <v>112</v>
      </c>
      <c r="G33" s="114">
        <v>119</v>
      </c>
      <c r="H33" s="114">
        <v>108</v>
      </c>
      <c r="I33" s="140">
        <v>91</v>
      </c>
      <c r="J33" s="115">
        <v>33</v>
      </c>
      <c r="K33" s="116">
        <v>36.263736263736263</v>
      </c>
    </row>
    <row r="34" spans="1:11" ht="14.1" customHeight="1" x14ac:dyDescent="0.2">
      <c r="A34" s="306">
        <v>33</v>
      </c>
      <c r="B34" s="307" t="s">
        <v>253</v>
      </c>
      <c r="C34" s="308"/>
      <c r="D34" s="113">
        <v>0.46919372762069389</v>
      </c>
      <c r="E34" s="115">
        <v>76</v>
      </c>
      <c r="F34" s="114">
        <v>72</v>
      </c>
      <c r="G34" s="114">
        <v>78</v>
      </c>
      <c r="H34" s="114">
        <v>82</v>
      </c>
      <c r="I34" s="140">
        <v>83</v>
      </c>
      <c r="J34" s="115">
        <v>-7</v>
      </c>
      <c r="K34" s="116">
        <v>-8.4337349397590362</v>
      </c>
    </row>
    <row r="35" spans="1:11" ht="14.1" customHeight="1" x14ac:dyDescent="0.2">
      <c r="A35" s="306">
        <v>34</v>
      </c>
      <c r="B35" s="307" t="s">
        <v>254</v>
      </c>
      <c r="C35" s="308"/>
      <c r="D35" s="113">
        <v>4.9018397333004078</v>
      </c>
      <c r="E35" s="115">
        <v>794</v>
      </c>
      <c r="F35" s="114">
        <v>820</v>
      </c>
      <c r="G35" s="114">
        <v>829</v>
      </c>
      <c r="H35" s="114">
        <v>822</v>
      </c>
      <c r="I35" s="140">
        <v>794</v>
      </c>
      <c r="J35" s="115">
        <v>0</v>
      </c>
      <c r="K35" s="116">
        <v>0</v>
      </c>
    </row>
    <row r="36" spans="1:11" ht="14.1" customHeight="1" x14ac:dyDescent="0.2">
      <c r="A36" s="306">
        <v>41</v>
      </c>
      <c r="B36" s="307" t="s">
        <v>255</v>
      </c>
      <c r="C36" s="308"/>
      <c r="D36" s="113">
        <v>0.22224966045190764</v>
      </c>
      <c r="E36" s="115">
        <v>36</v>
      </c>
      <c r="F36" s="114">
        <v>36</v>
      </c>
      <c r="G36" s="114">
        <v>37</v>
      </c>
      <c r="H36" s="114">
        <v>39</v>
      </c>
      <c r="I36" s="140">
        <v>38</v>
      </c>
      <c r="J36" s="115">
        <v>-2</v>
      </c>
      <c r="K36" s="116">
        <v>-5.2631578947368425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0.59266576120508707</v>
      </c>
      <c r="E38" s="115">
        <v>96</v>
      </c>
      <c r="F38" s="114">
        <v>97</v>
      </c>
      <c r="G38" s="114">
        <v>96</v>
      </c>
      <c r="H38" s="114">
        <v>92</v>
      </c>
      <c r="I38" s="140">
        <v>87</v>
      </c>
      <c r="J38" s="115">
        <v>9</v>
      </c>
      <c r="K38" s="116">
        <v>10.344827586206897</v>
      </c>
    </row>
    <row r="39" spans="1:11" ht="14.1" customHeight="1" x14ac:dyDescent="0.2">
      <c r="A39" s="306">
        <v>51</v>
      </c>
      <c r="B39" s="307" t="s">
        <v>258</v>
      </c>
      <c r="C39" s="308"/>
      <c r="D39" s="113">
        <v>7.2725027781207556</v>
      </c>
      <c r="E39" s="115">
        <v>1178</v>
      </c>
      <c r="F39" s="114">
        <v>1160</v>
      </c>
      <c r="G39" s="114">
        <v>1163</v>
      </c>
      <c r="H39" s="114">
        <v>1150</v>
      </c>
      <c r="I39" s="140">
        <v>1126</v>
      </c>
      <c r="J39" s="115">
        <v>52</v>
      </c>
      <c r="K39" s="116">
        <v>4.6181172291296626</v>
      </c>
    </row>
    <row r="40" spans="1:11" ht="14.1" customHeight="1" x14ac:dyDescent="0.2">
      <c r="A40" s="306" t="s">
        <v>259</v>
      </c>
      <c r="B40" s="307" t="s">
        <v>260</v>
      </c>
      <c r="C40" s="308"/>
      <c r="D40" s="113">
        <v>6.2970737128040497</v>
      </c>
      <c r="E40" s="115">
        <v>1020</v>
      </c>
      <c r="F40" s="114">
        <v>1004</v>
      </c>
      <c r="G40" s="114">
        <v>999</v>
      </c>
      <c r="H40" s="114">
        <v>984</v>
      </c>
      <c r="I40" s="140">
        <v>960</v>
      </c>
      <c r="J40" s="115">
        <v>60</v>
      </c>
      <c r="K40" s="116">
        <v>6.25</v>
      </c>
    </row>
    <row r="41" spans="1:11" ht="14.1" customHeight="1" x14ac:dyDescent="0.2">
      <c r="A41" s="306"/>
      <c r="B41" s="307" t="s">
        <v>261</v>
      </c>
      <c r="C41" s="308"/>
      <c r="D41" s="113">
        <v>5.1364365971107544</v>
      </c>
      <c r="E41" s="115">
        <v>832</v>
      </c>
      <c r="F41" s="114">
        <v>818</v>
      </c>
      <c r="G41" s="114">
        <v>810</v>
      </c>
      <c r="H41" s="114">
        <v>799</v>
      </c>
      <c r="I41" s="140">
        <v>803</v>
      </c>
      <c r="J41" s="115">
        <v>29</v>
      </c>
      <c r="K41" s="116">
        <v>3.6114570361145701</v>
      </c>
    </row>
    <row r="42" spans="1:11" ht="14.1" customHeight="1" x14ac:dyDescent="0.2">
      <c r="A42" s="306">
        <v>52</v>
      </c>
      <c r="B42" s="307" t="s">
        <v>262</v>
      </c>
      <c r="C42" s="308"/>
      <c r="D42" s="113">
        <v>6.1550808741819978</v>
      </c>
      <c r="E42" s="115">
        <v>997</v>
      </c>
      <c r="F42" s="114">
        <v>1044</v>
      </c>
      <c r="G42" s="114">
        <v>1066</v>
      </c>
      <c r="H42" s="114">
        <v>1027</v>
      </c>
      <c r="I42" s="140">
        <v>997</v>
      </c>
      <c r="J42" s="115">
        <v>0</v>
      </c>
      <c r="K42" s="116">
        <v>0</v>
      </c>
    </row>
    <row r="43" spans="1:11" ht="14.1" customHeight="1" x14ac:dyDescent="0.2">
      <c r="A43" s="306" t="s">
        <v>263</v>
      </c>
      <c r="B43" s="307" t="s">
        <v>264</v>
      </c>
      <c r="C43" s="308"/>
      <c r="D43" s="113">
        <v>5.9204840103716512</v>
      </c>
      <c r="E43" s="115">
        <v>959</v>
      </c>
      <c r="F43" s="114">
        <v>997</v>
      </c>
      <c r="G43" s="114">
        <v>1010</v>
      </c>
      <c r="H43" s="114">
        <v>994</v>
      </c>
      <c r="I43" s="140">
        <v>968</v>
      </c>
      <c r="J43" s="115">
        <v>-9</v>
      </c>
      <c r="K43" s="116">
        <v>-0.92975206611570249</v>
      </c>
    </row>
    <row r="44" spans="1:11" ht="14.1" customHeight="1" x14ac:dyDescent="0.2">
      <c r="A44" s="306">
        <v>53</v>
      </c>
      <c r="B44" s="307" t="s">
        <v>265</v>
      </c>
      <c r="C44" s="308"/>
      <c r="D44" s="113">
        <v>1.7533028768983825</v>
      </c>
      <c r="E44" s="115">
        <v>284</v>
      </c>
      <c r="F44" s="114">
        <v>277</v>
      </c>
      <c r="G44" s="114">
        <v>281</v>
      </c>
      <c r="H44" s="114">
        <v>274</v>
      </c>
      <c r="I44" s="140">
        <v>276</v>
      </c>
      <c r="J44" s="115">
        <v>8</v>
      </c>
      <c r="K44" s="116">
        <v>2.8985507246376812</v>
      </c>
    </row>
    <row r="45" spans="1:11" ht="14.1" customHeight="1" x14ac:dyDescent="0.2">
      <c r="A45" s="306" t="s">
        <v>266</v>
      </c>
      <c r="B45" s="307" t="s">
        <v>267</v>
      </c>
      <c r="C45" s="308"/>
      <c r="D45" s="113">
        <v>1.710087665143845</v>
      </c>
      <c r="E45" s="115">
        <v>277</v>
      </c>
      <c r="F45" s="114">
        <v>270</v>
      </c>
      <c r="G45" s="114">
        <v>269</v>
      </c>
      <c r="H45" s="114">
        <v>261</v>
      </c>
      <c r="I45" s="140">
        <v>262</v>
      </c>
      <c r="J45" s="115">
        <v>15</v>
      </c>
      <c r="K45" s="116">
        <v>5.7251908396946565</v>
      </c>
    </row>
    <row r="46" spans="1:11" ht="14.1" customHeight="1" x14ac:dyDescent="0.2">
      <c r="A46" s="306">
        <v>54</v>
      </c>
      <c r="B46" s="307" t="s">
        <v>268</v>
      </c>
      <c r="C46" s="308"/>
      <c r="D46" s="113">
        <v>13.013952339795036</v>
      </c>
      <c r="E46" s="115">
        <v>2108</v>
      </c>
      <c r="F46" s="114">
        <v>2149</v>
      </c>
      <c r="G46" s="114">
        <v>2201</v>
      </c>
      <c r="H46" s="114">
        <v>2187</v>
      </c>
      <c r="I46" s="140">
        <v>2184</v>
      </c>
      <c r="J46" s="115">
        <v>-76</v>
      </c>
      <c r="K46" s="116">
        <v>-3.4798534798534799</v>
      </c>
    </row>
    <row r="47" spans="1:11" ht="14.1" customHeight="1" x14ac:dyDescent="0.2">
      <c r="A47" s="306">
        <v>61</v>
      </c>
      <c r="B47" s="307" t="s">
        <v>269</v>
      </c>
      <c r="C47" s="308"/>
      <c r="D47" s="113">
        <v>0.71613779478948014</v>
      </c>
      <c r="E47" s="115">
        <v>116</v>
      </c>
      <c r="F47" s="114">
        <v>110</v>
      </c>
      <c r="G47" s="114">
        <v>121</v>
      </c>
      <c r="H47" s="114">
        <v>122</v>
      </c>
      <c r="I47" s="140">
        <v>131</v>
      </c>
      <c r="J47" s="115">
        <v>-15</v>
      </c>
      <c r="K47" s="116">
        <v>-11.450381679389313</v>
      </c>
    </row>
    <row r="48" spans="1:11" ht="14.1" customHeight="1" x14ac:dyDescent="0.2">
      <c r="A48" s="306">
        <v>62</v>
      </c>
      <c r="B48" s="307" t="s">
        <v>270</v>
      </c>
      <c r="C48" s="308"/>
      <c r="D48" s="113">
        <v>13.001605136436597</v>
      </c>
      <c r="E48" s="115">
        <v>2106</v>
      </c>
      <c r="F48" s="114">
        <v>2238</v>
      </c>
      <c r="G48" s="114">
        <v>2215</v>
      </c>
      <c r="H48" s="114">
        <v>2252</v>
      </c>
      <c r="I48" s="140">
        <v>2260</v>
      </c>
      <c r="J48" s="115">
        <v>-154</v>
      </c>
      <c r="K48" s="116">
        <v>-6.8141592920353986</v>
      </c>
    </row>
    <row r="49" spans="1:11" ht="14.1" customHeight="1" x14ac:dyDescent="0.2">
      <c r="A49" s="306">
        <v>63</v>
      </c>
      <c r="B49" s="307" t="s">
        <v>271</v>
      </c>
      <c r="C49" s="308"/>
      <c r="D49" s="113">
        <v>10.433386837881219</v>
      </c>
      <c r="E49" s="115">
        <v>1690</v>
      </c>
      <c r="F49" s="114">
        <v>1835</v>
      </c>
      <c r="G49" s="114">
        <v>1850</v>
      </c>
      <c r="H49" s="114">
        <v>1883</v>
      </c>
      <c r="I49" s="140">
        <v>1836</v>
      </c>
      <c r="J49" s="115">
        <v>-146</v>
      </c>
      <c r="K49" s="116">
        <v>-7.9520697167755987</v>
      </c>
    </row>
    <row r="50" spans="1:11" ht="14.1" customHeight="1" x14ac:dyDescent="0.2">
      <c r="A50" s="306" t="s">
        <v>272</v>
      </c>
      <c r="B50" s="307" t="s">
        <v>273</v>
      </c>
      <c r="C50" s="308"/>
      <c r="D50" s="113">
        <v>0.98777626867514512</v>
      </c>
      <c r="E50" s="115">
        <v>160</v>
      </c>
      <c r="F50" s="114">
        <v>168</v>
      </c>
      <c r="G50" s="114">
        <v>171</v>
      </c>
      <c r="H50" s="114">
        <v>164</v>
      </c>
      <c r="I50" s="140">
        <v>166</v>
      </c>
      <c r="J50" s="115">
        <v>-6</v>
      </c>
      <c r="K50" s="116">
        <v>-3.6144578313253013</v>
      </c>
    </row>
    <row r="51" spans="1:11" ht="14.1" customHeight="1" x14ac:dyDescent="0.2">
      <c r="A51" s="306" t="s">
        <v>274</v>
      </c>
      <c r="B51" s="307" t="s">
        <v>275</v>
      </c>
      <c r="C51" s="308"/>
      <c r="D51" s="113">
        <v>9.0937152734905542</v>
      </c>
      <c r="E51" s="115">
        <v>1473</v>
      </c>
      <c r="F51" s="114">
        <v>1606</v>
      </c>
      <c r="G51" s="114">
        <v>1621</v>
      </c>
      <c r="H51" s="114">
        <v>1662</v>
      </c>
      <c r="I51" s="140">
        <v>1610</v>
      </c>
      <c r="J51" s="115">
        <v>-137</v>
      </c>
      <c r="K51" s="116">
        <v>-8.5093167701863361</v>
      </c>
    </row>
    <row r="52" spans="1:11" ht="14.1" customHeight="1" x14ac:dyDescent="0.2">
      <c r="A52" s="306">
        <v>71</v>
      </c>
      <c r="B52" s="307" t="s">
        <v>276</v>
      </c>
      <c r="C52" s="308"/>
      <c r="D52" s="113">
        <v>14.866032843560934</v>
      </c>
      <c r="E52" s="115">
        <v>2408</v>
      </c>
      <c r="F52" s="114">
        <v>2405</v>
      </c>
      <c r="G52" s="114">
        <v>2366</v>
      </c>
      <c r="H52" s="114">
        <v>2389</v>
      </c>
      <c r="I52" s="140">
        <v>2361</v>
      </c>
      <c r="J52" s="115">
        <v>47</v>
      </c>
      <c r="K52" s="116">
        <v>1.9906819144430326</v>
      </c>
    </row>
    <row r="53" spans="1:11" ht="14.1" customHeight="1" x14ac:dyDescent="0.2">
      <c r="A53" s="306" t="s">
        <v>277</v>
      </c>
      <c r="B53" s="307" t="s">
        <v>278</v>
      </c>
      <c r="C53" s="308"/>
      <c r="D53" s="113">
        <v>0.75317940486479817</v>
      </c>
      <c r="E53" s="115">
        <v>122</v>
      </c>
      <c r="F53" s="114">
        <v>113</v>
      </c>
      <c r="G53" s="114">
        <v>115</v>
      </c>
      <c r="H53" s="114">
        <v>107</v>
      </c>
      <c r="I53" s="140">
        <v>105</v>
      </c>
      <c r="J53" s="115">
        <v>17</v>
      </c>
      <c r="K53" s="116">
        <v>16.19047619047619</v>
      </c>
    </row>
    <row r="54" spans="1:11" ht="14.1" customHeight="1" x14ac:dyDescent="0.2">
      <c r="A54" s="306" t="s">
        <v>279</v>
      </c>
      <c r="B54" s="307" t="s">
        <v>280</v>
      </c>
      <c r="C54" s="308"/>
      <c r="D54" s="113">
        <v>13.606618101000123</v>
      </c>
      <c r="E54" s="115">
        <v>2204</v>
      </c>
      <c r="F54" s="114">
        <v>2211</v>
      </c>
      <c r="G54" s="114">
        <v>2167</v>
      </c>
      <c r="H54" s="114">
        <v>2199</v>
      </c>
      <c r="I54" s="140">
        <v>2171</v>
      </c>
      <c r="J54" s="115">
        <v>33</v>
      </c>
      <c r="K54" s="116">
        <v>1.5200368493781669</v>
      </c>
    </row>
    <row r="55" spans="1:11" ht="14.1" customHeight="1" x14ac:dyDescent="0.2">
      <c r="A55" s="306">
        <v>72</v>
      </c>
      <c r="B55" s="307" t="s">
        <v>281</v>
      </c>
      <c r="C55" s="308"/>
      <c r="D55" s="113">
        <v>1.4322755895789603</v>
      </c>
      <c r="E55" s="115">
        <v>232</v>
      </c>
      <c r="F55" s="114">
        <v>231</v>
      </c>
      <c r="G55" s="114">
        <v>233</v>
      </c>
      <c r="H55" s="114">
        <v>225</v>
      </c>
      <c r="I55" s="140">
        <v>229</v>
      </c>
      <c r="J55" s="115">
        <v>3</v>
      </c>
      <c r="K55" s="116">
        <v>1.3100436681222707</v>
      </c>
    </row>
    <row r="56" spans="1:11" ht="14.1" customHeight="1" x14ac:dyDescent="0.2">
      <c r="A56" s="306" t="s">
        <v>282</v>
      </c>
      <c r="B56" s="307" t="s">
        <v>283</v>
      </c>
      <c r="C56" s="308"/>
      <c r="D56" s="113">
        <v>0.30250648228176319</v>
      </c>
      <c r="E56" s="115">
        <v>49</v>
      </c>
      <c r="F56" s="114">
        <v>53</v>
      </c>
      <c r="G56" s="114">
        <v>56</v>
      </c>
      <c r="H56" s="114">
        <v>49</v>
      </c>
      <c r="I56" s="140">
        <v>49</v>
      </c>
      <c r="J56" s="115">
        <v>0</v>
      </c>
      <c r="K56" s="116">
        <v>0</v>
      </c>
    </row>
    <row r="57" spans="1:11" ht="14.1" customHeight="1" x14ac:dyDescent="0.2">
      <c r="A57" s="306" t="s">
        <v>284</v>
      </c>
      <c r="B57" s="307" t="s">
        <v>285</v>
      </c>
      <c r="C57" s="308"/>
      <c r="D57" s="113">
        <v>0.77170020990245713</v>
      </c>
      <c r="E57" s="115">
        <v>125</v>
      </c>
      <c r="F57" s="114">
        <v>121</v>
      </c>
      <c r="G57" s="114">
        <v>119</v>
      </c>
      <c r="H57" s="114">
        <v>119</v>
      </c>
      <c r="I57" s="140">
        <v>122</v>
      </c>
      <c r="J57" s="115">
        <v>3</v>
      </c>
      <c r="K57" s="116">
        <v>2.459016393442623</v>
      </c>
    </row>
    <row r="58" spans="1:11" ht="14.1" customHeight="1" x14ac:dyDescent="0.2">
      <c r="A58" s="306">
        <v>73</v>
      </c>
      <c r="B58" s="307" t="s">
        <v>286</v>
      </c>
      <c r="C58" s="308"/>
      <c r="D58" s="113">
        <v>0.71613779478948014</v>
      </c>
      <c r="E58" s="115">
        <v>116</v>
      </c>
      <c r="F58" s="114">
        <v>107</v>
      </c>
      <c r="G58" s="114">
        <v>107</v>
      </c>
      <c r="H58" s="114">
        <v>107</v>
      </c>
      <c r="I58" s="140">
        <v>111</v>
      </c>
      <c r="J58" s="115">
        <v>5</v>
      </c>
      <c r="K58" s="116">
        <v>4.5045045045045047</v>
      </c>
    </row>
    <row r="59" spans="1:11" ht="14.1" customHeight="1" x14ac:dyDescent="0.2">
      <c r="A59" s="306" t="s">
        <v>287</v>
      </c>
      <c r="B59" s="307" t="s">
        <v>288</v>
      </c>
      <c r="C59" s="308"/>
      <c r="D59" s="113">
        <v>0.55562415112976915</v>
      </c>
      <c r="E59" s="115">
        <v>90</v>
      </c>
      <c r="F59" s="114">
        <v>86</v>
      </c>
      <c r="G59" s="114">
        <v>87</v>
      </c>
      <c r="H59" s="114">
        <v>87</v>
      </c>
      <c r="I59" s="140">
        <v>89</v>
      </c>
      <c r="J59" s="115">
        <v>1</v>
      </c>
      <c r="K59" s="116">
        <v>1.1235955056179776</v>
      </c>
    </row>
    <row r="60" spans="1:11" ht="14.1" customHeight="1" x14ac:dyDescent="0.2">
      <c r="A60" s="306">
        <v>81</v>
      </c>
      <c r="B60" s="307" t="s">
        <v>289</v>
      </c>
      <c r="C60" s="308"/>
      <c r="D60" s="113">
        <v>3.0312384244968515</v>
      </c>
      <c r="E60" s="115">
        <v>491</v>
      </c>
      <c r="F60" s="114">
        <v>518</v>
      </c>
      <c r="G60" s="114">
        <v>567</v>
      </c>
      <c r="H60" s="114">
        <v>548</v>
      </c>
      <c r="I60" s="140">
        <v>557</v>
      </c>
      <c r="J60" s="115">
        <v>-66</v>
      </c>
      <c r="K60" s="116">
        <v>-11.8491921005386</v>
      </c>
    </row>
    <row r="61" spans="1:11" ht="14.1" customHeight="1" x14ac:dyDescent="0.2">
      <c r="A61" s="306" t="s">
        <v>290</v>
      </c>
      <c r="B61" s="307" t="s">
        <v>291</v>
      </c>
      <c r="C61" s="308"/>
      <c r="D61" s="113">
        <v>1.2100259291270528</v>
      </c>
      <c r="E61" s="115">
        <v>196</v>
      </c>
      <c r="F61" s="114">
        <v>204</v>
      </c>
      <c r="G61" s="114">
        <v>204</v>
      </c>
      <c r="H61" s="114">
        <v>203</v>
      </c>
      <c r="I61" s="140">
        <v>206</v>
      </c>
      <c r="J61" s="115">
        <v>-10</v>
      </c>
      <c r="K61" s="116">
        <v>-4.8543689320388346</v>
      </c>
    </row>
    <row r="62" spans="1:11" ht="14.1" customHeight="1" x14ac:dyDescent="0.2">
      <c r="A62" s="306" t="s">
        <v>292</v>
      </c>
      <c r="B62" s="307" t="s">
        <v>293</v>
      </c>
      <c r="C62" s="308"/>
      <c r="D62" s="113">
        <v>0.88899864180763055</v>
      </c>
      <c r="E62" s="115">
        <v>144</v>
      </c>
      <c r="F62" s="114">
        <v>150</v>
      </c>
      <c r="G62" s="114">
        <v>189</v>
      </c>
      <c r="H62" s="114">
        <v>183</v>
      </c>
      <c r="I62" s="140">
        <v>181</v>
      </c>
      <c r="J62" s="115">
        <v>-37</v>
      </c>
      <c r="K62" s="116">
        <v>-20.441988950276244</v>
      </c>
    </row>
    <row r="63" spans="1:11" ht="14.1" customHeight="1" x14ac:dyDescent="0.2">
      <c r="A63" s="306"/>
      <c r="B63" s="307" t="s">
        <v>294</v>
      </c>
      <c r="C63" s="308"/>
      <c r="D63" s="113">
        <v>0.7346585998271391</v>
      </c>
      <c r="E63" s="115">
        <v>119</v>
      </c>
      <c r="F63" s="114">
        <v>123</v>
      </c>
      <c r="G63" s="114">
        <v>165</v>
      </c>
      <c r="H63" s="114">
        <v>167</v>
      </c>
      <c r="I63" s="140">
        <v>167</v>
      </c>
      <c r="J63" s="115">
        <v>-48</v>
      </c>
      <c r="K63" s="116">
        <v>-28.742514970059879</v>
      </c>
    </row>
    <row r="64" spans="1:11" ht="14.1" customHeight="1" x14ac:dyDescent="0.2">
      <c r="A64" s="306" t="s">
        <v>295</v>
      </c>
      <c r="B64" s="307" t="s">
        <v>296</v>
      </c>
      <c r="C64" s="308"/>
      <c r="D64" s="113">
        <v>9.2604025188294845E-2</v>
      </c>
      <c r="E64" s="115">
        <v>15</v>
      </c>
      <c r="F64" s="114">
        <v>20</v>
      </c>
      <c r="G64" s="114">
        <v>22</v>
      </c>
      <c r="H64" s="114">
        <v>23</v>
      </c>
      <c r="I64" s="140">
        <v>26</v>
      </c>
      <c r="J64" s="115">
        <v>-11</v>
      </c>
      <c r="K64" s="116">
        <v>-42.307692307692307</v>
      </c>
    </row>
    <row r="65" spans="1:11" ht="14.1" customHeight="1" x14ac:dyDescent="0.2">
      <c r="A65" s="306" t="s">
        <v>297</v>
      </c>
      <c r="B65" s="307" t="s">
        <v>298</v>
      </c>
      <c r="C65" s="308"/>
      <c r="D65" s="113">
        <v>0.41980491418693666</v>
      </c>
      <c r="E65" s="115">
        <v>68</v>
      </c>
      <c r="F65" s="114">
        <v>71</v>
      </c>
      <c r="G65" s="114">
        <v>74</v>
      </c>
      <c r="H65" s="114">
        <v>67</v>
      </c>
      <c r="I65" s="140">
        <v>68</v>
      </c>
      <c r="J65" s="115">
        <v>0</v>
      </c>
      <c r="K65" s="116">
        <v>0</v>
      </c>
    </row>
    <row r="66" spans="1:11" ht="14.1" customHeight="1" x14ac:dyDescent="0.2">
      <c r="A66" s="306">
        <v>82</v>
      </c>
      <c r="B66" s="307" t="s">
        <v>299</v>
      </c>
      <c r="C66" s="308"/>
      <c r="D66" s="113">
        <v>1.2347203358439314</v>
      </c>
      <c r="E66" s="115">
        <v>200</v>
      </c>
      <c r="F66" s="114">
        <v>193</v>
      </c>
      <c r="G66" s="114">
        <v>214</v>
      </c>
      <c r="H66" s="114">
        <v>214</v>
      </c>
      <c r="I66" s="140">
        <v>217</v>
      </c>
      <c r="J66" s="115">
        <v>-17</v>
      </c>
      <c r="K66" s="116">
        <v>-7.8341013824884795</v>
      </c>
    </row>
    <row r="67" spans="1:11" ht="14.1" customHeight="1" x14ac:dyDescent="0.2">
      <c r="A67" s="306" t="s">
        <v>300</v>
      </c>
      <c r="B67" s="307" t="s">
        <v>301</v>
      </c>
      <c r="C67" s="308"/>
      <c r="D67" s="113">
        <v>0.57414495616742811</v>
      </c>
      <c r="E67" s="115">
        <v>93</v>
      </c>
      <c r="F67" s="114">
        <v>93</v>
      </c>
      <c r="G67" s="114">
        <v>101</v>
      </c>
      <c r="H67" s="114">
        <v>91</v>
      </c>
      <c r="I67" s="140">
        <v>92</v>
      </c>
      <c r="J67" s="115">
        <v>1</v>
      </c>
      <c r="K67" s="116">
        <v>1.0869565217391304</v>
      </c>
    </row>
    <row r="68" spans="1:11" ht="14.1" customHeight="1" x14ac:dyDescent="0.2">
      <c r="A68" s="306" t="s">
        <v>302</v>
      </c>
      <c r="B68" s="307" t="s">
        <v>303</v>
      </c>
      <c r="C68" s="308"/>
      <c r="D68" s="113">
        <v>0.37041610075317938</v>
      </c>
      <c r="E68" s="115">
        <v>60</v>
      </c>
      <c r="F68" s="114">
        <v>57</v>
      </c>
      <c r="G68" s="114">
        <v>66</v>
      </c>
      <c r="H68" s="114">
        <v>73</v>
      </c>
      <c r="I68" s="140">
        <v>75</v>
      </c>
      <c r="J68" s="115">
        <v>-15</v>
      </c>
      <c r="K68" s="116">
        <v>-20</v>
      </c>
    </row>
    <row r="69" spans="1:11" ht="14.1" customHeight="1" x14ac:dyDescent="0.2">
      <c r="A69" s="306">
        <v>83</v>
      </c>
      <c r="B69" s="307" t="s">
        <v>304</v>
      </c>
      <c r="C69" s="308"/>
      <c r="D69" s="113">
        <v>2.2965798246697124</v>
      </c>
      <c r="E69" s="115">
        <v>372</v>
      </c>
      <c r="F69" s="114">
        <v>352</v>
      </c>
      <c r="G69" s="114">
        <v>338</v>
      </c>
      <c r="H69" s="114">
        <v>350</v>
      </c>
      <c r="I69" s="140">
        <v>355</v>
      </c>
      <c r="J69" s="115">
        <v>17</v>
      </c>
      <c r="K69" s="116">
        <v>4.788732394366197</v>
      </c>
    </row>
    <row r="70" spans="1:11" ht="14.1" customHeight="1" x14ac:dyDescent="0.2">
      <c r="A70" s="306" t="s">
        <v>305</v>
      </c>
      <c r="B70" s="307" t="s">
        <v>306</v>
      </c>
      <c r="C70" s="308"/>
      <c r="D70" s="113">
        <v>1.3952339795036424</v>
      </c>
      <c r="E70" s="115">
        <v>226</v>
      </c>
      <c r="F70" s="114">
        <v>221</v>
      </c>
      <c r="G70" s="114">
        <v>206</v>
      </c>
      <c r="H70" s="114">
        <v>212</v>
      </c>
      <c r="I70" s="140">
        <v>211</v>
      </c>
      <c r="J70" s="115">
        <v>15</v>
      </c>
      <c r="K70" s="116">
        <v>7.109004739336493</v>
      </c>
    </row>
    <row r="71" spans="1:11" ht="14.1" customHeight="1" x14ac:dyDescent="0.2">
      <c r="A71" s="306"/>
      <c r="B71" s="307" t="s">
        <v>307</v>
      </c>
      <c r="C71" s="308"/>
      <c r="D71" s="113">
        <v>1.0124706753920236</v>
      </c>
      <c r="E71" s="115">
        <v>164</v>
      </c>
      <c r="F71" s="114">
        <v>159</v>
      </c>
      <c r="G71" s="114">
        <v>151</v>
      </c>
      <c r="H71" s="114">
        <v>159</v>
      </c>
      <c r="I71" s="140">
        <v>160</v>
      </c>
      <c r="J71" s="115">
        <v>4</v>
      </c>
      <c r="K71" s="116">
        <v>2.5</v>
      </c>
    </row>
    <row r="72" spans="1:11" ht="14.1" customHeight="1" x14ac:dyDescent="0.2">
      <c r="A72" s="306">
        <v>84</v>
      </c>
      <c r="B72" s="307" t="s">
        <v>308</v>
      </c>
      <c r="C72" s="308"/>
      <c r="D72" s="113">
        <v>2.0434621558217065</v>
      </c>
      <c r="E72" s="115">
        <v>331</v>
      </c>
      <c r="F72" s="114">
        <v>348</v>
      </c>
      <c r="G72" s="114">
        <v>335</v>
      </c>
      <c r="H72" s="114">
        <v>349</v>
      </c>
      <c r="I72" s="140">
        <v>341</v>
      </c>
      <c r="J72" s="115">
        <v>-10</v>
      </c>
      <c r="K72" s="116">
        <v>-2.9325513196480939</v>
      </c>
    </row>
    <row r="73" spans="1:11" ht="14.1" customHeight="1" x14ac:dyDescent="0.2">
      <c r="A73" s="306" t="s">
        <v>309</v>
      </c>
      <c r="B73" s="307" t="s">
        <v>310</v>
      </c>
      <c r="C73" s="308"/>
      <c r="D73" s="113">
        <v>9.2604025188294845E-2</v>
      </c>
      <c r="E73" s="115">
        <v>15</v>
      </c>
      <c r="F73" s="114">
        <v>16</v>
      </c>
      <c r="G73" s="114">
        <v>18</v>
      </c>
      <c r="H73" s="114">
        <v>18</v>
      </c>
      <c r="I73" s="140">
        <v>20</v>
      </c>
      <c r="J73" s="115">
        <v>-5</v>
      </c>
      <c r="K73" s="116">
        <v>-25</v>
      </c>
    </row>
    <row r="74" spans="1:11" ht="14.1" customHeight="1" x14ac:dyDescent="0.2">
      <c r="A74" s="306" t="s">
        <v>311</v>
      </c>
      <c r="B74" s="307" t="s">
        <v>312</v>
      </c>
      <c r="C74" s="308"/>
      <c r="D74" s="113">
        <v>4.3215211754537596E-2</v>
      </c>
      <c r="E74" s="115">
        <v>7</v>
      </c>
      <c r="F74" s="114">
        <v>7</v>
      </c>
      <c r="G74" s="114">
        <v>7</v>
      </c>
      <c r="H74" s="114">
        <v>8</v>
      </c>
      <c r="I74" s="140">
        <v>10</v>
      </c>
      <c r="J74" s="115">
        <v>-3</v>
      </c>
      <c r="K74" s="116">
        <v>-30</v>
      </c>
    </row>
    <row r="75" spans="1:11" ht="14.1" customHeight="1" x14ac:dyDescent="0.2">
      <c r="A75" s="306" t="s">
        <v>313</v>
      </c>
      <c r="B75" s="307" t="s">
        <v>314</v>
      </c>
      <c r="C75" s="308"/>
      <c r="D75" s="113">
        <v>0.62970737128040499</v>
      </c>
      <c r="E75" s="115">
        <v>102</v>
      </c>
      <c r="F75" s="114">
        <v>126</v>
      </c>
      <c r="G75" s="114">
        <v>121</v>
      </c>
      <c r="H75" s="114">
        <v>141</v>
      </c>
      <c r="I75" s="140">
        <v>118</v>
      </c>
      <c r="J75" s="115">
        <v>-16</v>
      </c>
      <c r="K75" s="116">
        <v>-13.559322033898304</v>
      </c>
    </row>
    <row r="76" spans="1:11" ht="14.1" customHeight="1" x14ac:dyDescent="0.2">
      <c r="A76" s="306">
        <v>91</v>
      </c>
      <c r="B76" s="307" t="s">
        <v>315</v>
      </c>
      <c r="C76" s="308"/>
      <c r="D76" s="113">
        <v>4.3215211754537596E-2</v>
      </c>
      <c r="E76" s="115">
        <v>7</v>
      </c>
      <c r="F76" s="114">
        <v>4</v>
      </c>
      <c r="G76" s="114">
        <v>5</v>
      </c>
      <c r="H76" s="114">
        <v>5</v>
      </c>
      <c r="I76" s="140">
        <v>5</v>
      </c>
      <c r="J76" s="115">
        <v>2</v>
      </c>
      <c r="K76" s="116">
        <v>40</v>
      </c>
    </row>
    <row r="77" spans="1:11" ht="14.1" customHeight="1" x14ac:dyDescent="0.2">
      <c r="A77" s="306">
        <v>92</v>
      </c>
      <c r="B77" s="307" t="s">
        <v>316</v>
      </c>
      <c r="C77" s="308"/>
      <c r="D77" s="113">
        <v>0.24694406716878628</v>
      </c>
      <c r="E77" s="115">
        <v>40</v>
      </c>
      <c r="F77" s="114">
        <v>41</v>
      </c>
      <c r="G77" s="114">
        <v>39</v>
      </c>
      <c r="H77" s="114">
        <v>40</v>
      </c>
      <c r="I77" s="140">
        <v>38</v>
      </c>
      <c r="J77" s="115">
        <v>2</v>
      </c>
      <c r="K77" s="116">
        <v>5.2631578947368425</v>
      </c>
    </row>
    <row r="78" spans="1:11" ht="14.1" customHeight="1" x14ac:dyDescent="0.2">
      <c r="A78" s="306">
        <v>93</v>
      </c>
      <c r="B78" s="307" t="s">
        <v>317</v>
      </c>
      <c r="C78" s="308"/>
      <c r="D78" s="113">
        <v>9.2604025188294845E-2</v>
      </c>
      <c r="E78" s="115">
        <v>15</v>
      </c>
      <c r="F78" s="114">
        <v>15</v>
      </c>
      <c r="G78" s="114">
        <v>14</v>
      </c>
      <c r="H78" s="114">
        <v>18</v>
      </c>
      <c r="I78" s="140">
        <v>19</v>
      </c>
      <c r="J78" s="115">
        <v>-4</v>
      </c>
      <c r="K78" s="116">
        <v>-21.05263157894737</v>
      </c>
    </row>
    <row r="79" spans="1:11" ht="14.1" customHeight="1" x14ac:dyDescent="0.2">
      <c r="A79" s="306">
        <v>94</v>
      </c>
      <c r="B79" s="307" t="s">
        <v>318</v>
      </c>
      <c r="C79" s="308"/>
      <c r="D79" s="113">
        <v>0.59266576120508707</v>
      </c>
      <c r="E79" s="115">
        <v>96</v>
      </c>
      <c r="F79" s="114">
        <v>105</v>
      </c>
      <c r="G79" s="114">
        <v>112</v>
      </c>
      <c r="H79" s="114">
        <v>98</v>
      </c>
      <c r="I79" s="140">
        <v>106</v>
      </c>
      <c r="J79" s="115">
        <v>-10</v>
      </c>
      <c r="K79" s="116">
        <v>-9.433962264150944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3.5313001605136436</v>
      </c>
      <c r="E81" s="143">
        <v>572</v>
      </c>
      <c r="F81" s="144">
        <v>601</v>
      </c>
      <c r="G81" s="144">
        <v>591</v>
      </c>
      <c r="H81" s="144">
        <v>605</v>
      </c>
      <c r="I81" s="145">
        <v>582</v>
      </c>
      <c r="J81" s="143">
        <v>-10</v>
      </c>
      <c r="K81" s="146">
        <v>-1.7182130584192439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7538</v>
      </c>
      <c r="G12" s="536">
        <v>5914</v>
      </c>
      <c r="H12" s="536">
        <v>7207</v>
      </c>
      <c r="I12" s="536">
        <v>5097</v>
      </c>
      <c r="J12" s="537">
        <v>6590</v>
      </c>
      <c r="K12" s="538">
        <v>948</v>
      </c>
      <c r="L12" s="349">
        <v>14.385432473444613</v>
      </c>
    </row>
    <row r="13" spans="1:17" s="110" customFormat="1" ht="15" customHeight="1" x14ac:dyDescent="0.2">
      <c r="A13" s="350" t="s">
        <v>344</v>
      </c>
      <c r="B13" s="351" t="s">
        <v>345</v>
      </c>
      <c r="C13" s="347"/>
      <c r="D13" s="347"/>
      <c r="E13" s="348"/>
      <c r="F13" s="536">
        <v>4858</v>
      </c>
      <c r="G13" s="536">
        <v>3440</v>
      </c>
      <c r="H13" s="536">
        <v>4204</v>
      </c>
      <c r="I13" s="536">
        <v>3286</v>
      </c>
      <c r="J13" s="537">
        <v>4188</v>
      </c>
      <c r="K13" s="538">
        <v>670</v>
      </c>
      <c r="L13" s="349">
        <v>15.998089780324737</v>
      </c>
    </row>
    <row r="14" spans="1:17" s="110" customFormat="1" ht="22.5" customHeight="1" x14ac:dyDescent="0.2">
      <c r="A14" s="350"/>
      <c r="B14" s="351" t="s">
        <v>346</v>
      </c>
      <c r="C14" s="347"/>
      <c r="D14" s="347"/>
      <c r="E14" s="348"/>
      <c r="F14" s="536">
        <v>2680</v>
      </c>
      <c r="G14" s="536">
        <v>2474</v>
      </c>
      <c r="H14" s="536">
        <v>3003</v>
      </c>
      <c r="I14" s="536">
        <v>1811</v>
      </c>
      <c r="J14" s="537">
        <v>2402</v>
      </c>
      <c r="K14" s="538">
        <v>278</v>
      </c>
      <c r="L14" s="349">
        <v>11.5736885928393</v>
      </c>
    </row>
    <row r="15" spans="1:17" s="110" customFormat="1" ht="15" customHeight="1" x14ac:dyDescent="0.2">
      <c r="A15" s="350" t="s">
        <v>347</v>
      </c>
      <c r="B15" s="351" t="s">
        <v>108</v>
      </c>
      <c r="C15" s="347"/>
      <c r="D15" s="347"/>
      <c r="E15" s="348"/>
      <c r="F15" s="536">
        <v>1601</v>
      </c>
      <c r="G15" s="536">
        <v>1455</v>
      </c>
      <c r="H15" s="536">
        <v>2735</v>
      </c>
      <c r="I15" s="536">
        <v>1040</v>
      </c>
      <c r="J15" s="537">
        <v>1441</v>
      </c>
      <c r="K15" s="538">
        <v>160</v>
      </c>
      <c r="L15" s="349">
        <v>11.103400416377516</v>
      </c>
    </row>
    <row r="16" spans="1:17" s="110" customFormat="1" ht="15" customHeight="1" x14ac:dyDescent="0.2">
      <c r="A16" s="350"/>
      <c r="B16" s="351" t="s">
        <v>109</v>
      </c>
      <c r="C16" s="347"/>
      <c r="D16" s="347"/>
      <c r="E16" s="348"/>
      <c r="F16" s="536">
        <v>5255</v>
      </c>
      <c r="G16" s="536">
        <v>4043</v>
      </c>
      <c r="H16" s="536">
        <v>4036</v>
      </c>
      <c r="I16" s="536">
        <v>3638</v>
      </c>
      <c r="J16" s="537">
        <v>4645</v>
      </c>
      <c r="K16" s="538">
        <v>610</v>
      </c>
      <c r="L16" s="349">
        <v>13.132400430570506</v>
      </c>
    </row>
    <row r="17" spans="1:12" s="110" customFormat="1" ht="15" customHeight="1" x14ac:dyDescent="0.2">
      <c r="A17" s="350"/>
      <c r="B17" s="351" t="s">
        <v>110</v>
      </c>
      <c r="C17" s="347"/>
      <c r="D17" s="347"/>
      <c r="E17" s="348"/>
      <c r="F17" s="536">
        <v>641</v>
      </c>
      <c r="G17" s="536">
        <v>383</v>
      </c>
      <c r="H17" s="536">
        <v>395</v>
      </c>
      <c r="I17" s="536">
        <v>362</v>
      </c>
      <c r="J17" s="537">
        <v>448</v>
      </c>
      <c r="K17" s="538">
        <v>193</v>
      </c>
      <c r="L17" s="349">
        <v>43.080357142857146</v>
      </c>
    </row>
    <row r="18" spans="1:12" s="110" customFormat="1" ht="15" customHeight="1" x14ac:dyDescent="0.2">
      <c r="A18" s="350"/>
      <c r="B18" s="351" t="s">
        <v>111</v>
      </c>
      <c r="C18" s="347"/>
      <c r="D18" s="347"/>
      <c r="E18" s="348"/>
      <c r="F18" s="536">
        <v>41</v>
      </c>
      <c r="G18" s="536">
        <v>33</v>
      </c>
      <c r="H18" s="536">
        <v>41</v>
      </c>
      <c r="I18" s="536">
        <v>57</v>
      </c>
      <c r="J18" s="537">
        <v>56</v>
      </c>
      <c r="K18" s="538">
        <v>-15</v>
      </c>
      <c r="L18" s="349">
        <v>-26.785714285714285</v>
      </c>
    </row>
    <row r="19" spans="1:12" s="110" customFormat="1" ht="15" customHeight="1" x14ac:dyDescent="0.2">
      <c r="A19" s="118" t="s">
        <v>113</v>
      </c>
      <c r="B19" s="119" t="s">
        <v>181</v>
      </c>
      <c r="C19" s="347"/>
      <c r="D19" s="347"/>
      <c r="E19" s="348"/>
      <c r="F19" s="536">
        <v>5539</v>
      </c>
      <c r="G19" s="536">
        <v>4162</v>
      </c>
      <c r="H19" s="536">
        <v>5384</v>
      </c>
      <c r="I19" s="536">
        <v>3583</v>
      </c>
      <c r="J19" s="537">
        <v>4933</v>
      </c>
      <c r="K19" s="538">
        <v>606</v>
      </c>
      <c r="L19" s="349">
        <v>12.284613825258463</v>
      </c>
    </row>
    <row r="20" spans="1:12" s="110" customFormat="1" ht="15" customHeight="1" x14ac:dyDescent="0.2">
      <c r="A20" s="118"/>
      <c r="B20" s="119" t="s">
        <v>182</v>
      </c>
      <c r="C20" s="347"/>
      <c r="D20" s="347"/>
      <c r="E20" s="348"/>
      <c r="F20" s="536">
        <v>1999</v>
      </c>
      <c r="G20" s="536">
        <v>1752</v>
      </c>
      <c r="H20" s="536">
        <v>1823</v>
      </c>
      <c r="I20" s="536">
        <v>1514</v>
      </c>
      <c r="J20" s="537">
        <v>1657</v>
      </c>
      <c r="K20" s="538">
        <v>342</v>
      </c>
      <c r="L20" s="349">
        <v>20.639710319855158</v>
      </c>
    </row>
    <row r="21" spans="1:12" s="110" customFormat="1" ht="15" customHeight="1" x14ac:dyDescent="0.2">
      <c r="A21" s="118" t="s">
        <v>113</v>
      </c>
      <c r="B21" s="119" t="s">
        <v>116</v>
      </c>
      <c r="C21" s="347"/>
      <c r="D21" s="347"/>
      <c r="E21" s="348"/>
      <c r="F21" s="536">
        <v>4550</v>
      </c>
      <c r="G21" s="536">
        <v>3484</v>
      </c>
      <c r="H21" s="536">
        <v>4728</v>
      </c>
      <c r="I21" s="536">
        <v>2971</v>
      </c>
      <c r="J21" s="537">
        <v>3975</v>
      </c>
      <c r="K21" s="538">
        <v>575</v>
      </c>
      <c r="L21" s="349">
        <v>14.465408805031446</v>
      </c>
    </row>
    <row r="22" spans="1:12" s="110" customFormat="1" ht="15" customHeight="1" x14ac:dyDescent="0.2">
      <c r="A22" s="118"/>
      <c r="B22" s="119" t="s">
        <v>117</v>
      </c>
      <c r="C22" s="347"/>
      <c r="D22" s="347"/>
      <c r="E22" s="348"/>
      <c r="F22" s="536">
        <v>2983</v>
      </c>
      <c r="G22" s="536">
        <v>2415</v>
      </c>
      <c r="H22" s="536">
        <v>2476</v>
      </c>
      <c r="I22" s="536">
        <v>2122</v>
      </c>
      <c r="J22" s="537">
        <v>2611</v>
      </c>
      <c r="K22" s="538">
        <v>372</v>
      </c>
      <c r="L22" s="349">
        <v>14.247414783607812</v>
      </c>
    </row>
    <row r="23" spans="1:12" s="110" customFormat="1" ht="15" customHeight="1" x14ac:dyDescent="0.2">
      <c r="A23" s="352" t="s">
        <v>347</v>
      </c>
      <c r="B23" s="353" t="s">
        <v>193</v>
      </c>
      <c r="C23" s="354"/>
      <c r="D23" s="354"/>
      <c r="E23" s="355"/>
      <c r="F23" s="539">
        <v>113</v>
      </c>
      <c r="G23" s="539">
        <v>143</v>
      </c>
      <c r="H23" s="539">
        <v>1124</v>
      </c>
      <c r="I23" s="539">
        <v>38</v>
      </c>
      <c r="J23" s="540">
        <v>105</v>
      </c>
      <c r="K23" s="541">
        <v>8</v>
      </c>
      <c r="L23" s="356">
        <v>7.6190476190476186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28.8</v>
      </c>
      <c r="G25" s="542">
        <v>32.700000000000003</v>
      </c>
      <c r="H25" s="542">
        <v>34.4</v>
      </c>
      <c r="I25" s="542">
        <v>35</v>
      </c>
      <c r="J25" s="542">
        <v>30.9</v>
      </c>
      <c r="K25" s="543" t="s">
        <v>349</v>
      </c>
      <c r="L25" s="364">
        <v>-2.0999999999999979</v>
      </c>
    </row>
    <row r="26" spans="1:12" s="110" customFormat="1" ht="15" customHeight="1" x14ac:dyDescent="0.2">
      <c r="A26" s="365" t="s">
        <v>105</v>
      </c>
      <c r="B26" s="366" t="s">
        <v>345</v>
      </c>
      <c r="C26" s="362"/>
      <c r="D26" s="362"/>
      <c r="E26" s="363"/>
      <c r="F26" s="542">
        <v>24.2</v>
      </c>
      <c r="G26" s="542">
        <v>29.4</v>
      </c>
      <c r="H26" s="542">
        <v>31</v>
      </c>
      <c r="I26" s="542">
        <v>31.6</v>
      </c>
      <c r="J26" s="544">
        <v>27.7</v>
      </c>
      <c r="K26" s="543" t="s">
        <v>349</v>
      </c>
      <c r="L26" s="364">
        <v>-3.5</v>
      </c>
    </row>
    <row r="27" spans="1:12" s="110" customFormat="1" ht="15" customHeight="1" x14ac:dyDescent="0.2">
      <c r="A27" s="365"/>
      <c r="B27" s="366" t="s">
        <v>346</v>
      </c>
      <c r="C27" s="362"/>
      <c r="D27" s="362"/>
      <c r="E27" s="363"/>
      <c r="F27" s="542">
        <v>37.200000000000003</v>
      </c>
      <c r="G27" s="542">
        <v>37.4</v>
      </c>
      <c r="H27" s="542">
        <v>39.299999999999997</v>
      </c>
      <c r="I27" s="542">
        <v>41.1</v>
      </c>
      <c r="J27" s="542">
        <v>36.5</v>
      </c>
      <c r="K27" s="543" t="s">
        <v>349</v>
      </c>
      <c r="L27" s="364">
        <v>0.70000000000000284</v>
      </c>
    </row>
    <row r="28" spans="1:12" s="110" customFormat="1" ht="15" customHeight="1" x14ac:dyDescent="0.2">
      <c r="A28" s="365" t="s">
        <v>113</v>
      </c>
      <c r="B28" s="366" t="s">
        <v>108</v>
      </c>
      <c r="C28" s="362"/>
      <c r="D28" s="362"/>
      <c r="E28" s="363"/>
      <c r="F28" s="542">
        <v>41.2</v>
      </c>
      <c r="G28" s="542">
        <v>41.9</v>
      </c>
      <c r="H28" s="542">
        <v>43</v>
      </c>
      <c r="I28" s="542">
        <v>46.7</v>
      </c>
      <c r="J28" s="542">
        <v>42</v>
      </c>
      <c r="K28" s="543" t="s">
        <v>349</v>
      </c>
      <c r="L28" s="364">
        <v>-0.79999999999999716</v>
      </c>
    </row>
    <row r="29" spans="1:12" s="110" customFormat="1" ht="11.25" x14ac:dyDescent="0.2">
      <c r="A29" s="365"/>
      <c r="B29" s="366" t="s">
        <v>109</v>
      </c>
      <c r="C29" s="362"/>
      <c r="D29" s="362"/>
      <c r="E29" s="363"/>
      <c r="F29" s="542">
        <v>26.3</v>
      </c>
      <c r="G29" s="542">
        <v>30</v>
      </c>
      <c r="H29" s="542">
        <v>30.9</v>
      </c>
      <c r="I29" s="542">
        <v>32</v>
      </c>
      <c r="J29" s="544">
        <v>28.3</v>
      </c>
      <c r="K29" s="543" t="s">
        <v>349</v>
      </c>
      <c r="L29" s="364">
        <v>-2</v>
      </c>
    </row>
    <row r="30" spans="1:12" s="110" customFormat="1" ht="15" customHeight="1" x14ac:dyDescent="0.2">
      <c r="A30" s="365"/>
      <c r="B30" s="366" t="s">
        <v>110</v>
      </c>
      <c r="C30" s="362"/>
      <c r="D30" s="362"/>
      <c r="E30" s="363"/>
      <c r="F30" s="542">
        <v>20.6</v>
      </c>
      <c r="G30" s="542">
        <v>29.2</v>
      </c>
      <c r="H30" s="542">
        <v>34.4</v>
      </c>
      <c r="I30" s="542">
        <v>30.7</v>
      </c>
      <c r="J30" s="542">
        <v>24.6</v>
      </c>
      <c r="K30" s="543" t="s">
        <v>349</v>
      </c>
      <c r="L30" s="364">
        <v>-4</v>
      </c>
    </row>
    <row r="31" spans="1:12" s="110" customFormat="1" ht="15" customHeight="1" x14ac:dyDescent="0.2">
      <c r="A31" s="365"/>
      <c r="B31" s="366" t="s">
        <v>111</v>
      </c>
      <c r="C31" s="362"/>
      <c r="D31" s="362"/>
      <c r="E31" s="363"/>
      <c r="F31" s="542">
        <v>19.5</v>
      </c>
      <c r="G31" s="542">
        <v>45.5</v>
      </c>
      <c r="H31" s="542">
        <v>53.7</v>
      </c>
      <c r="I31" s="542">
        <v>43.9</v>
      </c>
      <c r="J31" s="542">
        <v>28.6</v>
      </c>
      <c r="K31" s="543" t="s">
        <v>349</v>
      </c>
      <c r="L31" s="364">
        <v>-9.1000000000000014</v>
      </c>
    </row>
    <row r="32" spans="1:12" s="110" customFormat="1" ht="15" customHeight="1" x14ac:dyDescent="0.2">
      <c r="A32" s="367" t="s">
        <v>113</v>
      </c>
      <c r="B32" s="368" t="s">
        <v>181</v>
      </c>
      <c r="C32" s="362"/>
      <c r="D32" s="362"/>
      <c r="E32" s="363"/>
      <c r="F32" s="542">
        <v>25.5</v>
      </c>
      <c r="G32" s="542">
        <v>29.4</v>
      </c>
      <c r="H32" s="542">
        <v>30.7</v>
      </c>
      <c r="I32" s="542">
        <v>30.9</v>
      </c>
      <c r="J32" s="544">
        <v>27.6</v>
      </c>
      <c r="K32" s="543" t="s">
        <v>349</v>
      </c>
      <c r="L32" s="364">
        <v>-2.1000000000000014</v>
      </c>
    </row>
    <row r="33" spans="1:12" s="110" customFormat="1" ht="15" customHeight="1" x14ac:dyDescent="0.2">
      <c r="A33" s="367"/>
      <c r="B33" s="368" t="s">
        <v>182</v>
      </c>
      <c r="C33" s="362"/>
      <c r="D33" s="362"/>
      <c r="E33" s="363"/>
      <c r="F33" s="542">
        <v>37.9</v>
      </c>
      <c r="G33" s="542">
        <v>40.4</v>
      </c>
      <c r="H33" s="542">
        <v>43.1</v>
      </c>
      <c r="I33" s="542">
        <v>44.5</v>
      </c>
      <c r="J33" s="542">
        <v>40.5</v>
      </c>
      <c r="K33" s="543" t="s">
        <v>349</v>
      </c>
      <c r="L33" s="364">
        <v>-2.6000000000000014</v>
      </c>
    </row>
    <row r="34" spans="1:12" s="369" customFormat="1" ht="15" customHeight="1" x14ac:dyDescent="0.2">
      <c r="A34" s="367" t="s">
        <v>113</v>
      </c>
      <c r="B34" s="368" t="s">
        <v>116</v>
      </c>
      <c r="C34" s="362"/>
      <c r="D34" s="362"/>
      <c r="E34" s="363"/>
      <c r="F34" s="542">
        <v>25.6</v>
      </c>
      <c r="G34" s="542">
        <v>30.6</v>
      </c>
      <c r="H34" s="542">
        <v>34.4</v>
      </c>
      <c r="I34" s="542">
        <v>35</v>
      </c>
      <c r="J34" s="542">
        <v>28.7</v>
      </c>
      <c r="K34" s="543" t="s">
        <v>349</v>
      </c>
      <c r="L34" s="364">
        <v>-3.0999999999999979</v>
      </c>
    </row>
    <row r="35" spans="1:12" s="369" customFormat="1" ht="11.25" x14ac:dyDescent="0.2">
      <c r="A35" s="370"/>
      <c r="B35" s="371" t="s">
        <v>117</v>
      </c>
      <c r="C35" s="372"/>
      <c r="D35" s="372"/>
      <c r="E35" s="373"/>
      <c r="F35" s="545">
        <v>33.6</v>
      </c>
      <c r="G35" s="545">
        <v>35.799999999999997</v>
      </c>
      <c r="H35" s="545">
        <v>34.6</v>
      </c>
      <c r="I35" s="545">
        <v>35</v>
      </c>
      <c r="J35" s="546">
        <v>34</v>
      </c>
      <c r="K35" s="547" t="s">
        <v>349</v>
      </c>
      <c r="L35" s="374">
        <v>-0.39999999999999858</v>
      </c>
    </row>
    <row r="36" spans="1:12" s="369" customFormat="1" ht="15.95" customHeight="1" x14ac:dyDescent="0.2">
      <c r="A36" s="375" t="s">
        <v>350</v>
      </c>
      <c r="B36" s="376"/>
      <c r="C36" s="377"/>
      <c r="D36" s="376"/>
      <c r="E36" s="378"/>
      <c r="F36" s="548">
        <v>7401</v>
      </c>
      <c r="G36" s="548">
        <v>5744</v>
      </c>
      <c r="H36" s="548">
        <v>5913</v>
      </c>
      <c r="I36" s="548">
        <v>5040</v>
      </c>
      <c r="J36" s="548">
        <v>6460</v>
      </c>
      <c r="K36" s="549">
        <v>941</v>
      </c>
      <c r="L36" s="380">
        <v>14.56656346749226</v>
      </c>
    </row>
    <row r="37" spans="1:12" s="369" customFormat="1" ht="15.95" customHeight="1" x14ac:dyDescent="0.2">
      <c r="A37" s="381"/>
      <c r="B37" s="382" t="s">
        <v>113</v>
      </c>
      <c r="C37" s="382" t="s">
        <v>351</v>
      </c>
      <c r="D37" s="382"/>
      <c r="E37" s="383"/>
      <c r="F37" s="548">
        <v>2131</v>
      </c>
      <c r="G37" s="548">
        <v>1881</v>
      </c>
      <c r="H37" s="548">
        <v>2036</v>
      </c>
      <c r="I37" s="548">
        <v>1762</v>
      </c>
      <c r="J37" s="548">
        <v>1994</v>
      </c>
      <c r="K37" s="549">
        <v>137</v>
      </c>
      <c r="L37" s="380">
        <v>6.8706118355065193</v>
      </c>
    </row>
    <row r="38" spans="1:12" s="369" customFormat="1" ht="15.95" customHeight="1" x14ac:dyDescent="0.2">
      <c r="A38" s="381"/>
      <c r="B38" s="384" t="s">
        <v>105</v>
      </c>
      <c r="C38" s="384" t="s">
        <v>106</v>
      </c>
      <c r="D38" s="385"/>
      <c r="E38" s="383"/>
      <c r="F38" s="548">
        <v>4774</v>
      </c>
      <c r="G38" s="548">
        <v>3363</v>
      </c>
      <c r="H38" s="548">
        <v>3467</v>
      </c>
      <c r="I38" s="548">
        <v>3253</v>
      </c>
      <c r="J38" s="550">
        <v>4114</v>
      </c>
      <c r="K38" s="549">
        <v>660</v>
      </c>
      <c r="L38" s="380">
        <v>16.042780748663102</v>
      </c>
    </row>
    <row r="39" spans="1:12" s="369" customFormat="1" ht="15.95" customHeight="1" x14ac:dyDescent="0.2">
      <c r="A39" s="381"/>
      <c r="B39" s="385"/>
      <c r="C39" s="382" t="s">
        <v>352</v>
      </c>
      <c r="D39" s="385"/>
      <c r="E39" s="383"/>
      <c r="F39" s="548">
        <v>1153</v>
      </c>
      <c r="G39" s="548">
        <v>990</v>
      </c>
      <c r="H39" s="548">
        <v>1075</v>
      </c>
      <c r="I39" s="548">
        <v>1027</v>
      </c>
      <c r="J39" s="548">
        <v>1138</v>
      </c>
      <c r="K39" s="549">
        <v>15</v>
      </c>
      <c r="L39" s="380">
        <v>1.3181019332161688</v>
      </c>
    </row>
    <row r="40" spans="1:12" s="369" customFormat="1" ht="15.95" customHeight="1" x14ac:dyDescent="0.2">
      <c r="A40" s="381"/>
      <c r="B40" s="384"/>
      <c r="C40" s="384" t="s">
        <v>107</v>
      </c>
      <c r="D40" s="385"/>
      <c r="E40" s="383"/>
      <c r="F40" s="548">
        <v>2627</v>
      </c>
      <c r="G40" s="548">
        <v>2381</v>
      </c>
      <c r="H40" s="548">
        <v>2446</v>
      </c>
      <c r="I40" s="548">
        <v>1787</v>
      </c>
      <c r="J40" s="548">
        <v>2346</v>
      </c>
      <c r="K40" s="549">
        <v>281</v>
      </c>
      <c r="L40" s="380">
        <v>11.977834612105712</v>
      </c>
    </row>
    <row r="41" spans="1:12" s="369" customFormat="1" ht="24" customHeight="1" x14ac:dyDescent="0.2">
      <c r="A41" s="381"/>
      <c r="B41" s="385"/>
      <c r="C41" s="382" t="s">
        <v>352</v>
      </c>
      <c r="D41" s="385"/>
      <c r="E41" s="383"/>
      <c r="F41" s="548">
        <v>978</v>
      </c>
      <c r="G41" s="548">
        <v>891</v>
      </c>
      <c r="H41" s="548">
        <v>961</v>
      </c>
      <c r="I41" s="548">
        <v>735</v>
      </c>
      <c r="J41" s="550">
        <v>856</v>
      </c>
      <c r="K41" s="549">
        <v>122</v>
      </c>
      <c r="L41" s="380">
        <v>14.252336448598131</v>
      </c>
    </row>
    <row r="42" spans="1:12" s="110" customFormat="1" ht="15" customHeight="1" x14ac:dyDescent="0.2">
      <c r="A42" s="381"/>
      <c r="B42" s="384" t="s">
        <v>113</v>
      </c>
      <c r="C42" s="384" t="s">
        <v>353</v>
      </c>
      <c r="D42" s="385"/>
      <c r="E42" s="383"/>
      <c r="F42" s="548">
        <v>1490</v>
      </c>
      <c r="G42" s="548">
        <v>1312</v>
      </c>
      <c r="H42" s="548">
        <v>1547</v>
      </c>
      <c r="I42" s="548">
        <v>993</v>
      </c>
      <c r="J42" s="548">
        <v>1332</v>
      </c>
      <c r="K42" s="549">
        <v>158</v>
      </c>
      <c r="L42" s="380">
        <v>11.861861861861861</v>
      </c>
    </row>
    <row r="43" spans="1:12" s="110" customFormat="1" ht="15" customHeight="1" x14ac:dyDescent="0.2">
      <c r="A43" s="381"/>
      <c r="B43" s="385"/>
      <c r="C43" s="382" t="s">
        <v>352</v>
      </c>
      <c r="D43" s="385"/>
      <c r="E43" s="383"/>
      <c r="F43" s="548">
        <v>614</v>
      </c>
      <c r="G43" s="548">
        <v>550</v>
      </c>
      <c r="H43" s="548">
        <v>665</v>
      </c>
      <c r="I43" s="548">
        <v>464</v>
      </c>
      <c r="J43" s="548">
        <v>560</v>
      </c>
      <c r="K43" s="549">
        <v>54</v>
      </c>
      <c r="L43" s="380">
        <v>9.6428571428571423</v>
      </c>
    </row>
    <row r="44" spans="1:12" s="110" customFormat="1" ht="15" customHeight="1" x14ac:dyDescent="0.2">
      <c r="A44" s="381"/>
      <c r="B44" s="384"/>
      <c r="C44" s="366" t="s">
        <v>109</v>
      </c>
      <c r="D44" s="385"/>
      <c r="E44" s="383"/>
      <c r="F44" s="548">
        <v>5229</v>
      </c>
      <c r="G44" s="548">
        <v>4016</v>
      </c>
      <c r="H44" s="548">
        <v>3932</v>
      </c>
      <c r="I44" s="548">
        <v>3628</v>
      </c>
      <c r="J44" s="550">
        <v>4624</v>
      </c>
      <c r="K44" s="549">
        <v>605</v>
      </c>
      <c r="L44" s="380">
        <v>13.083910034602075</v>
      </c>
    </row>
    <row r="45" spans="1:12" s="110" customFormat="1" ht="15" customHeight="1" x14ac:dyDescent="0.2">
      <c r="A45" s="381"/>
      <c r="B45" s="385"/>
      <c r="C45" s="382" t="s">
        <v>352</v>
      </c>
      <c r="D45" s="385"/>
      <c r="E45" s="383"/>
      <c r="F45" s="548">
        <v>1377</v>
      </c>
      <c r="G45" s="548">
        <v>1204</v>
      </c>
      <c r="H45" s="548">
        <v>1214</v>
      </c>
      <c r="I45" s="548">
        <v>1162</v>
      </c>
      <c r="J45" s="548">
        <v>1308</v>
      </c>
      <c r="K45" s="549">
        <v>69</v>
      </c>
      <c r="L45" s="380">
        <v>5.2752293577981648</v>
      </c>
    </row>
    <row r="46" spans="1:12" s="110" customFormat="1" ht="15" customHeight="1" x14ac:dyDescent="0.2">
      <c r="A46" s="381"/>
      <c r="B46" s="384"/>
      <c r="C46" s="366" t="s">
        <v>110</v>
      </c>
      <c r="D46" s="385"/>
      <c r="E46" s="383"/>
      <c r="F46" s="548">
        <v>641</v>
      </c>
      <c r="G46" s="548">
        <v>383</v>
      </c>
      <c r="H46" s="548">
        <v>393</v>
      </c>
      <c r="I46" s="548">
        <v>362</v>
      </c>
      <c r="J46" s="548">
        <v>448</v>
      </c>
      <c r="K46" s="549">
        <v>193</v>
      </c>
      <c r="L46" s="380">
        <v>43.080357142857146</v>
      </c>
    </row>
    <row r="47" spans="1:12" s="110" customFormat="1" ht="15" customHeight="1" x14ac:dyDescent="0.2">
      <c r="A47" s="381"/>
      <c r="B47" s="385"/>
      <c r="C47" s="382" t="s">
        <v>352</v>
      </c>
      <c r="D47" s="385"/>
      <c r="E47" s="383"/>
      <c r="F47" s="548">
        <v>132</v>
      </c>
      <c r="G47" s="548">
        <v>112</v>
      </c>
      <c r="H47" s="548">
        <v>135</v>
      </c>
      <c r="I47" s="548">
        <v>111</v>
      </c>
      <c r="J47" s="550">
        <v>110</v>
      </c>
      <c r="K47" s="549">
        <v>22</v>
      </c>
      <c r="L47" s="380">
        <v>20</v>
      </c>
    </row>
    <row r="48" spans="1:12" s="110" customFormat="1" ht="15" customHeight="1" x14ac:dyDescent="0.2">
      <c r="A48" s="381"/>
      <c r="B48" s="385"/>
      <c r="C48" s="366" t="s">
        <v>111</v>
      </c>
      <c r="D48" s="386"/>
      <c r="E48" s="387"/>
      <c r="F48" s="548">
        <v>41</v>
      </c>
      <c r="G48" s="548">
        <v>33</v>
      </c>
      <c r="H48" s="548">
        <v>41</v>
      </c>
      <c r="I48" s="548">
        <v>57</v>
      </c>
      <c r="J48" s="548">
        <v>56</v>
      </c>
      <c r="K48" s="549">
        <v>-15</v>
      </c>
      <c r="L48" s="380">
        <v>-26.785714285714285</v>
      </c>
    </row>
    <row r="49" spans="1:12" s="110" customFormat="1" ht="15" customHeight="1" x14ac:dyDescent="0.2">
      <c r="A49" s="381"/>
      <c r="B49" s="385"/>
      <c r="C49" s="382" t="s">
        <v>352</v>
      </c>
      <c r="D49" s="385"/>
      <c r="E49" s="383"/>
      <c r="F49" s="548">
        <v>8</v>
      </c>
      <c r="G49" s="548">
        <v>15</v>
      </c>
      <c r="H49" s="548">
        <v>22</v>
      </c>
      <c r="I49" s="548">
        <v>25</v>
      </c>
      <c r="J49" s="548">
        <v>16</v>
      </c>
      <c r="K49" s="549">
        <v>-8</v>
      </c>
      <c r="L49" s="380">
        <v>-50</v>
      </c>
    </row>
    <row r="50" spans="1:12" s="110" customFormat="1" ht="15" customHeight="1" x14ac:dyDescent="0.2">
      <c r="A50" s="381"/>
      <c r="B50" s="384" t="s">
        <v>113</v>
      </c>
      <c r="C50" s="382" t="s">
        <v>181</v>
      </c>
      <c r="D50" s="385"/>
      <c r="E50" s="383"/>
      <c r="F50" s="548">
        <v>5410</v>
      </c>
      <c r="G50" s="548">
        <v>4005</v>
      </c>
      <c r="H50" s="548">
        <v>4122</v>
      </c>
      <c r="I50" s="548">
        <v>3531</v>
      </c>
      <c r="J50" s="550">
        <v>4809</v>
      </c>
      <c r="K50" s="549">
        <v>601</v>
      </c>
      <c r="L50" s="380">
        <v>12.497400707007694</v>
      </c>
    </row>
    <row r="51" spans="1:12" s="110" customFormat="1" ht="15" customHeight="1" x14ac:dyDescent="0.2">
      <c r="A51" s="381"/>
      <c r="B51" s="385"/>
      <c r="C51" s="382" t="s">
        <v>352</v>
      </c>
      <c r="D51" s="385"/>
      <c r="E51" s="383"/>
      <c r="F51" s="548">
        <v>1377</v>
      </c>
      <c r="G51" s="548">
        <v>1178</v>
      </c>
      <c r="H51" s="548">
        <v>1264</v>
      </c>
      <c r="I51" s="548">
        <v>1090</v>
      </c>
      <c r="J51" s="548">
        <v>1326</v>
      </c>
      <c r="K51" s="549">
        <v>51</v>
      </c>
      <c r="L51" s="380">
        <v>3.8461538461538463</v>
      </c>
    </row>
    <row r="52" spans="1:12" s="110" customFormat="1" ht="15" customHeight="1" x14ac:dyDescent="0.2">
      <c r="A52" s="381"/>
      <c r="B52" s="384"/>
      <c r="C52" s="382" t="s">
        <v>182</v>
      </c>
      <c r="D52" s="385"/>
      <c r="E52" s="383"/>
      <c r="F52" s="548">
        <v>1991</v>
      </c>
      <c r="G52" s="548">
        <v>1739</v>
      </c>
      <c r="H52" s="548">
        <v>1791</v>
      </c>
      <c r="I52" s="548">
        <v>1509</v>
      </c>
      <c r="J52" s="548">
        <v>1651</v>
      </c>
      <c r="K52" s="549">
        <v>340</v>
      </c>
      <c r="L52" s="380">
        <v>20.593579648697759</v>
      </c>
    </row>
    <row r="53" spans="1:12" s="269" customFormat="1" ht="11.25" customHeight="1" x14ac:dyDescent="0.2">
      <c r="A53" s="381"/>
      <c r="B53" s="385"/>
      <c r="C53" s="382" t="s">
        <v>352</v>
      </c>
      <c r="D53" s="385"/>
      <c r="E53" s="383"/>
      <c r="F53" s="548">
        <v>754</v>
      </c>
      <c r="G53" s="548">
        <v>703</v>
      </c>
      <c r="H53" s="548">
        <v>772</v>
      </c>
      <c r="I53" s="548">
        <v>672</v>
      </c>
      <c r="J53" s="550">
        <v>668</v>
      </c>
      <c r="K53" s="549">
        <v>86</v>
      </c>
      <c r="L53" s="380">
        <v>12.874251497005988</v>
      </c>
    </row>
    <row r="54" spans="1:12" s="151" customFormat="1" ht="12.75" customHeight="1" x14ac:dyDescent="0.2">
      <c r="A54" s="381"/>
      <c r="B54" s="384" t="s">
        <v>113</v>
      </c>
      <c r="C54" s="384" t="s">
        <v>116</v>
      </c>
      <c r="D54" s="385"/>
      <c r="E54" s="383"/>
      <c r="F54" s="548">
        <v>4451</v>
      </c>
      <c r="G54" s="548">
        <v>3348</v>
      </c>
      <c r="H54" s="548">
        <v>3618</v>
      </c>
      <c r="I54" s="548">
        <v>2925</v>
      </c>
      <c r="J54" s="548">
        <v>3875</v>
      </c>
      <c r="K54" s="549">
        <v>576</v>
      </c>
      <c r="L54" s="380">
        <v>14.864516129032259</v>
      </c>
    </row>
    <row r="55" spans="1:12" ht="11.25" x14ac:dyDescent="0.2">
      <c r="A55" s="381"/>
      <c r="B55" s="385"/>
      <c r="C55" s="382" t="s">
        <v>352</v>
      </c>
      <c r="D55" s="385"/>
      <c r="E55" s="383"/>
      <c r="F55" s="548">
        <v>1138</v>
      </c>
      <c r="G55" s="548">
        <v>1026</v>
      </c>
      <c r="H55" s="548">
        <v>1243</v>
      </c>
      <c r="I55" s="548">
        <v>1023</v>
      </c>
      <c r="J55" s="548">
        <v>1113</v>
      </c>
      <c r="K55" s="549">
        <v>25</v>
      </c>
      <c r="L55" s="380">
        <v>2.2461814914645104</v>
      </c>
    </row>
    <row r="56" spans="1:12" ht="14.25" customHeight="1" x14ac:dyDescent="0.2">
      <c r="A56" s="381"/>
      <c r="B56" s="385"/>
      <c r="C56" s="384" t="s">
        <v>117</v>
      </c>
      <c r="D56" s="385"/>
      <c r="E56" s="383"/>
      <c r="F56" s="548">
        <v>2945</v>
      </c>
      <c r="G56" s="548">
        <v>2381</v>
      </c>
      <c r="H56" s="548">
        <v>2292</v>
      </c>
      <c r="I56" s="548">
        <v>2111</v>
      </c>
      <c r="J56" s="548">
        <v>2581</v>
      </c>
      <c r="K56" s="549">
        <v>364</v>
      </c>
      <c r="L56" s="380">
        <v>14.103060829135995</v>
      </c>
    </row>
    <row r="57" spans="1:12" ht="18.75" customHeight="1" x14ac:dyDescent="0.2">
      <c r="A57" s="388"/>
      <c r="B57" s="389"/>
      <c r="C57" s="390" t="s">
        <v>352</v>
      </c>
      <c r="D57" s="389"/>
      <c r="E57" s="391"/>
      <c r="F57" s="551">
        <v>990</v>
      </c>
      <c r="G57" s="552">
        <v>852</v>
      </c>
      <c r="H57" s="552">
        <v>792</v>
      </c>
      <c r="I57" s="552">
        <v>739</v>
      </c>
      <c r="J57" s="552">
        <v>878</v>
      </c>
      <c r="K57" s="553">
        <f t="shared" ref="K57" si="0">IF(OR(F57=".",J57=".")=TRUE,".",IF(OR(F57="*",J57="*")=TRUE,"*",IF(AND(F57="-",J57="-")=TRUE,"-",IF(AND(ISNUMBER(J57),ISNUMBER(F57))=TRUE,IF(F57-J57=0,0,F57-J57),IF(ISNUMBER(F57)=TRUE,F57,-J57)))))</f>
        <v>112</v>
      </c>
      <c r="L57" s="392">
        <f t="shared" ref="L57" si="1">IF(K57 =".",".",IF(K57 ="*","*",IF(K57="-","-",IF(K57=0,0,IF(OR(J57="-",J57=".",F57="-",F57=".")=TRUE,"X",IF(J57=0,"0,0",IF(ABS(K57*100/J57)&gt;250,".X",(K57*100/J57))))))))</f>
        <v>12.75626423690205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7538</v>
      </c>
      <c r="E11" s="114">
        <v>5914</v>
      </c>
      <c r="F11" s="114">
        <v>7207</v>
      </c>
      <c r="G11" s="114">
        <v>5097</v>
      </c>
      <c r="H11" s="140">
        <v>6590</v>
      </c>
      <c r="I11" s="115">
        <v>948</v>
      </c>
      <c r="J11" s="116">
        <v>14.385432473444613</v>
      </c>
    </row>
    <row r="12" spans="1:15" s="110" customFormat="1" ht="24.95" customHeight="1" x14ac:dyDescent="0.2">
      <c r="A12" s="193" t="s">
        <v>132</v>
      </c>
      <c r="B12" s="194" t="s">
        <v>133</v>
      </c>
      <c r="C12" s="113">
        <v>1.9103210400636774</v>
      </c>
      <c r="D12" s="115">
        <v>144</v>
      </c>
      <c r="E12" s="114">
        <v>75</v>
      </c>
      <c r="F12" s="114">
        <v>139</v>
      </c>
      <c r="G12" s="114">
        <v>119</v>
      </c>
      <c r="H12" s="140">
        <v>121</v>
      </c>
      <c r="I12" s="115">
        <v>23</v>
      </c>
      <c r="J12" s="116">
        <v>19.008264462809919</v>
      </c>
    </row>
    <row r="13" spans="1:15" s="110" customFormat="1" ht="24.95" customHeight="1" x14ac:dyDescent="0.2">
      <c r="A13" s="193" t="s">
        <v>134</v>
      </c>
      <c r="B13" s="199" t="s">
        <v>214</v>
      </c>
      <c r="C13" s="113">
        <v>1.0082249933669409</v>
      </c>
      <c r="D13" s="115">
        <v>76</v>
      </c>
      <c r="E13" s="114">
        <v>100</v>
      </c>
      <c r="F13" s="114">
        <v>71</v>
      </c>
      <c r="G13" s="114">
        <v>43</v>
      </c>
      <c r="H13" s="140">
        <v>78</v>
      </c>
      <c r="I13" s="115">
        <v>-2</v>
      </c>
      <c r="J13" s="116">
        <v>-2.5641025641025643</v>
      </c>
    </row>
    <row r="14" spans="1:15" s="287" customFormat="1" ht="24.95" customHeight="1" x14ac:dyDescent="0.2">
      <c r="A14" s="193" t="s">
        <v>215</v>
      </c>
      <c r="B14" s="199" t="s">
        <v>137</v>
      </c>
      <c r="C14" s="113">
        <v>10.891483152029716</v>
      </c>
      <c r="D14" s="115">
        <v>821</v>
      </c>
      <c r="E14" s="114">
        <v>380</v>
      </c>
      <c r="F14" s="114">
        <v>651</v>
      </c>
      <c r="G14" s="114">
        <v>474</v>
      </c>
      <c r="H14" s="140">
        <v>666</v>
      </c>
      <c r="I14" s="115">
        <v>155</v>
      </c>
      <c r="J14" s="116">
        <v>23.273273273273272</v>
      </c>
      <c r="K14" s="110"/>
      <c r="L14" s="110"/>
      <c r="M14" s="110"/>
      <c r="N14" s="110"/>
      <c r="O14" s="110"/>
    </row>
    <row r="15" spans="1:15" s="110" customFormat="1" ht="24.95" customHeight="1" x14ac:dyDescent="0.2">
      <c r="A15" s="193" t="s">
        <v>216</v>
      </c>
      <c r="B15" s="199" t="s">
        <v>217</v>
      </c>
      <c r="C15" s="113">
        <v>5.4125762801804189</v>
      </c>
      <c r="D15" s="115">
        <v>408</v>
      </c>
      <c r="E15" s="114">
        <v>96</v>
      </c>
      <c r="F15" s="114">
        <v>152</v>
      </c>
      <c r="G15" s="114">
        <v>104</v>
      </c>
      <c r="H15" s="140">
        <v>163</v>
      </c>
      <c r="I15" s="115">
        <v>245</v>
      </c>
      <c r="J15" s="116">
        <v>150.30674846625766</v>
      </c>
    </row>
    <row r="16" spans="1:15" s="287" customFormat="1" ht="24.95" customHeight="1" x14ac:dyDescent="0.2">
      <c r="A16" s="193" t="s">
        <v>218</v>
      </c>
      <c r="B16" s="199" t="s">
        <v>141</v>
      </c>
      <c r="C16" s="113">
        <v>5.0411249668347038</v>
      </c>
      <c r="D16" s="115">
        <v>380</v>
      </c>
      <c r="E16" s="114">
        <v>256</v>
      </c>
      <c r="F16" s="114">
        <v>452</v>
      </c>
      <c r="G16" s="114">
        <v>343</v>
      </c>
      <c r="H16" s="140">
        <v>450</v>
      </c>
      <c r="I16" s="115">
        <v>-70</v>
      </c>
      <c r="J16" s="116">
        <v>-15.555555555555555</v>
      </c>
      <c r="K16" s="110"/>
      <c r="L16" s="110"/>
      <c r="M16" s="110"/>
      <c r="N16" s="110"/>
      <c r="O16" s="110"/>
    </row>
    <row r="17" spans="1:15" s="110" customFormat="1" ht="24.95" customHeight="1" x14ac:dyDescent="0.2">
      <c r="A17" s="193" t="s">
        <v>142</v>
      </c>
      <c r="B17" s="199" t="s">
        <v>220</v>
      </c>
      <c r="C17" s="113">
        <v>0.43778190501459274</v>
      </c>
      <c r="D17" s="115">
        <v>33</v>
      </c>
      <c r="E17" s="114">
        <v>28</v>
      </c>
      <c r="F17" s="114">
        <v>47</v>
      </c>
      <c r="G17" s="114">
        <v>27</v>
      </c>
      <c r="H17" s="140">
        <v>53</v>
      </c>
      <c r="I17" s="115">
        <v>-20</v>
      </c>
      <c r="J17" s="116">
        <v>-37.735849056603776</v>
      </c>
    </row>
    <row r="18" spans="1:15" s="287" customFormat="1" ht="24.95" customHeight="1" x14ac:dyDescent="0.2">
      <c r="A18" s="201" t="s">
        <v>144</v>
      </c>
      <c r="B18" s="202" t="s">
        <v>145</v>
      </c>
      <c r="C18" s="113">
        <v>8.6362430352878743</v>
      </c>
      <c r="D18" s="115">
        <v>651</v>
      </c>
      <c r="E18" s="114">
        <v>290</v>
      </c>
      <c r="F18" s="114">
        <v>436</v>
      </c>
      <c r="G18" s="114">
        <v>360</v>
      </c>
      <c r="H18" s="140">
        <v>774</v>
      </c>
      <c r="I18" s="115">
        <v>-123</v>
      </c>
      <c r="J18" s="116">
        <v>-15.891472868217054</v>
      </c>
      <c r="K18" s="110"/>
      <c r="L18" s="110"/>
      <c r="M18" s="110"/>
      <c r="N18" s="110"/>
      <c r="O18" s="110"/>
    </row>
    <row r="19" spans="1:15" s="110" customFormat="1" ht="24.95" customHeight="1" x14ac:dyDescent="0.2">
      <c r="A19" s="193" t="s">
        <v>146</v>
      </c>
      <c r="B19" s="199" t="s">
        <v>147</v>
      </c>
      <c r="C19" s="113">
        <v>11.183337755372778</v>
      </c>
      <c r="D19" s="115">
        <v>843</v>
      </c>
      <c r="E19" s="114">
        <v>809</v>
      </c>
      <c r="F19" s="114">
        <v>1202</v>
      </c>
      <c r="G19" s="114">
        <v>656</v>
      </c>
      <c r="H19" s="140">
        <v>814</v>
      </c>
      <c r="I19" s="115">
        <v>29</v>
      </c>
      <c r="J19" s="116">
        <v>3.5626535626535625</v>
      </c>
    </row>
    <row r="20" spans="1:15" s="287" customFormat="1" ht="24.95" customHeight="1" x14ac:dyDescent="0.2">
      <c r="A20" s="193" t="s">
        <v>148</v>
      </c>
      <c r="B20" s="199" t="s">
        <v>149</v>
      </c>
      <c r="C20" s="113">
        <v>30.260015919341999</v>
      </c>
      <c r="D20" s="115">
        <v>2281</v>
      </c>
      <c r="E20" s="114">
        <v>1823</v>
      </c>
      <c r="F20" s="114">
        <v>1483</v>
      </c>
      <c r="G20" s="114">
        <v>1099</v>
      </c>
      <c r="H20" s="140">
        <v>1417</v>
      </c>
      <c r="I20" s="115">
        <v>864</v>
      </c>
      <c r="J20" s="116">
        <v>60.97388849682428</v>
      </c>
      <c r="K20" s="110"/>
      <c r="L20" s="110"/>
      <c r="M20" s="110"/>
      <c r="N20" s="110"/>
      <c r="O20" s="110"/>
    </row>
    <row r="21" spans="1:15" s="110" customFormat="1" ht="24.95" customHeight="1" x14ac:dyDescent="0.2">
      <c r="A21" s="201" t="s">
        <v>150</v>
      </c>
      <c r="B21" s="202" t="s">
        <v>151</v>
      </c>
      <c r="C21" s="113">
        <v>6.0626160785354202</v>
      </c>
      <c r="D21" s="115">
        <v>457</v>
      </c>
      <c r="E21" s="114">
        <v>461</v>
      </c>
      <c r="F21" s="114">
        <v>623</v>
      </c>
      <c r="G21" s="114">
        <v>485</v>
      </c>
      <c r="H21" s="140">
        <v>548</v>
      </c>
      <c r="I21" s="115">
        <v>-91</v>
      </c>
      <c r="J21" s="116">
        <v>-16.605839416058394</v>
      </c>
    </row>
    <row r="22" spans="1:15" s="110" customFormat="1" ht="24.95" customHeight="1" x14ac:dyDescent="0.2">
      <c r="A22" s="201" t="s">
        <v>152</v>
      </c>
      <c r="B22" s="199" t="s">
        <v>153</v>
      </c>
      <c r="C22" s="113">
        <v>2.6266914300875563</v>
      </c>
      <c r="D22" s="115">
        <v>198</v>
      </c>
      <c r="E22" s="114">
        <v>123</v>
      </c>
      <c r="F22" s="114">
        <v>194</v>
      </c>
      <c r="G22" s="114">
        <v>167</v>
      </c>
      <c r="H22" s="140">
        <v>205</v>
      </c>
      <c r="I22" s="115">
        <v>-7</v>
      </c>
      <c r="J22" s="116">
        <v>-3.4146341463414633</v>
      </c>
    </row>
    <row r="23" spans="1:15" s="110" customFormat="1" ht="24.95" customHeight="1" x14ac:dyDescent="0.2">
      <c r="A23" s="193" t="s">
        <v>154</v>
      </c>
      <c r="B23" s="199" t="s">
        <v>155</v>
      </c>
      <c r="C23" s="113">
        <v>0.71637039002387903</v>
      </c>
      <c r="D23" s="115">
        <v>54</v>
      </c>
      <c r="E23" s="114">
        <v>31</v>
      </c>
      <c r="F23" s="114">
        <v>56</v>
      </c>
      <c r="G23" s="114">
        <v>15</v>
      </c>
      <c r="H23" s="140">
        <v>43</v>
      </c>
      <c r="I23" s="115">
        <v>11</v>
      </c>
      <c r="J23" s="116">
        <v>25.581395348837209</v>
      </c>
    </row>
    <row r="24" spans="1:15" s="110" customFormat="1" ht="24.95" customHeight="1" x14ac:dyDescent="0.2">
      <c r="A24" s="193" t="s">
        <v>156</v>
      </c>
      <c r="B24" s="199" t="s">
        <v>221</v>
      </c>
      <c r="C24" s="113">
        <v>5.9564871318652166</v>
      </c>
      <c r="D24" s="115">
        <v>449</v>
      </c>
      <c r="E24" s="114">
        <v>497</v>
      </c>
      <c r="F24" s="114">
        <v>471</v>
      </c>
      <c r="G24" s="114">
        <v>393</v>
      </c>
      <c r="H24" s="140">
        <v>331</v>
      </c>
      <c r="I24" s="115">
        <v>118</v>
      </c>
      <c r="J24" s="116">
        <v>35.649546827794559</v>
      </c>
    </row>
    <row r="25" spans="1:15" s="110" customFormat="1" ht="24.95" customHeight="1" x14ac:dyDescent="0.2">
      <c r="A25" s="193" t="s">
        <v>222</v>
      </c>
      <c r="B25" s="204" t="s">
        <v>159</v>
      </c>
      <c r="C25" s="113">
        <v>8.4239851419474654</v>
      </c>
      <c r="D25" s="115">
        <v>635</v>
      </c>
      <c r="E25" s="114">
        <v>405</v>
      </c>
      <c r="F25" s="114">
        <v>449</v>
      </c>
      <c r="G25" s="114">
        <v>449</v>
      </c>
      <c r="H25" s="140">
        <v>562</v>
      </c>
      <c r="I25" s="115">
        <v>73</v>
      </c>
      <c r="J25" s="116">
        <v>12.98932384341637</v>
      </c>
    </row>
    <row r="26" spans="1:15" s="110" customFormat="1" ht="24.95" customHeight="1" x14ac:dyDescent="0.2">
      <c r="A26" s="201">
        <v>782.78300000000002</v>
      </c>
      <c r="B26" s="203" t="s">
        <v>160</v>
      </c>
      <c r="C26" s="113">
        <v>2.6134253117537809</v>
      </c>
      <c r="D26" s="115">
        <v>197</v>
      </c>
      <c r="E26" s="114">
        <v>232</v>
      </c>
      <c r="F26" s="114">
        <v>319</v>
      </c>
      <c r="G26" s="114">
        <v>282</v>
      </c>
      <c r="H26" s="140">
        <v>219</v>
      </c>
      <c r="I26" s="115">
        <v>-22</v>
      </c>
      <c r="J26" s="116">
        <v>-10.045662100456621</v>
      </c>
    </row>
    <row r="27" spans="1:15" s="110" customFormat="1" ht="24.95" customHeight="1" x14ac:dyDescent="0.2">
      <c r="A27" s="193" t="s">
        <v>161</v>
      </c>
      <c r="B27" s="199" t="s">
        <v>162</v>
      </c>
      <c r="C27" s="113">
        <v>1.6184664367206156</v>
      </c>
      <c r="D27" s="115">
        <v>122</v>
      </c>
      <c r="E27" s="114">
        <v>74</v>
      </c>
      <c r="F27" s="114">
        <v>212</v>
      </c>
      <c r="G27" s="114">
        <v>73</v>
      </c>
      <c r="H27" s="140">
        <v>112</v>
      </c>
      <c r="I27" s="115">
        <v>10</v>
      </c>
      <c r="J27" s="116">
        <v>8.9285714285714288</v>
      </c>
    </row>
    <row r="28" spans="1:15" s="110" customFormat="1" ht="24.95" customHeight="1" x14ac:dyDescent="0.2">
      <c r="A28" s="193" t="s">
        <v>163</v>
      </c>
      <c r="B28" s="199" t="s">
        <v>164</v>
      </c>
      <c r="C28" s="113">
        <v>1.4858052533828601</v>
      </c>
      <c r="D28" s="115">
        <v>112</v>
      </c>
      <c r="E28" s="114">
        <v>91</v>
      </c>
      <c r="F28" s="114">
        <v>234</v>
      </c>
      <c r="G28" s="114">
        <v>94</v>
      </c>
      <c r="H28" s="140">
        <v>224</v>
      </c>
      <c r="I28" s="115">
        <v>-112</v>
      </c>
      <c r="J28" s="116">
        <v>-50</v>
      </c>
    </row>
    <row r="29" spans="1:15" s="110" customFormat="1" ht="24.95" customHeight="1" x14ac:dyDescent="0.2">
      <c r="A29" s="193">
        <v>86</v>
      </c>
      <c r="B29" s="199" t="s">
        <v>165</v>
      </c>
      <c r="C29" s="113">
        <v>2.5470947200849032</v>
      </c>
      <c r="D29" s="115">
        <v>192</v>
      </c>
      <c r="E29" s="114">
        <v>217</v>
      </c>
      <c r="F29" s="114">
        <v>257</v>
      </c>
      <c r="G29" s="114">
        <v>141</v>
      </c>
      <c r="H29" s="140">
        <v>200</v>
      </c>
      <c r="I29" s="115">
        <v>-8</v>
      </c>
      <c r="J29" s="116">
        <v>-4</v>
      </c>
    </row>
    <row r="30" spans="1:15" s="110" customFormat="1" ht="24.95" customHeight="1" x14ac:dyDescent="0.2">
      <c r="A30" s="193">
        <v>87.88</v>
      </c>
      <c r="B30" s="204" t="s">
        <v>166</v>
      </c>
      <c r="C30" s="113">
        <v>2.0695144600689837</v>
      </c>
      <c r="D30" s="115">
        <v>156</v>
      </c>
      <c r="E30" s="114">
        <v>173</v>
      </c>
      <c r="F30" s="114">
        <v>257</v>
      </c>
      <c r="G30" s="114">
        <v>124</v>
      </c>
      <c r="H30" s="140">
        <v>128</v>
      </c>
      <c r="I30" s="115">
        <v>28</v>
      </c>
      <c r="J30" s="116">
        <v>21.875</v>
      </c>
    </row>
    <row r="31" spans="1:15" s="110" customFormat="1" ht="24.95" customHeight="1" x14ac:dyDescent="0.2">
      <c r="A31" s="193" t="s">
        <v>167</v>
      </c>
      <c r="B31" s="199" t="s">
        <v>168</v>
      </c>
      <c r="C31" s="113">
        <v>1.9899177500663305</v>
      </c>
      <c r="D31" s="115">
        <v>150</v>
      </c>
      <c r="E31" s="114">
        <v>133</v>
      </c>
      <c r="F31" s="114">
        <v>153</v>
      </c>
      <c r="G31" s="114">
        <v>123</v>
      </c>
      <c r="H31" s="140">
        <v>147</v>
      </c>
      <c r="I31" s="115">
        <v>3</v>
      </c>
      <c r="J31" s="116">
        <v>2.0408163265306123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1.9103210400636774</v>
      </c>
      <c r="D34" s="115">
        <v>144</v>
      </c>
      <c r="E34" s="114">
        <v>75</v>
      </c>
      <c r="F34" s="114">
        <v>139</v>
      </c>
      <c r="G34" s="114">
        <v>119</v>
      </c>
      <c r="H34" s="140">
        <v>121</v>
      </c>
      <c r="I34" s="115">
        <v>23</v>
      </c>
      <c r="J34" s="116">
        <v>19.008264462809919</v>
      </c>
    </row>
    <row r="35" spans="1:10" s="110" customFormat="1" ht="24.95" customHeight="1" x14ac:dyDescent="0.2">
      <c r="A35" s="292" t="s">
        <v>171</v>
      </c>
      <c r="B35" s="293" t="s">
        <v>172</v>
      </c>
      <c r="C35" s="113">
        <v>20.535951180684531</v>
      </c>
      <c r="D35" s="115">
        <v>1548</v>
      </c>
      <c r="E35" s="114">
        <v>770</v>
      </c>
      <c r="F35" s="114">
        <v>1158</v>
      </c>
      <c r="G35" s="114">
        <v>877</v>
      </c>
      <c r="H35" s="140">
        <v>1518</v>
      </c>
      <c r="I35" s="115">
        <v>30</v>
      </c>
      <c r="J35" s="116">
        <v>1.9762845849802371</v>
      </c>
    </row>
    <row r="36" spans="1:10" s="110" customFormat="1" ht="24.95" customHeight="1" x14ac:dyDescent="0.2">
      <c r="A36" s="294" t="s">
        <v>173</v>
      </c>
      <c r="B36" s="295" t="s">
        <v>174</v>
      </c>
      <c r="C36" s="125">
        <v>77.553727779251787</v>
      </c>
      <c r="D36" s="143">
        <v>5846</v>
      </c>
      <c r="E36" s="144">
        <v>5069</v>
      </c>
      <c r="F36" s="144">
        <v>5910</v>
      </c>
      <c r="G36" s="144">
        <v>4101</v>
      </c>
      <c r="H36" s="145">
        <v>4950</v>
      </c>
      <c r="I36" s="143">
        <v>896</v>
      </c>
      <c r="J36" s="146">
        <v>18.1010101010101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7538</v>
      </c>
      <c r="F11" s="264">
        <v>5914</v>
      </c>
      <c r="G11" s="264">
        <v>7207</v>
      </c>
      <c r="H11" s="264">
        <v>5097</v>
      </c>
      <c r="I11" s="265">
        <v>6590</v>
      </c>
      <c r="J11" s="263">
        <v>948</v>
      </c>
      <c r="K11" s="266">
        <v>14.385432473444613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22.990183072433005</v>
      </c>
      <c r="E13" s="115">
        <v>1733</v>
      </c>
      <c r="F13" s="114">
        <v>1436</v>
      </c>
      <c r="G13" s="114">
        <v>1661</v>
      </c>
      <c r="H13" s="114">
        <v>1336</v>
      </c>
      <c r="I13" s="140">
        <v>1613</v>
      </c>
      <c r="J13" s="115">
        <v>120</v>
      </c>
      <c r="K13" s="116">
        <v>7.4395536267823932</v>
      </c>
    </row>
    <row r="14" spans="1:15" ht="15.95" customHeight="1" x14ac:dyDescent="0.2">
      <c r="A14" s="306" t="s">
        <v>230</v>
      </c>
      <c r="B14" s="307"/>
      <c r="C14" s="308"/>
      <c r="D14" s="113">
        <v>59.697532501989919</v>
      </c>
      <c r="E14" s="115">
        <v>4500</v>
      </c>
      <c r="F14" s="114">
        <v>3242</v>
      </c>
      <c r="G14" s="114">
        <v>4323</v>
      </c>
      <c r="H14" s="114">
        <v>2683</v>
      </c>
      <c r="I14" s="140">
        <v>3677</v>
      </c>
      <c r="J14" s="115">
        <v>823</v>
      </c>
      <c r="K14" s="116">
        <v>22.382376937720966</v>
      </c>
    </row>
    <row r="15" spans="1:15" ht="15.95" customHeight="1" x14ac:dyDescent="0.2">
      <c r="A15" s="306" t="s">
        <v>231</v>
      </c>
      <c r="B15" s="307"/>
      <c r="C15" s="308"/>
      <c r="D15" s="113">
        <v>8.7689042186256305</v>
      </c>
      <c r="E15" s="115">
        <v>661</v>
      </c>
      <c r="F15" s="114">
        <v>615</v>
      </c>
      <c r="G15" s="114">
        <v>619</v>
      </c>
      <c r="H15" s="114">
        <v>511</v>
      </c>
      <c r="I15" s="140">
        <v>630</v>
      </c>
      <c r="J15" s="115">
        <v>31</v>
      </c>
      <c r="K15" s="116">
        <v>4.9206349206349209</v>
      </c>
    </row>
    <row r="16" spans="1:15" ht="15.95" customHeight="1" x14ac:dyDescent="0.2">
      <c r="A16" s="306" t="s">
        <v>232</v>
      </c>
      <c r="B16" s="307"/>
      <c r="C16" s="308"/>
      <c r="D16" s="113">
        <v>8.5168479702838944</v>
      </c>
      <c r="E16" s="115">
        <v>642</v>
      </c>
      <c r="F16" s="114">
        <v>619</v>
      </c>
      <c r="G16" s="114">
        <v>591</v>
      </c>
      <c r="H16" s="114">
        <v>560</v>
      </c>
      <c r="I16" s="140">
        <v>664</v>
      </c>
      <c r="J16" s="115">
        <v>-22</v>
      </c>
      <c r="K16" s="116">
        <v>-3.3132530120481927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1.6980631467232687</v>
      </c>
      <c r="E18" s="115">
        <v>128</v>
      </c>
      <c r="F18" s="114">
        <v>82</v>
      </c>
      <c r="G18" s="114">
        <v>157</v>
      </c>
      <c r="H18" s="114">
        <v>136</v>
      </c>
      <c r="I18" s="140">
        <v>86</v>
      </c>
      <c r="J18" s="115">
        <v>42</v>
      </c>
      <c r="K18" s="116">
        <v>48.837209302325583</v>
      </c>
    </row>
    <row r="19" spans="1:11" ht="14.1" customHeight="1" x14ac:dyDescent="0.2">
      <c r="A19" s="306" t="s">
        <v>235</v>
      </c>
      <c r="B19" s="307" t="s">
        <v>236</v>
      </c>
      <c r="C19" s="308"/>
      <c r="D19" s="113">
        <v>1.2072167683735739</v>
      </c>
      <c r="E19" s="115">
        <v>91</v>
      </c>
      <c r="F19" s="114">
        <v>60</v>
      </c>
      <c r="G19" s="114">
        <v>115</v>
      </c>
      <c r="H19" s="114">
        <v>101</v>
      </c>
      <c r="I19" s="140">
        <v>63</v>
      </c>
      <c r="J19" s="115">
        <v>28</v>
      </c>
      <c r="K19" s="116">
        <v>44.444444444444443</v>
      </c>
    </row>
    <row r="20" spans="1:11" ht="14.1" customHeight="1" x14ac:dyDescent="0.2">
      <c r="A20" s="306">
        <v>12</v>
      </c>
      <c r="B20" s="307" t="s">
        <v>237</v>
      </c>
      <c r="C20" s="308"/>
      <c r="D20" s="113">
        <v>2.3481029450782702</v>
      </c>
      <c r="E20" s="115">
        <v>177</v>
      </c>
      <c r="F20" s="114">
        <v>127</v>
      </c>
      <c r="G20" s="114">
        <v>127</v>
      </c>
      <c r="H20" s="114">
        <v>102</v>
      </c>
      <c r="I20" s="140">
        <v>199</v>
      </c>
      <c r="J20" s="115">
        <v>-22</v>
      </c>
      <c r="K20" s="116">
        <v>-11.055276381909549</v>
      </c>
    </row>
    <row r="21" spans="1:11" ht="14.1" customHeight="1" x14ac:dyDescent="0.2">
      <c r="A21" s="306">
        <v>21</v>
      </c>
      <c r="B21" s="307" t="s">
        <v>238</v>
      </c>
      <c r="C21" s="308"/>
      <c r="D21" s="113">
        <v>0.14592730167153092</v>
      </c>
      <c r="E21" s="115">
        <v>11</v>
      </c>
      <c r="F21" s="114">
        <v>7</v>
      </c>
      <c r="G21" s="114">
        <v>10</v>
      </c>
      <c r="H21" s="114">
        <v>4</v>
      </c>
      <c r="I21" s="140">
        <v>22</v>
      </c>
      <c r="J21" s="115">
        <v>-11</v>
      </c>
      <c r="K21" s="116">
        <v>-50</v>
      </c>
    </row>
    <row r="22" spans="1:11" ht="14.1" customHeight="1" x14ac:dyDescent="0.2">
      <c r="A22" s="306">
        <v>22</v>
      </c>
      <c r="B22" s="307" t="s">
        <v>239</v>
      </c>
      <c r="C22" s="308"/>
      <c r="D22" s="113">
        <v>1.0082249933669409</v>
      </c>
      <c r="E22" s="115">
        <v>76</v>
      </c>
      <c r="F22" s="114">
        <v>61</v>
      </c>
      <c r="G22" s="114">
        <v>125</v>
      </c>
      <c r="H22" s="114">
        <v>85</v>
      </c>
      <c r="I22" s="140">
        <v>77</v>
      </c>
      <c r="J22" s="115">
        <v>-1</v>
      </c>
      <c r="K22" s="116">
        <v>-1.2987012987012987</v>
      </c>
    </row>
    <row r="23" spans="1:11" ht="14.1" customHeight="1" x14ac:dyDescent="0.2">
      <c r="A23" s="306">
        <v>23</v>
      </c>
      <c r="B23" s="307" t="s">
        <v>240</v>
      </c>
      <c r="C23" s="308"/>
      <c r="D23" s="113">
        <v>0.29185460334306185</v>
      </c>
      <c r="E23" s="115">
        <v>22</v>
      </c>
      <c r="F23" s="114">
        <v>22</v>
      </c>
      <c r="G23" s="114">
        <v>31</v>
      </c>
      <c r="H23" s="114">
        <v>38</v>
      </c>
      <c r="I23" s="140">
        <v>29</v>
      </c>
      <c r="J23" s="115">
        <v>-7</v>
      </c>
      <c r="K23" s="116">
        <v>-24.137931034482758</v>
      </c>
    </row>
    <row r="24" spans="1:11" ht="14.1" customHeight="1" x14ac:dyDescent="0.2">
      <c r="A24" s="306">
        <v>24</v>
      </c>
      <c r="B24" s="307" t="s">
        <v>241</v>
      </c>
      <c r="C24" s="308"/>
      <c r="D24" s="113">
        <v>1.3266118333775536</v>
      </c>
      <c r="E24" s="115">
        <v>100</v>
      </c>
      <c r="F24" s="114">
        <v>69</v>
      </c>
      <c r="G24" s="114">
        <v>98</v>
      </c>
      <c r="H24" s="114">
        <v>76</v>
      </c>
      <c r="I24" s="140">
        <v>95</v>
      </c>
      <c r="J24" s="115">
        <v>5</v>
      </c>
      <c r="K24" s="116">
        <v>5.2631578947368425</v>
      </c>
    </row>
    <row r="25" spans="1:11" ht="14.1" customHeight="1" x14ac:dyDescent="0.2">
      <c r="A25" s="306">
        <v>25</v>
      </c>
      <c r="B25" s="307" t="s">
        <v>242</v>
      </c>
      <c r="C25" s="308"/>
      <c r="D25" s="113">
        <v>9.2597505969753247</v>
      </c>
      <c r="E25" s="115">
        <v>698</v>
      </c>
      <c r="F25" s="114">
        <v>143</v>
      </c>
      <c r="G25" s="114">
        <v>281</v>
      </c>
      <c r="H25" s="114">
        <v>203</v>
      </c>
      <c r="I25" s="140">
        <v>263</v>
      </c>
      <c r="J25" s="115">
        <v>435</v>
      </c>
      <c r="K25" s="116">
        <v>165.39923954372622</v>
      </c>
    </row>
    <row r="26" spans="1:11" ht="14.1" customHeight="1" x14ac:dyDescent="0.2">
      <c r="A26" s="306">
        <v>26</v>
      </c>
      <c r="B26" s="307" t="s">
        <v>243</v>
      </c>
      <c r="C26" s="308"/>
      <c r="D26" s="113">
        <v>2.4542318917484742</v>
      </c>
      <c r="E26" s="115">
        <v>185</v>
      </c>
      <c r="F26" s="114">
        <v>120</v>
      </c>
      <c r="G26" s="114">
        <v>209</v>
      </c>
      <c r="H26" s="114">
        <v>110</v>
      </c>
      <c r="I26" s="140">
        <v>164</v>
      </c>
      <c r="J26" s="115">
        <v>21</v>
      </c>
      <c r="K26" s="116">
        <v>12.804878048780488</v>
      </c>
    </row>
    <row r="27" spans="1:11" ht="14.1" customHeight="1" x14ac:dyDescent="0.2">
      <c r="A27" s="306">
        <v>27</v>
      </c>
      <c r="B27" s="307" t="s">
        <v>244</v>
      </c>
      <c r="C27" s="308"/>
      <c r="D27" s="113">
        <v>1.8970549217299018</v>
      </c>
      <c r="E27" s="115">
        <v>143</v>
      </c>
      <c r="F27" s="114">
        <v>138</v>
      </c>
      <c r="G27" s="114">
        <v>95</v>
      </c>
      <c r="H27" s="114">
        <v>106</v>
      </c>
      <c r="I27" s="140">
        <v>119</v>
      </c>
      <c r="J27" s="115">
        <v>24</v>
      </c>
      <c r="K27" s="116">
        <v>20.168067226890756</v>
      </c>
    </row>
    <row r="28" spans="1:11" ht="14.1" customHeight="1" x14ac:dyDescent="0.2">
      <c r="A28" s="306">
        <v>28</v>
      </c>
      <c r="B28" s="307" t="s">
        <v>245</v>
      </c>
      <c r="C28" s="308"/>
      <c r="D28" s="113">
        <v>0.14592730167153092</v>
      </c>
      <c r="E28" s="115">
        <v>11</v>
      </c>
      <c r="F28" s="114">
        <v>3</v>
      </c>
      <c r="G28" s="114">
        <v>4</v>
      </c>
      <c r="H28" s="114" t="s">
        <v>513</v>
      </c>
      <c r="I28" s="140">
        <v>5</v>
      </c>
      <c r="J28" s="115">
        <v>6</v>
      </c>
      <c r="K28" s="116">
        <v>120</v>
      </c>
    </row>
    <row r="29" spans="1:11" ht="14.1" customHeight="1" x14ac:dyDescent="0.2">
      <c r="A29" s="306">
        <v>29</v>
      </c>
      <c r="B29" s="307" t="s">
        <v>246</v>
      </c>
      <c r="C29" s="308"/>
      <c r="D29" s="113">
        <v>3.8073759617935794</v>
      </c>
      <c r="E29" s="115">
        <v>287</v>
      </c>
      <c r="F29" s="114">
        <v>233</v>
      </c>
      <c r="G29" s="114">
        <v>285</v>
      </c>
      <c r="H29" s="114">
        <v>215</v>
      </c>
      <c r="I29" s="140">
        <v>287</v>
      </c>
      <c r="J29" s="115">
        <v>0</v>
      </c>
      <c r="K29" s="116">
        <v>0</v>
      </c>
    </row>
    <row r="30" spans="1:11" ht="14.1" customHeight="1" x14ac:dyDescent="0.2">
      <c r="A30" s="306" t="s">
        <v>247</v>
      </c>
      <c r="B30" s="307" t="s">
        <v>248</v>
      </c>
      <c r="C30" s="308"/>
      <c r="D30" s="113">
        <v>1.3266118333775536</v>
      </c>
      <c r="E30" s="115">
        <v>100</v>
      </c>
      <c r="F30" s="114" t="s">
        <v>513</v>
      </c>
      <c r="G30" s="114">
        <v>87</v>
      </c>
      <c r="H30" s="114">
        <v>48</v>
      </c>
      <c r="I30" s="140">
        <v>89</v>
      </c>
      <c r="J30" s="115">
        <v>11</v>
      </c>
      <c r="K30" s="116">
        <v>12.359550561797754</v>
      </c>
    </row>
    <row r="31" spans="1:11" ht="14.1" customHeight="1" x14ac:dyDescent="0.2">
      <c r="A31" s="306" t="s">
        <v>249</v>
      </c>
      <c r="B31" s="307" t="s">
        <v>250</v>
      </c>
      <c r="C31" s="308"/>
      <c r="D31" s="113">
        <v>2.4144335367471479</v>
      </c>
      <c r="E31" s="115">
        <v>182</v>
      </c>
      <c r="F31" s="114">
        <v>172</v>
      </c>
      <c r="G31" s="114">
        <v>187</v>
      </c>
      <c r="H31" s="114">
        <v>157</v>
      </c>
      <c r="I31" s="140">
        <v>194</v>
      </c>
      <c r="J31" s="115">
        <v>-12</v>
      </c>
      <c r="K31" s="116">
        <v>-6.1855670103092786</v>
      </c>
    </row>
    <row r="32" spans="1:11" ht="14.1" customHeight="1" x14ac:dyDescent="0.2">
      <c r="A32" s="306">
        <v>31</v>
      </c>
      <c r="B32" s="307" t="s">
        <v>251</v>
      </c>
      <c r="C32" s="308"/>
      <c r="D32" s="113">
        <v>0.37145131334571502</v>
      </c>
      <c r="E32" s="115">
        <v>28</v>
      </c>
      <c r="F32" s="114">
        <v>21</v>
      </c>
      <c r="G32" s="114">
        <v>21</v>
      </c>
      <c r="H32" s="114">
        <v>31</v>
      </c>
      <c r="I32" s="140">
        <v>28</v>
      </c>
      <c r="J32" s="115">
        <v>0</v>
      </c>
      <c r="K32" s="116">
        <v>0</v>
      </c>
    </row>
    <row r="33" spans="1:11" ht="14.1" customHeight="1" x14ac:dyDescent="0.2">
      <c r="A33" s="306">
        <v>32</v>
      </c>
      <c r="B33" s="307" t="s">
        <v>252</v>
      </c>
      <c r="C33" s="308"/>
      <c r="D33" s="113">
        <v>3.4491907667816397</v>
      </c>
      <c r="E33" s="115">
        <v>260</v>
      </c>
      <c r="F33" s="114">
        <v>85</v>
      </c>
      <c r="G33" s="114">
        <v>115</v>
      </c>
      <c r="H33" s="114">
        <v>130</v>
      </c>
      <c r="I33" s="140">
        <v>287</v>
      </c>
      <c r="J33" s="115">
        <v>-27</v>
      </c>
      <c r="K33" s="116">
        <v>-9.4076655052264808</v>
      </c>
    </row>
    <row r="34" spans="1:11" ht="14.1" customHeight="1" x14ac:dyDescent="0.2">
      <c r="A34" s="306">
        <v>33</v>
      </c>
      <c r="B34" s="307" t="s">
        <v>253</v>
      </c>
      <c r="C34" s="308"/>
      <c r="D34" s="113">
        <v>1.9103210400636774</v>
      </c>
      <c r="E34" s="115">
        <v>144</v>
      </c>
      <c r="F34" s="114">
        <v>75</v>
      </c>
      <c r="G34" s="114">
        <v>137</v>
      </c>
      <c r="H34" s="114">
        <v>113</v>
      </c>
      <c r="I34" s="140">
        <v>218</v>
      </c>
      <c r="J34" s="115">
        <v>-74</v>
      </c>
      <c r="K34" s="116">
        <v>-33.944954128440365</v>
      </c>
    </row>
    <row r="35" spans="1:11" ht="14.1" customHeight="1" x14ac:dyDescent="0.2">
      <c r="A35" s="306">
        <v>34</v>
      </c>
      <c r="B35" s="307" t="s">
        <v>254</v>
      </c>
      <c r="C35" s="308"/>
      <c r="D35" s="113">
        <v>1.5388697267179623</v>
      </c>
      <c r="E35" s="115">
        <v>116</v>
      </c>
      <c r="F35" s="114">
        <v>57</v>
      </c>
      <c r="G35" s="114">
        <v>111</v>
      </c>
      <c r="H35" s="114">
        <v>59</v>
      </c>
      <c r="I35" s="140">
        <v>99</v>
      </c>
      <c r="J35" s="115">
        <v>17</v>
      </c>
      <c r="K35" s="116">
        <v>17.171717171717173</v>
      </c>
    </row>
    <row r="36" spans="1:11" ht="14.1" customHeight="1" x14ac:dyDescent="0.2">
      <c r="A36" s="306">
        <v>41</v>
      </c>
      <c r="B36" s="307" t="s">
        <v>255</v>
      </c>
      <c r="C36" s="308"/>
      <c r="D36" s="113">
        <v>0.34491907667816396</v>
      </c>
      <c r="E36" s="115">
        <v>26</v>
      </c>
      <c r="F36" s="114">
        <v>25</v>
      </c>
      <c r="G36" s="114">
        <v>50</v>
      </c>
      <c r="H36" s="114">
        <v>17</v>
      </c>
      <c r="I36" s="140">
        <v>31</v>
      </c>
      <c r="J36" s="115">
        <v>-5</v>
      </c>
      <c r="K36" s="116">
        <v>-16.129032258064516</v>
      </c>
    </row>
    <row r="37" spans="1:11" ht="14.1" customHeight="1" x14ac:dyDescent="0.2">
      <c r="A37" s="306">
        <v>42</v>
      </c>
      <c r="B37" s="307" t="s">
        <v>256</v>
      </c>
      <c r="C37" s="308"/>
      <c r="D37" s="113">
        <v>6.6330591668877684E-2</v>
      </c>
      <c r="E37" s="115">
        <v>5</v>
      </c>
      <c r="F37" s="114" t="s">
        <v>513</v>
      </c>
      <c r="G37" s="114">
        <v>6</v>
      </c>
      <c r="H37" s="114">
        <v>4</v>
      </c>
      <c r="I37" s="140" t="s">
        <v>513</v>
      </c>
      <c r="J37" s="115" t="s">
        <v>513</v>
      </c>
      <c r="K37" s="116" t="s">
        <v>513</v>
      </c>
    </row>
    <row r="38" spans="1:11" ht="14.1" customHeight="1" x14ac:dyDescent="0.2">
      <c r="A38" s="306">
        <v>43</v>
      </c>
      <c r="B38" s="307" t="s">
        <v>257</v>
      </c>
      <c r="C38" s="308"/>
      <c r="D38" s="113">
        <v>2.096046696736535</v>
      </c>
      <c r="E38" s="115">
        <v>158</v>
      </c>
      <c r="F38" s="114">
        <v>143</v>
      </c>
      <c r="G38" s="114">
        <v>158</v>
      </c>
      <c r="H38" s="114">
        <v>120</v>
      </c>
      <c r="I38" s="140">
        <v>141</v>
      </c>
      <c r="J38" s="115">
        <v>17</v>
      </c>
      <c r="K38" s="116">
        <v>12.056737588652481</v>
      </c>
    </row>
    <row r="39" spans="1:11" ht="14.1" customHeight="1" x14ac:dyDescent="0.2">
      <c r="A39" s="306">
        <v>51</v>
      </c>
      <c r="B39" s="307" t="s">
        <v>258</v>
      </c>
      <c r="C39" s="308"/>
      <c r="D39" s="113">
        <v>14.884584770496152</v>
      </c>
      <c r="E39" s="115">
        <v>1122</v>
      </c>
      <c r="F39" s="114">
        <v>1298</v>
      </c>
      <c r="G39" s="114">
        <v>1186</v>
      </c>
      <c r="H39" s="114">
        <v>705</v>
      </c>
      <c r="I39" s="140">
        <v>925</v>
      </c>
      <c r="J39" s="115">
        <v>197</v>
      </c>
      <c r="K39" s="116">
        <v>21.297297297297298</v>
      </c>
    </row>
    <row r="40" spans="1:11" ht="14.1" customHeight="1" x14ac:dyDescent="0.2">
      <c r="A40" s="306" t="s">
        <v>259</v>
      </c>
      <c r="B40" s="307" t="s">
        <v>260</v>
      </c>
      <c r="C40" s="308"/>
      <c r="D40" s="113">
        <v>7.9331387635977713</v>
      </c>
      <c r="E40" s="115">
        <v>598</v>
      </c>
      <c r="F40" s="114">
        <v>572</v>
      </c>
      <c r="G40" s="114">
        <v>716</v>
      </c>
      <c r="H40" s="114">
        <v>385</v>
      </c>
      <c r="I40" s="140">
        <v>467</v>
      </c>
      <c r="J40" s="115">
        <v>131</v>
      </c>
      <c r="K40" s="116">
        <v>28.051391862955033</v>
      </c>
    </row>
    <row r="41" spans="1:11" ht="14.1" customHeight="1" x14ac:dyDescent="0.2">
      <c r="A41" s="306"/>
      <c r="B41" s="307" t="s">
        <v>261</v>
      </c>
      <c r="C41" s="308"/>
      <c r="D41" s="113">
        <v>6.9912443618997084</v>
      </c>
      <c r="E41" s="115">
        <v>527</v>
      </c>
      <c r="F41" s="114">
        <v>456</v>
      </c>
      <c r="G41" s="114">
        <v>530</v>
      </c>
      <c r="H41" s="114">
        <v>302</v>
      </c>
      <c r="I41" s="140">
        <v>384</v>
      </c>
      <c r="J41" s="115">
        <v>143</v>
      </c>
      <c r="K41" s="116">
        <v>37.239583333333336</v>
      </c>
    </row>
    <row r="42" spans="1:11" ht="14.1" customHeight="1" x14ac:dyDescent="0.2">
      <c r="A42" s="306">
        <v>52</v>
      </c>
      <c r="B42" s="307" t="s">
        <v>262</v>
      </c>
      <c r="C42" s="308"/>
      <c r="D42" s="113">
        <v>8.8219686919607323</v>
      </c>
      <c r="E42" s="115">
        <v>665</v>
      </c>
      <c r="F42" s="114">
        <v>713</v>
      </c>
      <c r="G42" s="114">
        <v>518</v>
      </c>
      <c r="H42" s="114">
        <v>578</v>
      </c>
      <c r="I42" s="140">
        <v>639</v>
      </c>
      <c r="J42" s="115">
        <v>26</v>
      </c>
      <c r="K42" s="116">
        <v>4.0688575899843507</v>
      </c>
    </row>
    <row r="43" spans="1:11" ht="14.1" customHeight="1" x14ac:dyDescent="0.2">
      <c r="A43" s="306" t="s">
        <v>263</v>
      </c>
      <c r="B43" s="307" t="s">
        <v>264</v>
      </c>
      <c r="C43" s="308"/>
      <c r="D43" s="113">
        <v>7.4290262669143008</v>
      </c>
      <c r="E43" s="115">
        <v>560</v>
      </c>
      <c r="F43" s="114">
        <v>510</v>
      </c>
      <c r="G43" s="114">
        <v>416</v>
      </c>
      <c r="H43" s="114">
        <v>463</v>
      </c>
      <c r="I43" s="140">
        <v>524</v>
      </c>
      <c r="J43" s="115">
        <v>36</v>
      </c>
      <c r="K43" s="116">
        <v>6.8702290076335881</v>
      </c>
    </row>
    <row r="44" spans="1:11" ht="14.1" customHeight="1" x14ac:dyDescent="0.2">
      <c r="A44" s="306">
        <v>53</v>
      </c>
      <c r="B44" s="307" t="s">
        <v>265</v>
      </c>
      <c r="C44" s="308"/>
      <c r="D44" s="113">
        <v>2.1889095250729635</v>
      </c>
      <c r="E44" s="115">
        <v>165</v>
      </c>
      <c r="F44" s="114">
        <v>203</v>
      </c>
      <c r="G44" s="114">
        <v>138</v>
      </c>
      <c r="H44" s="114">
        <v>117</v>
      </c>
      <c r="I44" s="140">
        <v>118</v>
      </c>
      <c r="J44" s="115">
        <v>47</v>
      </c>
      <c r="K44" s="116">
        <v>39.83050847457627</v>
      </c>
    </row>
    <row r="45" spans="1:11" ht="14.1" customHeight="1" x14ac:dyDescent="0.2">
      <c r="A45" s="306" t="s">
        <v>266</v>
      </c>
      <c r="B45" s="307" t="s">
        <v>267</v>
      </c>
      <c r="C45" s="308"/>
      <c r="D45" s="113">
        <v>2.0827805784027595</v>
      </c>
      <c r="E45" s="115">
        <v>157</v>
      </c>
      <c r="F45" s="114">
        <v>191</v>
      </c>
      <c r="G45" s="114">
        <v>131</v>
      </c>
      <c r="H45" s="114">
        <v>103</v>
      </c>
      <c r="I45" s="140">
        <v>108</v>
      </c>
      <c r="J45" s="115">
        <v>49</v>
      </c>
      <c r="K45" s="116">
        <v>45.370370370370374</v>
      </c>
    </row>
    <row r="46" spans="1:11" ht="14.1" customHeight="1" x14ac:dyDescent="0.2">
      <c r="A46" s="306">
        <v>54</v>
      </c>
      <c r="B46" s="307" t="s">
        <v>268</v>
      </c>
      <c r="C46" s="308"/>
      <c r="D46" s="113">
        <v>6.0493499602016447</v>
      </c>
      <c r="E46" s="115">
        <v>456</v>
      </c>
      <c r="F46" s="114">
        <v>190</v>
      </c>
      <c r="G46" s="114">
        <v>247</v>
      </c>
      <c r="H46" s="114">
        <v>266</v>
      </c>
      <c r="I46" s="140">
        <v>407</v>
      </c>
      <c r="J46" s="115">
        <v>49</v>
      </c>
      <c r="K46" s="116">
        <v>12.039312039312039</v>
      </c>
    </row>
    <row r="47" spans="1:11" ht="14.1" customHeight="1" x14ac:dyDescent="0.2">
      <c r="A47" s="306">
        <v>61</v>
      </c>
      <c r="B47" s="307" t="s">
        <v>269</v>
      </c>
      <c r="C47" s="308"/>
      <c r="D47" s="113">
        <v>2.0562483417352082</v>
      </c>
      <c r="E47" s="115">
        <v>155</v>
      </c>
      <c r="F47" s="114">
        <v>91</v>
      </c>
      <c r="G47" s="114">
        <v>132</v>
      </c>
      <c r="H47" s="114">
        <v>107</v>
      </c>
      <c r="I47" s="140">
        <v>137</v>
      </c>
      <c r="J47" s="115">
        <v>18</v>
      </c>
      <c r="K47" s="116">
        <v>13.138686131386862</v>
      </c>
    </row>
    <row r="48" spans="1:11" ht="14.1" customHeight="1" x14ac:dyDescent="0.2">
      <c r="A48" s="306">
        <v>62</v>
      </c>
      <c r="B48" s="307" t="s">
        <v>270</v>
      </c>
      <c r="C48" s="308"/>
      <c r="D48" s="113">
        <v>8.079066065269302</v>
      </c>
      <c r="E48" s="115">
        <v>609</v>
      </c>
      <c r="F48" s="114">
        <v>453</v>
      </c>
      <c r="G48" s="114">
        <v>593</v>
      </c>
      <c r="H48" s="114">
        <v>338</v>
      </c>
      <c r="I48" s="140">
        <v>403</v>
      </c>
      <c r="J48" s="115">
        <v>206</v>
      </c>
      <c r="K48" s="116">
        <v>51.116625310173696</v>
      </c>
    </row>
    <row r="49" spans="1:11" ht="14.1" customHeight="1" x14ac:dyDescent="0.2">
      <c r="A49" s="306">
        <v>63</v>
      </c>
      <c r="B49" s="307" t="s">
        <v>271</v>
      </c>
      <c r="C49" s="308"/>
      <c r="D49" s="113">
        <v>3.6083841867869459</v>
      </c>
      <c r="E49" s="115">
        <v>272</v>
      </c>
      <c r="F49" s="114">
        <v>270</v>
      </c>
      <c r="G49" s="114">
        <v>382</v>
      </c>
      <c r="H49" s="114">
        <v>292</v>
      </c>
      <c r="I49" s="140">
        <v>293</v>
      </c>
      <c r="J49" s="115">
        <v>-21</v>
      </c>
      <c r="K49" s="116">
        <v>-7.1672354948805461</v>
      </c>
    </row>
    <row r="50" spans="1:11" ht="14.1" customHeight="1" x14ac:dyDescent="0.2">
      <c r="A50" s="306" t="s">
        <v>272</v>
      </c>
      <c r="B50" s="307" t="s">
        <v>273</v>
      </c>
      <c r="C50" s="308"/>
      <c r="D50" s="113">
        <v>1.3133457150437782</v>
      </c>
      <c r="E50" s="115">
        <v>99</v>
      </c>
      <c r="F50" s="114">
        <v>88</v>
      </c>
      <c r="G50" s="114">
        <v>91</v>
      </c>
      <c r="H50" s="114">
        <v>64</v>
      </c>
      <c r="I50" s="140">
        <v>86</v>
      </c>
      <c r="J50" s="115">
        <v>13</v>
      </c>
      <c r="K50" s="116">
        <v>15.116279069767442</v>
      </c>
    </row>
    <row r="51" spans="1:11" ht="14.1" customHeight="1" x14ac:dyDescent="0.2">
      <c r="A51" s="306" t="s">
        <v>274</v>
      </c>
      <c r="B51" s="307" t="s">
        <v>275</v>
      </c>
      <c r="C51" s="308"/>
      <c r="D51" s="113">
        <v>2.1358450517378613</v>
      </c>
      <c r="E51" s="115">
        <v>161</v>
      </c>
      <c r="F51" s="114">
        <v>171</v>
      </c>
      <c r="G51" s="114">
        <v>270</v>
      </c>
      <c r="H51" s="114">
        <v>214</v>
      </c>
      <c r="I51" s="140">
        <v>194</v>
      </c>
      <c r="J51" s="115">
        <v>-33</v>
      </c>
      <c r="K51" s="116">
        <v>-17.010309278350515</v>
      </c>
    </row>
    <row r="52" spans="1:11" ht="14.1" customHeight="1" x14ac:dyDescent="0.2">
      <c r="A52" s="306">
        <v>71</v>
      </c>
      <c r="B52" s="307" t="s">
        <v>276</v>
      </c>
      <c r="C52" s="308"/>
      <c r="D52" s="113">
        <v>8.569912443618998</v>
      </c>
      <c r="E52" s="115">
        <v>646</v>
      </c>
      <c r="F52" s="114">
        <v>471</v>
      </c>
      <c r="G52" s="114">
        <v>662</v>
      </c>
      <c r="H52" s="114">
        <v>475</v>
      </c>
      <c r="I52" s="140">
        <v>663</v>
      </c>
      <c r="J52" s="115">
        <v>-17</v>
      </c>
      <c r="K52" s="116">
        <v>-2.5641025641025643</v>
      </c>
    </row>
    <row r="53" spans="1:11" ht="14.1" customHeight="1" x14ac:dyDescent="0.2">
      <c r="A53" s="306" t="s">
        <v>277</v>
      </c>
      <c r="B53" s="307" t="s">
        <v>278</v>
      </c>
      <c r="C53" s="308"/>
      <c r="D53" s="113">
        <v>3.1706022817723536</v>
      </c>
      <c r="E53" s="115">
        <v>239</v>
      </c>
      <c r="F53" s="114">
        <v>157</v>
      </c>
      <c r="G53" s="114">
        <v>231</v>
      </c>
      <c r="H53" s="114">
        <v>171</v>
      </c>
      <c r="I53" s="140">
        <v>209</v>
      </c>
      <c r="J53" s="115">
        <v>30</v>
      </c>
      <c r="K53" s="116">
        <v>14.354066985645932</v>
      </c>
    </row>
    <row r="54" spans="1:11" ht="14.1" customHeight="1" x14ac:dyDescent="0.2">
      <c r="A54" s="306" t="s">
        <v>279</v>
      </c>
      <c r="B54" s="307" t="s">
        <v>280</v>
      </c>
      <c r="C54" s="308"/>
      <c r="D54" s="113">
        <v>4.590076943486336</v>
      </c>
      <c r="E54" s="115">
        <v>346</v>
      </c>
      <c r="F54" s="114">
        <v>273</v>
      </c>
      <c r="G54" s="114">
        <v>399</v>
      </c>
      <c r="H54" s="114">
        <v>267</v>
      </c>
      <c r="I54" s="140">
        <v>396</v>
      </c>
      <c r="J54" s="115">
        <v>-50</v>
      </c>
      <c r="K54" s="116">
        <v>-12.626262626262626</v>
      </c>
    </row>
    <row r="55" spans="1:11" ht="14.1" customHeight="1" x14ac:dyDescent="0.2">
      <c r="A55" s="306">
        <v>72</v>
      </c>
      <c r="B55" s="307" t="s">
        <v>281</v>
      </c>
      <c r="C55" s="308"/>
      <c r="D55" s="113">
        <v>1.5786680817192889</v>
      </c>
      <c r="E55" s="115">
        <v>119</v>
      </c>
      <c r="F55" s="114">
        <v>78</v>
      </c>
      <c r="G55" s="114">
        <v>111</v>
      </c>
      <c r="H55" s="114">
        <v>67</v>
      </c>
      <c r="I55" s="140">
        <v>98</v>
      </c>
      <c r="J55" s="115">
        <v>21</v>
      </c>
      <c r="K55" s="116">
        <v>21.428571428571427</v>
      </c>
    </row>
    <row r="56" spans="1:11" ht="14.1" customHeight="1" x14ac:dyDescent="0.2">
      <c r="A56" s="306" t="s">
        <v>282</v>
      </c>
      <c r="B56" s="307" t="s">
        <v>283</v>
      </c>
      <c r="C56" s="308"/>
      <c r="D56" s="113">
        <v>0.54391085168479703</v>
      </c>
      <c r="E56" s="115">
        <v>41</v>
      </c>
      <c r="F56" s="114">
        <v>32</v>
      </c>
      <c r="G56" s="114">
        <v>44</v>
      </c>
      <c r="H56" s="114">
        <v>11</v>
      </c>
      <c r="I56" s="140">
        <v>34</v>
      </c>
      <c r="J56" s="115">
        <v>7</v>
      </c>
      <c r="K56" s="116">
        <v>20.588235294117649</v>
      </c>
    </row>
    <row r="57" spans="1:11" ht="14.1" customHeight="1" x14ac:dyDescent="0.2">
      <c r="A57" s="306" t="s">
        <v>284</v>
      </c>
      <c r="B57" s="307" t="s">
        <v>285</v>
      </c>
      <c r="C57" s="308"/>
      <c r="D57" s="113">
        <v>0.66330591668877681</v>
      </c>
      <c r="E57" s="115">
        <v>50</v>
      </c>
      <c r="F57" s="114">
        <v>29</v>
      </c>
      <c r="G57" s="114">
        <v>36</v>
      </c>
      <c r="H57" s="114">
        <v>39</v>
      </c>
      <c r="I57" s="140">
        <v>48</v>
      </c>
      <c r="J57" s="115">
        <v>2</v>
      </c>
      <c r="K57" s="116">
        <v>4.166666666666667</v>
      </c>
    </row>
    <row r="58" spans="1:11" ht="14.1" customHeight="1" x14ac:dyDescent="0.2">
      <c r="A58" s="306">
        <v>73</v>
      </c>
      <c r="B58" s="307" t="s">
        <v>286</v>
      </c>
      <c r="C58" s="308"/>
      <c r="D58" s="113">
        <v>0.68983815335632792</v>
      </c>
      <c r="E58" s="115">
        <v>52</v>
      </c>
      <c r="F58" s="114">
        <v>67</v>
      </c>
      <c r="G58" s="114">
        <v>113</v>
      </c>
      <c r="H58" s="114">
        <v>55</v>
      </c>
      <c r="I58" s="140">
        <v>82</v>
      </c>
      <c r="J58" s="115">
        <v>-30</v>
      </c>
      <c r="K58" s="116">
        <v>-36.585365853658537</v>
      </c>
    </row>
    <row r="59" spans="1:11" ht="14.1" customHeight="1" x14ac:dyDescent="0.2">
      <c r="A59" s="306" t="s">
        <v>287</v>
      </c>
      <c r="B59" s="307" t="s">
        <v>288</v>
      </c>
      <c r="C59" s="308"/>
      <c r="D59" s="113">
        <v>0.51737861501724591</v>
      </c>
      <c r="E59" s="115">
        <v>39</v>
      </c>
      <c r="F59" s="114">
        <v>50</v>
      </c>
      <c r="G59" s="114">
        <v>84</v>
      </c>
      <c r="H59" s="114">
        <v>45</v>
      </c>
      <c r="I59" s="140">
        <v>60</v>
      </c>
      <c r="J59" s="115">
        <v>-21</v>
      </c>
      <c r="K59" s="116">
        <v>-35</v>
      </c>
    </row>
    <row r="60" spans="1:11" ht="14.1" customHeight="1" x14ac:dyDescent="0.2">
      <c r="A60" s="306">
        <v>81</v>
      </c>
      <c r="B60" s="307" t="s">
        <v>289</v>
      </c>
      <c r="C60" s="308"/>
      <c r="D60" s="113">
        <v>3.0777394534359246</v>
      </c>
      <c r="E60" s="115">
        <v>232</v>
      </c>
      <c r="F60" s="114">
        <v>253</v>
      </c>
      <c r="G60" s="114">
        <v>289</v>
      </c>
      <c r="H60" s="114">
        <v>165</v>
      </c>
      <c r="I60" s="140">
        <v>228</v>
      </c>
      <c r="J60" s="115">
        <v>4</v>
      </c>
      <c r="K60" s="116">
        <v>1.7543859649122806</v>
      </c>
    </row>
    <row r="61" spans="1:11" ht="14.1" customHeight="1" x14ac:dyDescent="0.2">
      <c r="A61" s="306" t="s">
        <v>290</v>
      </c>
      <c r="B61" s="307" t="s">
        <v>291</v>
      </c>
      <c r="C61" s="308"/>
      <c r="D61" s="113">
        <v>1.2470151233749005</v>
      </c>
      <c r="E61" s="115">
        <v>94</v>
      </c>
      <c r="F61" s="114">
        <v>71</v>
      </c>
      <c r="G61" s="114">
        <v>161</v>
      </c>
      <c r="H61" s="114">
        <v>61</v>
      </c>
      <c r="I61" s="140">
        <v>102</v>
      </c>
      <c r="J61" s="115">
        <v>-8</v>
      </c>
      <c r="K61" s="116">
        <v>-7.8431372549019605</v>
      </c>
    </row>
    <row r="62" spans="1:11" ht="14.1" customHeight="1" x14ac:dyDescent="0.2">
      <c r="A62" s="306" t="s">
        <v>292</v>
      </c>
      <c r="B62" s="307" t="s">
        <v>293</v>
      </c>
      <c r="C62" s="308"/>
      <c r="D62" s="113">
        <v>0.82249933669408326</v>
      </c>
      <c r="E62" s="115">
        <v>62</v>
      </c>
      <c r="F62" s="114">
        <v>108</v>
      </c>
      <c r="G62" s="114">
        <v>50</v>
      </c>
      <c r="H62" s="114">
        <v>46</v>
      </c>
      <c r="I62" s="140">
        <v>45</v>
      </c>
      <c r="J62" s="115">
        <v>17</v>
      </c>
      <c r="K62" s="116">
        <v>37.777777777777779</v>
      </c>
    </row>
    <row r="63" spans="1:11" ht="14.1" customHeight="1" x14ac:dyDescent="0.2">
      <c r="A63" s="306"/>
      <c r="B63" s="307" t="s">
        <v>294</v>
      </c>
      <c r="C63" s="308"/>
      <c r="D63" s="113">
        <v>0.65003979835500136</v>
      </c>
      <c r="E63" s="115">
        <v>49</v>
      </c>
      <c r="F63" s="114">
        <v>83</v>
      </c>
      <c r="G63" s="114">
        <v>42</v>
      </c>
      <c r="H63" s="114">
        <v>41</v>
      </c>
      <c r="I63" s="140">
        <v>39</v>
      </c>
      <c r="J63" s="115">
        <v>10</v>
      </c>
      <c r="K63" s="116">
        <v>25.641025641025642</v>
      </c>
    </row>
    <row r="64" spans="1:11" ht="14.1" customHeight="1" x14ac:dyDescent="0.2">
      <c r="A64" s="306" t="s">
        <v>295</v>
      </c>
      <c r="B64" s="307" t="s">
        <v>296</v>
      </c>
      <c r="C64" s="308"/>
      <c r="D64" s="113">
        <v>0.41124966834704163</v>
      </c>
      <c r="E64" s="115">
        <v>31</v>
      </c>
      <c r="F64" s="114">
        <v>32</v>
      </c>
      <c r="G64" s="114">
        <v>23</v>
      </c>
      <c r="H64" s="114">
        <v>27</v>
      </c>
      <c r="I64" s="140">
        <v>23</v>
      </c>
      <c r="J64" s="115">
        <v>8</v>
      </c>
      <c r="K64" s="116">
        <v>34.782608695652172</v>
      </c>
    </row>
    <row r="65" spans="1:11" ht="14.1" customHeight="1" x14ac:dyDescent="0.2">
      <c r="A65" s="306" t="s">
        <v>297</v>
      </c>
      <c r="B65" s="307" t="s">
        <v>298</v>
      </c>
      <c r="C65" s="308"/>
      <c r="D65" s="113">
        <v>0.21225789334040859</v>
      </c>
      <c r="E65" s="115">
        <v>16</v>
      </c>
      <c r="F65" s="114">
        <v>23</v>
      </c>
      <c r="G65" s="114">
        <v>18</v>
      </c>
      <c r="H65" s="114">
        <v>11</v>
      </c>
      <c r="I65" s="140">
        <v>28</v>
      </c>
      <c r="J65" s="115">
        <v>-12</v>
      </c>
      <c r="K65" s="116">
        <v>-42.857142857142854</v>
      </c>
    </row>
    <row r="66" spans="1:11" ht="14.1" customHeight="1" x14ac:dyDescent="0.2">
      <c r="A66" s="306">
        <v>82</v>
      </c>
      <c r="B66" s="307" t="s">
        <v>299</v>
      </c>
      <c r="C66" s="308"/>
      <c r="D66" s="113">
        <v>1.2470151233749005</v>
      </c>
      <c r="E66" s="115">
        <v>94</v>
      </c>
      <c r="F66" s="114">
        <v>90</v>
      </c>
      <c r="G66" s="114">
        <v>145</v>
      </c>
      <c r="H66" s="114">
        <v>85</v>
      </c>
      <c r="I66" s="140">
        <v>83</v>
      </c>
      <c r="J66" s="115">
        <v>11</v>
      </c>
      <c r="K66" s="116">
        <v>13.253012048192771</v>
      </c>
    </row>
    <row r="67" spans="1:11" ht="14.1" customHeight="1" x14ac:dyDescent="0.2">
      <c r="A67" s="306" t="s">
        <v>300</v>
      </c>
      <c r="B67" s="307" t="s">
        <v>301</v>
      </c>
      <c r="C67" s="308"/>
      <c r="D67" s="113">
        <v>0.70310427169010348</v>
      </c>
      <c r="E67" s="115">
        <v>53</v>
      </c>
      <c r="F67" s="114">
        <v>42</v>
      </c>
      <c r="G67" s="114">
        <v>77</v>
      </c>
      <c r="H67" s="114">
        <v>44</v>
      </c>
      <c r="I67" s="140">
        <v>34</v>
      </c>
      <c r="J67" s="115">
        <v>19</v>
      </c>
      <c r="K67" s="116">
        <v>55.882352941176471</v>
      </c>
    </row>
    <row r="68" spans="1:11" ht="14.1" customHeight="1" x14ac:dyDescent="0.2">
      <c r="A68" s="306" t="s">
        <v>302</v>
      </c>
      <c r="B68" s="307" t="s">
        <v>303</v>
      </c>
      <c r="C68" s="308"/>
      <c r="D68" s="113">
        <v>0.39798355001326613</v>
      </c>
      <c r="E68" s="115">
        <v>30</v>
      </c>
      <c r="F68" s="114">
        <v>37</v>
      </c>
      <c r="G68" s="114">
        <v>45</v>
      </c>
      <c r="H68" s="114">
        <v>34</v>
      </c>
      <c r="I68" s="140">
        <v>32</v>
      </c>
      <c r="J68" s="115">
        <v>-2</v>
      </c>
      <c r="K68" s="116">
        <v>-6.25</v>
      </c>
    </row>
    <row r="69" spans="1:11" ht="14.1" customHeight="1" x14ac:dyDescent="0.2">
      <c r="A69" s="306">
        <v>83</v>
      </c>
      <c r="B69" s="307" t="s">
        <v>304</v>
      </c>
      <c r="C69" s="308"/>
      <c r="D69" s="113">
        <v>1.8572565667285752</v>
      </c>
      <c r="E69" s="115">
        <v>140</v>
      </c>
      <c r="F69" s="114">
        <v>124</v>
      </c>
      <c r="G69" s="114">
        <v>368</v>
      </c>
      <c r="H69" s="114">
        <v>84</v>
      </c>
      <c r="I69" s="140">
        <v>121</v>
      </c>
      <c r="J69" s="115">
        <v>19</v>
      </c>
      <c r="K69" s="116">
        <v>15.702479338842975</v>
      </c>
    </row>
    <row r="70" spans="1:11" ht="14.1" customHeight="1" x14ac:dyDescent="0.2">
      <c r="A70" s="306" t="s">
        <v>305</v>
      </c>
      <c r="B70" s="307" t="s">
        <v>306</v>
      </c>
      <c r="C70" s="308"/>
      <c r="D70" s="113">
        <v>1.5654019633855134</v>
      </c>
      <c r="E70" s="115">
        <v>118</v>
      </c>
      <c r="F70" s="114">
        <v>107</v>
      </c>
      <c r="G70" s="114">
        <v>337</v>
      </c>
      <c r="H70" s="114">
        <v>67</v>
      </c>
      <c r="I70" s="140">
        <v>105</v>
      </c>
      <c r="J70" s="115">
        <v>13</v>
      </c>
      <c r="K70" s="116">
        <v>12.380952380952381</v>
      </c>
    </row>
    <row r="71" spans="1:11" ht="14.1" customHeight="1" x14ac:dyDescent="0.2">
      <c r="A71" s="306"/>
      <c r="B71" s="307" t="s">
        <v>307</v>
      </c>
      <c r="C71" s="308"/>
      <c r="D71" s="113">
        <v>1.1674184133722474</v>
      </c>
      <c r="E71" s="115">
        <v>88</v>
      </c>
      <c r="F71" s="114">
        <v>58</v>
      </c>
      <c r="G71" s="114">
        <v>245</v>
      </c>
      <c r="H71" s="114">
        <v>40</v>
      </c>
      <c r="I71" s="140">
        <v>65</v>
      </c>
      <c r="J71" s="115">
        <v>23</v>
      </c>
      <c r="K71" s="116">
        <v>35.384615384615387</v>
      </c>
    </row>
    <row r="72" spans="1:11" ht="14.1" customHeight="1" x14ac:dyDescent="0.2">
      <c r="A72" s="306">
        <v>84</v>
      </c>
      <c r="B72" s="307" t="s">
        <v>308</v>
      </c>
      <c r="C72" s="308"/>
      <c r="D72" s="113">
        <v>1.8307243300610241</v>
      </c>
      <c r="E72" s="115">
        <v>138</v>
      </c>
      <c r="F72" s="114">
        <v>122</v>
      </c>
      <c r="G72" s="114">
        <v>202</v>
      </c>
      <c r="H72" s="114">
        <v>136</v>
      </c>
      <c r="I72" s="140">
        <v>153</v>
      </c>
      <c r="J72" s="115">
        <v>-15</v>
      </c>
      <c r="K72" s="116">
        <v>-9.8039215686274517</v>
      </c>
    </row>
    <row r="73" spans="1:11" ht="14.1" customHeight="1" x14ac:dyDescent="0.2">
      <c r="A73" s="306" t="s">
        <v>309</v>
      </c>
      <c r="B73" s="307" t="s">
        <v>310</v>
      </c>
      <c r="C73" s="308"/>
      <c r="D73" s="113">
        <v>0.29185460334306185</v>
      </c>
      <c r="E73" s="115">
        <v>22</v>
      </c>
      <c r="F73" s="114">
        <v>8</v>
      </c>
      <c r="G73" s="114">
        <v>37</v>
      </c>
      <c r="H73" s="114">
        <v>6</v>
      </c>
      <c r="I73" s="140">
        <v>13</v>
      </c>
      <c r="J73" s="115">
        <v>9</v>
      </c>
      <c r="K73" s="116">
        <v>69.230769230769226</v>
      </c>
    </row>
    <row r="74" spans="1:11" ht="14.1" customHeight="1" x14ac:dyDescent="0.2">
      <c r="A74" s="306" t="s">
        <v>311</v>
      </c>
      <c r="B74" s="307" t="s">
        <v>312</v>
      </c>
      <c r="C74" s="308"/>
      <c r="D74" s="113">
        <v>0.14592730167153092</v>
      </c>
      <c r="E74" s="115">
        <v>11</v>
      </c>
      <c r="F74" s="114">
        <v>5</v>
      </c>
      <c r="G74" s="114">
        <v>8</v>
      </c>
      <c r="H74" s="114">
        <v>7</v>
      </c>
      <c r="I74" s="140">
        <v>9</v>
      </c>
      <c r="J74" s="115">
        <v>2</v>
      </c>
      <c r="K74" s="116">
        <v>22.222222222222221</v>
      </c>
    </row>
    <row r="75" spans="1:11" ht="14.1" customHeight="1" x14ac:dyDescent="0.2">
      <c r="A75" s="306" t="s">
        <v>313</v>
      </c>
      <c r="B75" s="307" t="s">
        <v>314</v>
      </c>
      <c r="C75" s="308"/>
      <c r="D75" s="113">
        <v>1.1010878217033695</v>
      </c>
      <c r="E75" s="115">
        <v>83</v>
      </c>
      <c r="F75" s="114">
        <v>95</v>
      </c>
      <c r="G75" s="114">
        <v>95</v>
      </c>
      <c r="H75" s="114">
        <v>97</v>
      </c>
      <c r="I75" s="140">
        <v>108</v>
      </c>
      <c r="J75" s="115">
        <v>-25</v>
      </c>
      <c r="K75" s="116">
        <v>-23.148148148148149</v>
      </c>
    </row>
    <row r="76" spans="1:11" ht="14.1" customHeight="1" x14ac:dyDescent="0.2">
      <c r="A76" s="306">
        <v>91</v>
      </c>
      <c r="B76" s="307" t="s">
        <v>315</v>
      </c>
      <c r="C76" s="308"/>
      <c r="D76" s="113">
        <v>9.2862828336428754E-2</v>
      </c>
      <c r="E76" s="115">
        <v>7</v>
      </c>
      <c r="F76" s="114">
        <v>3</v>
      </c>
      <c r="G76" s="114">
        <v>5</v>
      </c>
      <c r="H76" s="114">
        <v>6</v>
      </c>
      <c r="I76" s="140">
        <v>5</v>
      </c>
      <c r="J76" s="115">
        <v>2</v>
      </c>
      <c r="K76" s="116">
        <v>40</v>
      </c>
    </row>
    <row r="77" spans="1:11" ht="14.1" customHeight="1" x14ac:dyDescent="0.2">
      <c r="A77" s="306">
        <v>92</v>
      </c>
      <c r="B77" s="307" t="s">
        <v>316</v>
      </c>
      <c r="C77" s="308"/>
      <c r="D77" s="113">
        <v>0.9286282833642876</v>
      </c>
      <c r="E77" s="115">
        <v>70</v>
      </c>
      <c r="F77" s="114">
        <v>62</v>
      </c>
      <c r="G77" s="114">
        <v>60</v>
      </c>
      <c r="H77" s="114">
        <v>48</v>
      </c>
      <c r="I77" s="140">
        <v>67</v>
      </c>
      <c r="J77" s="115">
        <v>3</v>
      </c>
      <c r="K77" s="116">
        <v>4.4776119402985071</v>
      </c>
    </row>
    <row r="78" spans="1:11" ht="14.1" customHeight="1" x14ac:dyDescent="0.2">
      <c r="A78" s="306">
        <v>93</v>
      </c>
      <c r="B78" s="307" t="s">
        <v>317</v>
      </c>
      <c r="C78" s="308"/>
      <c r="D78" s="113">
        <v>0.11939506500397984</v>
      </c>
      <c r="E78" s="115">
        <v>9</v>
      </c>
      <c r="F78" s="114">
        <v>7</v>
      </c>
      <c r="G78" s="114">
        <v>12</v>
      </c>
      <c r="H78" s="114">
        <v>10</v>
      </c>
      <c r="I78" s="140">
        <v>6</v>
      </c>
      <c r="J78" s="115">
        <v>3</v>
      </c>
      <c r="K78" s="116">
        <v>50</v>
      </c>
    </row>
    <row r="79" spans="1:11" ht="14.1" customHeight="1" x14ac:dyDescent="0.2">
      <c r="A79" s="306">
        <v>94</v>
      </c>
      <c r="B79" s="307" t="s">
        <v>318</v>
      </c>
      <c r="C79" s="308"/>
      <c r="D79" s="113">
        <v>0.13266118333775537</v>
      </c>
      <c r="E79" s="115">
        <v>10</v>
      </c>
      <c r="F79" s="114">
        <v>5</v>
      </c>
      <c r="G79" s="114">
        <v>11</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t="s">
        <v>513</v>
      </c>
      <c r="E81" s="143" t="s">
        <v>513</v>
      </c>
      <c r="F81" s="144" t="s">
        <v>513</v>
      </c>
      <c r="G81" s="144">
        <v>13</v>
      </c>
      <c r="H81" s="144">
        <v>7</v>
      </c>
      <c r="I81" s="145">
        <v>6</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7156</v>
      </c>
      <c r="E11" s="114">
        <v>5966</v>
      </c>
      <c r="F11" s="114">
        <v>6243</v>
      </c>
      <c r="G11" s="114">
        <v>4978</v>
      </c>
      <c r="H11" s="140">
        <v>6123</v>
      </c>
      <c r="I11" s="115">
        <v>1033</v>
      </c>
      <c r="J11" s="116">
        <v>16.870814959986934</v>
      </c>
    </row>
    <row r="12" spans="1:15" s="110" customFormat="1" ht="24.95" customHeight="1" x14ac:dyDescent="0.2">
      <c r="A12" s="193" t="s">
        <v>132</v>
      </c>
      <c r="B12" s="194" t="s">
        <v>133</v>
      </c>
      <c r="C12" s="113">
        <v>1.1179429849077698</v>
      </c>
      <c r="D12" s="115">
        <v>80</v>
      </c>
      <c r="E12" s="114">
        <v>161</v>
      </c>
      <c r="F12" s="114">
        <v>123</v>
      </c>
      <c r="G12" s="114">
        <v>116</v>
      </c>
      <c r="H12" s="140">
        <v>38</v>
      </c>
      <c r="I12" s="115">
        <v>42</v>
      </c>
      <c r="J12" s="116">
        <v>110.52631578947368</v>
      </c>
    </row>
    <row r="13" spans="1:15" s="110" customFormat="1" ht="24.95" customHeight="1" x14ac:dyDescent="0.2">
      <c r="A13" s="193" t="s">
        <v>134</v>
      </c>
      <c r="B13" s="199" t="s">
        <v>214</v>
      </c>
      <c r="C13" s="113">
        <v>1.0201229737283399</v>
      </c>
      <c r="D13" s="115">
        <v>73</v>
      </c>
      <c r="E13" s="114">
        <v>42</v>
      </c>
      <c r="F13" s="114">
        <v>37</v>
      </c>
      <c r="G13" s="114">
        <v>36</v>
      </c>
      <c r="H13" s="140">
        <v>77</v>
      </c>
      <c r="I13" s="115">
        <v>-4</v>
      </c>
      <c r="J13" s="116">
        <v>-5.1948051948051948</v>
      </c>
    </row>
    <row r="14" spans="1:15" s="287" customFormat="1" ht="24.95" customHeight="1" x14ac:dyDescent="0.2">
      <c r="A14" s="193" t="s">
        <v>215</v>
      </c>
      <c r="B14" s="199" t="s">
        <v>137</v>
      </c>
      <c r="C14" s="113">
        <v>19.382336500838456</v>
      </c>
      <c r="D14" s="115">
        <v>1387</v>
      </c>
      <c r="E14" s="114">
        <v>403</v>
      </c>
      <c r="F14" s="114">
        <v>635</v>
      </c>
      <c r="G14" s="114">
        <v>394</v>
      </c>
      <c r="H14" s="140">
        <v>604</v>
      </c>
      <c r="I14" s="115">
        <v>783</v>
      </c>
      <c r="J14" s="116">
        <v>129.63576158940398</v>
      </c>
      <c r="K14" s="110"/>
      <c r="L14" s="110"/>
      <c r="M14" s="110"/>
      <c r="N14" s="110"/>
      <c r="O14" s="110"/>
    </row>
    <row r="15" spans="1:15" s="110" customFormat="1" ht="24.95" customHeight="1" x14ac:dyDescent="0.2">
      <c r="A15" s="193" t="s">
        <v>216</v>
      </c>
      <c r="B15" s="199" t="s">
        <v>217</v>
      </c>
      <c r="C15" s="113">
        <v>5.0586920067076582</v>
      </c>
      <c r="D15" s="115">
        <v>362</v>
      </c>
      <c r="E15" s="114">
        <v>90</v>
      </c>
      <c r="F15" s="114">
        <v>206</v>
      </c>
      <c r="G15" s="114">
        <v>84</v>
      </c>
      <c r="H15" s="140">
        <v>168</v>
      </c>
      <c r="I15" s="115">
        <v>194</v>
      </c>
      <c r="J15" s="116">
        <v>115.47619047619048</v>
      </c>
    </row>
    <row r="16" spans="1:15" s="287" customFormat="1" ht="24.95" customHeight="1" x14ac:dyDescent="0.2">
      <c r="A16" s="193" t="s">
        <v>218</v>
      </c>
      <c r="B16" s="199" t="s">
        <v>141</v>
      </c>
      <c r="C16" s="113">
        <v>13.541084404695361</v>
      </c>
      <c r="D16" s="115">
        <v>969</v>
      </c>
      <c r="E16" s="114">
        <v>281</v>
      </c>
      <c r="F16" s="114">
        <v>373</v>
      </c>
      <c r="G16" s="114">
        <v>276</v>
      </c>
      <c r="H16" s="140">
        <v>365</v>
      </c>
      <c r="I16" s="115">
        <v>604</v>
      </c>
      <c r="J16" s="116">
        <v>165.47945205479451</v>
      </c>
      <c r="K16" s="110"/>
      <c r="L16" s="110"/>
      <c r="M16" s="110"/>
      <c r="N16" s="110"/>
      <c r="O16" s="110"/>
    </row>
    <row r="17" spans="1:15" s="110" customFormat="1" ht="24.95" customHeight="1" x14ac:dyDescent="0.2">
      <c r="A17" s="193" t="s">
        <v>142</v>
      </c>
      <c r="B17" s="199" t="s">
        <v>220</v>
      </c>
      <c r="C17" s="113">
        <v>0.78256008943543875</v>
      </c>
      <c r="D17" s="115">
        <v>56</v>
      </c>
      <c r="E17" s="114">
        <v>32</v>
      </c>
      <c r="F17" s="114">
        <v>56</v>
      </c>
      <c r="G17" s="114">
        <v>34</v>
      </c>
      <c r="H17" s="140">
        <v>71</v>
      </c>
      <c r="I17" s="115">
        <v>-15</v>
      </c>
      <c r="J17" s="116">
        <v>-21.12676056338028</v>
      </c>
    </row>
    <row r="18" spans="1:15" s="287" customFormat="1" ht="24.95" customHeight="1" x14ac:dyDescent="0.2">
      <c r="A18" s="201" t="s">
        <v>144</v>
      </c>
      <c r="B18" s="202" t="s">
        <v>145</v>
      </c>
      <c r="C18" s="113">
        <v>6.470095025153717</v>
      </c>
      <c r="D18" s="115">
        <v>463</v>
      </c>
      <c r="E18" s="114">
        <v>423</v>
      </c>
      <c r="F18" s="114">
        <v>379</v>
      </c>
      <c r="G18" s="114">
        <v>385</v>
      </c>
      <c r="H18" s="140">
        <v>648</v>
      </c>
      <c r="I18" s="115">
        <v>-185</v>
      </c>
      <c r="J18" s="116">
        <v>-28.549382716049383</v>
      </c>
      <c r="K18" s="110"/>
      <c r="L18" s="110"/>
      <c r="M18" s="110"/>
      <c r="N18" s="110"/>
      <c r="O18" s="110"/>
    </row>
    <row r="19" spans="1:15" s="110" customFormat="1" ht="24.95" customHeight="1" x14ac:dyDescent="0.2">
      <c r="A19" s="193" t="s">
        <v>146</v>
      </c>
      <c r="B19" s="199" t="s">
        <v>147</v>
      </c>
      <c r="C19" s="113">
        <v>12.073784237003913</v>
      </c>
      <c r="D19" s="115">
        <v>864</v>
      </c>
      <c r="E19" s="114">
        <v>986</v>
      </c>
      <c r="F19" s="114">
        <v>939</v>
      </c>
      <c r="G19" s="114">
        <v>712</v>
      </c>
      <c r="H19" s="140">
        <v>875</v>
      </c>
      <c r="I19" s="115">
        <v>-11</v>
      </c>
      <c r="J19" s="116">
        <v>-1.2571428571428571</v>
      </c>
    </row>
    <row r="20" spans="1:15" s="287" customFormat="1" ht="24.95" customHeight="1" x14ac:dyDescent="0.2">
      <c r="A20" s="193" t="s">
        <v>148</v>
      </c>
      <c r="B20" s="199" t="s">
        <v>149</v>
      </c>
      <c r="C20" s="113">
        <v>21.618222470653997</v>
      </c>
      <c r="D20" s="115">
        <v>1547</v>
      </c>
      <c r="E20" s="114">
        <v>1533</v>
      </c>
      <c r="F20" s="114">
        <v>1291</v>
      </c>
      <c r="G20" s="114">
        <v>1127</v>
      </c>
      <c r="H20" s="140">
        <v>1298</v>
      </c>
      <c r="I20" s="115">
        <v>249</v>
      </c>
      <c r="J20" s="116">
        <v>19.183359013867488</v>
      </c>
      <c r="K20" s="110"/>
      <c r="L20" s="110"/>
      <c r="M20" s="110"/>
      <c r="N20" s="110"/>
      <c r="O20" s="110"/>
    </row>
    <row r="21" spans="1:15" s="110" customFormat="1" ht="24.95" customHeight="1" x14ac:dyDescent="0.2">
      <c r="A21" s="201" t="s">
        <v>150</v>
      </c>
      <c r="B21" s="202" t="s">
        <v>151</v>
      </c>
      <c r="C21" s="113">
        <v>7.8395751816657349</v>
      </c>
      <c r="D21" s="115">
        <v>561</v>
      </c>
      <c r="E21" s="114">
        <v>471</v>
      </c>
      <c r="F21" s="114">
        <v>607</v>
      </c>
      <c r="G21" s="114">
        <v>501</v>
      </c>
      <c r="H21" s="140">
        <v>520</v>
      </c>
      <c r="I21" s="115">
        <v>41</v>
      </c>
      <c r="J21" s="116">
        <v>7.884615384615385</v>
      </c>
    </row>
    <row r="22" spans="1:15" s="110" customFormat="1" ht="24.95" customHeight="1" x14ac:dyDescent="0.2">
      <c r="A22" s="201" t="s">
        <v>152</v>
      </c>
      <c r="B22" s="199" t="s">
        <v>153</v>
      </c>
      <c r="C22" s="113">
        <v>2.5153717160424818</v>
      </c>
      <c r="D22" s="115">
        <v>180</v>
      </c>
      <c r="E22" s="114">
        <v>123</v>
      </c>
      <c r="F22" s="114">
        <v>155</v>
      </c>
      <c r="G22" s="114">
        <v>160</v>
      </c>
      <c r="H22" s="140">
        <v>190</v>
      </c>
      <c r="I22" s="115">
        <v>-10</v>
      </c>
      <c r="J22" s="116">
        <v>-5.2631578947368425</v>
      </c>
    </row>
    <row r="23" spans="1:15" s="110" customFormat="1" ht="24.95" customHeight="1" x14ac:dyDescent="0.2">
      <c r="A23" s="193" t="s">
        <v>154</v>
      </c>
      <c r="B23" s="199" t="s">
        <v>155</v>
      </c>
      <c r="C23" s="113">
        <v>0.8943543879262158</v>
      </c>
      <c r="D23" s="115">
        <v>64</v>
      </c>
      <c r="E23" s="114">
        <v>47</v>
      </c>
      <c r="F23" s="114">
        <v>48</v>
      </c>
      <c r="G23" s="114">
        <v>37</v>
      </c>
      <c r="H23" s="140">
        <v>59</v>
      </c>
      <c r="I23" s="115">
        <v>5</v>
      </c>
      <c r="J23" s="116">
        <v>8.4745762711864412</v>
      </c>
    </row>
    <row r="24" spans="1:15" s="110" customFormat="1" ht="24.95" customHeight="1" x14ac:dyDescent="0.2">
      <c r="A24" s="193" t="s">
        <v>156</v>
      </c>
      <c r="B24" s="199" t="s">
        <v>221</v>
      </c>
      <c r="C24" s="113">
        <v>6.9591950810508667</v>
      </c>
      <c r="D24" s="115">
        <v>498</v>
      </c>
      <c r="E24" s="114">
        <v>305</v>
      </c>
      <c r="F24" s="114">
        <v>411</v>
      </c>
      <c r="G24" s="114">
        <v>331</v>
      </c>
      <c r="H24" s="140">
        <v>293</v>
      </c>
      <c r="I24" s="115">
        <v>205</v>
      </c>
      <c r="J24" s="116">
        <v>69.965870307167236</v>
      </c>
    </row>
    <row r="25" spans="1:15" s="110" customFormat="1" ht="24.95" customHeight="1" x14ac:dyDescent="0.2">
      <c r="A25" s="193" t="s">
        <v>222</v>
      </c>
      <c r="B25" s="204" t="s">
        <v>159</v>
      </c>
      <c r="C25" s="113">
        <v>5.6595863610955846</v>
      </c>
      <c r="D25" s="115">
        <v>405</v>
      </c>
      <c r="E25" s="114">
        <v>535</v>
      </c>
      <c r="F25" s="114">
        <v>415</v>
      </c>
      <c r="G25" s="114">
        <v>311</v>
      </c>
      <c r="H25" s="140">
        <v>448</v>
      </c>
      <c r="I25" s="115">
        <v>-43</v>
      </c>
      <c r="J25" s="116">
        <v>-9.5982142857142865</v>
      </c>
    </row>
    <row r="26" spans="1:15" s="110" customFormat="1" ht="24.95" customHeight="1" x14ac:dyDescent="0.2">
      <c r="A26" s="201">
        <v>782.78300000000002</v>
      </c>
      <c r="B26" s="203" t="s">
        <v>160</v>
      </c>
      <c r="C26" s="113">
        <v>3.9966461710452768</v>
      </c>
      <c r="D26" s="115">
        <v>286</v>
      </c>
      <c r="E26" s="114">
        <v>314</v>
      </c>
      <c r="F26" s="114">
        <v>250</v>
      </c>
      <c r="G26" s="114">
        <v>323</v>
      </c>
      <c r="H26" s="140">
        <v>270</v>
      </c>
      <c r="I26" s="115">
        <v>16</v>
      </c>
      <c r="J26" s="116">
        <v>5.9259259259259256</v>
      </c>
    </row>
    <row r="27" spans="1:15" s="110" customFormat="1" ht="24.95" customHeight="1" x14ac:dyDescent="0.2">
      <c r="A27" s="193" t="s">
        <v>161</v>
      </c>
      <c r="B27" s="199" t="s">
        <v>162</v>
      </c>
      <c r="C27" s="113">
        <v>1.5651201788708775</v>
      </c>
      <c r="D27" s="115">
        <v>112</v>
      </c>
      <c r="E27" s="114">
        <v>68</v>
      </c>
      <c r="F27" s="114">
        <v>110</v>
      </c>
      <c r="G27" s="114">
        <v>75</v>
      </c>
      <c r="H27" s="140">
        <v>85</v>
      </c>
      <c r="I27" s="115">
        <v>27</v>
      </c>
      <c r="J27" s="116">
        <v>31.764705882352942</v>
      </c>
    </row>
    <row r="28" spans="1:15" s="110" customFormat="1" ht="24.95" customHeight="1" x14ac:dyDescent="0.2">
      <c r="A28" s="193" t="s">
        <v>163</v>
      </c>
      <c r="B28" s="199" t="s">
        <v>164</v>
      </c>
      <c r="C28" s="113">
        <v>1.6908887646730018</v>
      </c>
      <c r="D28" s="115">
        <v>121</v>
      </c>
      <c r="E28" s="114">
        <v>70</v>
      </c>
      <c r="F28" s="114">
        <v>235</v>
      </c>
      <c r="G28" s="114">
        <v>60</v>
      </c>
      <c r="H28" s="140">
        <v>217</v>
      </c>
      <c r="I28" s="115">
        <v>-96</v>
      </c>
      <c r="J28" s="116">
        <v>-44.23963133640553</v>
      </c>
    </row>
    <row r="29" spans="1:15" s="110" customFormat="1" ht="24.95" customHeight="1" x14ac:dyDescent="0.2">
      <c r="A29" s="193">
        <v>86</v>
      </c>
      <c r="B29" s="199" t="s">
        <v>165</v>
      </c>
      <c r="C29" s="113">
        <v>2.7249860257126888</v>
      </c>
      <c r="D29" s="115">
        <v>195</v>
      </c>
      <c r="E29" s="114">
        <v>199</v>
      </c>
      <c r="F29" s="114">
        <v>199</v>
      </c>
      <c r="G29" s="114">
        <v>164</v>
      </c>
      <c r="H29" s="140">
        <v>195</v>
      </c>
      <c r="I29" s="115">
        <v>0</v>
      </c>
      <c r="J29" s="116">
        <v>0</v>
      </c>
    </row>
    <row r="30" spans="1:15" s="110" customFormat="1" ht="24.95" customHeight="1" x14ac:dyDescent="0.2">
      <c r="A30" s="193">
        <v>87.88</v>
      </c>
      <c r="B30" s="204" t="s">
        <v>166</v>
      </c>
      <c r="C30" s="113">
        <v>2.5572945779765233</v>
      </c>
      <c r="D30" s="115">
        <v>183</v>
      </c>
      <c r="E30" s="114">
        <v>167</v>
      </c>
      <c r="F30" s="114">
        <v>252</v>
      </c>
      <c r="G30" s="114">
        <v>115</v>
      </c>
      <c r="H30" s="140">
        <v>149</v>
      </c>
      <c r="I30" s="115">
        <v>34</v>
      </c>
      <c r="J30" s="116">
        <v>22.818791946308725</v>
      </c>
    </row>
    <row r="31" spans="1:15" s="110" customFormat="1" ht="24.95" customHeight="1" x14ac:dyDescent="0.2">
      <c r="A31" s="193" t="s">
        <v>167</v>
      </c>
      <c r="B31" s="199" t="s">
        <v>168</v>
      </c>
      <c r="C31" s="113">
        <v>1.9144773616545556</v>
      </c>
      <c r="D31" s="115">
        <v>137</v>
      </c>
      <c r="E31" s="114">
        <v>119</v>
      </c>
      <c r="F31" s="114">
        <v>157</v>
      </c>
      <c r="G31" s="114">
        <v>131</v>
      </c>
      <c r="H31" s="140">
        <v>157</v>
      </c>
      <c r="I31" s="115">
        <v>-20</v>
      </c>
      <c r="J31" s="116">
        <v>-12.738853503184714</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1.1179429849077698</v>
      </c>
      <c r="D34" s="115">
        <v>80</v>
      </c>
      <c r="E34" s="114">
        <v>161</v>
      </c>
      <c r="F34" s="114">
        <v>123</v>
      </c>
      <c r="G34" s="114">
        <v>116</v>
      </c>
      <c r="H34" s="140">
        <v>38</v>
      </c>
      <c r="I34" s="115">
        <v>42</v>
      </c>
      <c r="J34" s="116">
        <v>110.52631578947368</v>
      </c>
    </row>
    <row r="35" spans="1:10" s="110" customFormat="1" ht="24.95" customHeight="1" x14ac:dyDescent="0.2">
      <c r="A35" s="292" t="s">
        <v>171</v>
      </c>
      <c r="B35" s="293" t="s">
        <v>172</v>
      </c>
      <c r="C35" s="113">
        <v>26.872554499720515</v>
      </c>
      <c r="D35" s="115">
        <v>1923</v>
      </c>
      <c r="E35" s="114">
        <v>868</v>
      </c>
      <c r="F35" s="114">
        <v>1051</v>
      </c>
      <c r="G35" s="114">
        <v>815</v>
      </c>
      <c r="H35" s="140">
        <v>1329</v>
      </c>
      <c r="I35" s="115">
        <v>594</v>
      </c>
      <c r="J35" s="116">
        <v>44.695259593679459</v>
      </c>
    </row>
    <row r="36" spans="1:10" s="110" customFormat="1" ht="24.95" customHeight="1" x14ac:dyDescent="0.2">
      <c r="A36" s="294" t="s">
        <v>173</v>
      </c>
      <c r="B36" s="295" t="s">
        <v>174</v>
      </c>
      <c r="C36" s="125">
        <v>72.009502515371722</v>
      </c>
      <c r="D36" s="143">
        <v>5153</v>
      </c>
      <c r="E36" s="144">
        <v>4937</v>
      </c>
      <c r="F36" s="144">
        <v>5069</v>
      </c>
      <c r="G36" s="144">
        <v>4047</v>
      </c>
      <c r="H36" s="145">
        <v>4756</v>
      </c>
      <c r="I36" s="143">
        <v>397</v>
      </c>
      <c r="J36" s="146">
        <v>8.3473507148864599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7156</v>
      </c>
      <c r="F11" s="264">
        <v>5966</v>
      </c>
      <c r="G11" s="264">
        <v>6243</v>
      </c>
      <c r="H11" s="264">
        <v>4978</v>
      </c>
      <c r="I11" s="265">
        <v>6123</v>
      </c>
      <c r="J11" s="263">
        <v>1033</v>
      </c>
      <c r="K11" s="266">
        <v>16.870814959986934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20.500279485746226</v>
      </c>
      <c r="E13" s="115">
        <v>1467</v>
      </c>
      <c r="F13" s="114">
        <v>1576</v>
      </c>
      <c r="G13" s="114">
        <v>1446</v>
      </c>
      <c r="H13" s="114">
        <v>1270</v>
      </c>
      <c r="I13" s="140">
        <v>1485</v>
      </c>
      <c r="J13" s="115">
        <v>-18</v>
      </c>
      <c r="K13" s="116">
        <v>-1.2121212121212122</v>
      </c>
    </row>
    <row r="14" spans="1:17" ht="15.95" customHeight="1" x14ac:dyDescent="0.2">
      <c r="A14" s="306" t="s">
        <v>230</v>
      </c>
      <c r="B14" s="307"/>
      <c r="C14" s="308"/>
      <c r="D14" s="113">
        <v>61.34712129681386</v>
      </c>
      <c r="E14" s="115">
        <v>4390</v>
      </c>
      <c r="F14" s="114">
        <v>3354</v>
      </c>
      <c r="G14" s="114">
        <v>3668</v>
      </c>
      <c r="H14" s="114">
        <v>2780</v>
      </c>
      <c r="I14" s="140">
        <v>3497</v>
      </c>
      <c r="J14" s="115">
        <v>893</v>
      </c>
      <c r="K14" s="116">
        <v>25.536173863311411</v>
      </c>
    </row>
    <row r="15" spans="1:17" ht="15.95" customHeight="1" x14ac:dyDescent="0.2">
      <c r="A15" s="306" t="s">
        <v>231</v>
      </c>
      <c r="B15" s="307"/>
      <c r="C15" s="308"/>
      <c r="D15" s="113">
        <v>8.9994410285075457</v>
      </c>
      <c r="E15" s="115">
        <v>644</v>
      </c>
      <c r="F15" s="114">
        <v>511</v>
      </c>
      <c r="G15" s="114">
        <v>511</v>
      </c>
      <c r="H15" s="114">
        <v>436</v>
      </c>
      <c r="I15" s="140">
        <v>536</v>
      </c>
      <c r="J15" s="115">
        <v>108</v>
      </c>
      <c r="K15" s="116">
        <v>20.149253731343283</v>
      </c>
    </row>
    <row r="16" spans="1:17" ht="15.95" customHeight="1" x14ac:dyDescent="0.2">
      <c r="A16" s="306" t="s">
        <v>232</v>
      </c>
      <c r="B16" s="307"/>
      <c r="C16" s="308"/>
      <c r="D16" s="113">
        <v>9.0972610396869751</v>
      </c>
      <c r="E16" s="115">
        <v>651</v>
      </c>
      <c r="F16" s="114">
        <v>522</v>
      </c>
      <c r="G16" s="114">
        <v>606</v>
      </c>
      <c r="H16" s="114">
        <v>489</v>
      </c>
      <c r="I16" s="140">
        <v>597</v>
      </c>
      <c r="J16" s="115">
        <v>54</v>
      </c>
      <c r="K16" s="116">
        <v>9.0452261306532655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1.159865846841811</v>
      </c>
      <c r="E18" s="115">
        <v>83</v>
      </c>
      <c r="F18" s="114">
        <v>127</v>
      </c>
      <c r="G18" s="114">
        <v>131</v>
      </c>
      <c r="H18" s="114">
        <v>119</v>
      </c>
      <c r="I18" s="140">
        <v>53</v>
      </c>
      <c r="J18" s="115">
        <v>30</v>
      </c>
      <c r="K18" s="116">
        <v>56.60377358490566</v>
      </c>
    </row>
    <row r="19" spans="1:11" ht="14.1" customHeight="1" x14ac:dyDescent="0.2">
      <c r="A19" s="306" t="s">
        <v>235</v>
      </c>
      <c r="B19" s="307" t="s">
        <v>236</v>
      </c>
      <c r="C19" s="308"/>
      <c r="D19" s="113">
        <v>0.74063722750139738</v>
      </c>
      <c r="E19" s="115">
        <v>53</v>
      </c>
      <c r="F19" s="114">
        <v>101</v>
      </c>
      <c r="G19" s="114">
        <v>99</v>
      </c>
      <c r="H19" s="114">
        <v>94</v>
      </c>
      <c r="I19" s="140">
        <v>32</v>
      </c>
      <c r="J19" s="115">
        <v>21</v>
      </c>
      <c r="K19" s="116">
        <v>65.625</v>
      </c>
    </row>
    <row r="20" spans="1:11" ht="14.1" customHeight="1" x14ac:dyDescent="0.2">
      <c r="A20" s="306">
        <v>12</v>
      </c>
      <c r="B20" s="307" t="s">
        <v>237</v>
      </c>
      <c r="C20" s="308"/>
      <c r="D20" s="113">
        <v>1.607043040804919</v>
      </c>
      <c r="E20" s="115">
        <v>115</v>
      </c>
      <c r="F20" s="114">
        <v>238</v>
      </c>
      <c r="G20" s="114">
        <v>114</v>
      </c>
      <c r="H20" s="114">
        <v>67</v>
      </c>
      <c r="I20" s="140">
        <v>120</v>
      </c>
      <c r="J20" s="115">
        <v>-5</v>
      </c>
      <c r="K20" s="116">
        <v>-4.166666666666667</v>
      </c>
    </row>
    <row r="21" spans="1:11" ht="14.1" customHeight="1" x14ac:dyDescent="0.2">
      <c r="A21" s="306">
        <v>21</v>
      </c>
      <c r="B21" s="307" t="s">
        <v>238</v>
      </c>
      <c r="C21" s="308"/>
      <c r="D21" s="113">
        <v>0.25153717160424821</v>
      </c>
      <c r="E21" s="115">
        <v>18</v>
      </c>
      <c r="F21" s="114">
        <v>11</v>
      </c>
      <c r="G21" s="114">
        <v>8</v>
      </c>
      <c r="H21" s="114">
        <v>6</v>
      </c>
      <c r="I21" s="140">
        <v>20</v>
      </c>
      <c r="J21" s="115">
        <v>-2</v>
      </c>
      <c r="K21" s="116">
        <v>-10</v>
      </c>
    </row>
    <row r="22" spans="1:11" ht="14.1" customHeight="1" x14ac:dyDescent="0.2">
      <c r="A22" s="306">
        <v>22</v>
      </c>
      <c r="B22" s="307" t="s">
        <v>239</v>
      </c>
      <c r="C22" s="308"/>
      <c r="D22" s="113">
        <v>1.1878144214645052</v>
      </c>
      <c r="E22" s="115">
        <v>85</v>
      </c>
      <c r="F22" s="114">
        <v>70</v>
      </c>
      <c r="G22" s="114">
        <v>102</v>
      </c>
      <c r="H22" s="114">
        <v>109</v>
      </c>
      <c r="I22" s="140">
        <v>79</v>
      </c>
      <c r="J22" s="115">
        <v>6</v>
      </c>
      <c r="K22" s="116">
        <v>7.5949367088607591</v>
      </c>
    </row>
    <row r="23" spans="1:11" ht="14.1" customHeight="1" x14ac:dyDescent="0.2">
      <c r="A23" s="306">
        <v>23</v>
      </c>
      <c r="B23" s="307" t="s">
        <v>240</v>
      </c>
      <c r="C23" s="308"/>
      <c r="D23" s="113">
        <v>0.50307434320849642</v>
      </c>
      <c r="E23" s="115">
        <v>36</v>
      </c>
      <c r="F23" s="114">
        <v>26</v>
      </c>
      <c r="G23" s="114">
        <v>95</v>
      </c>
      <c r="H23" s="114">
        <v>28</v>
      </c>
      <c r="I23" s="140">
        <v>41</v>
      </c>
      <c r="J23" s="115">
        <v>-5</v>
      </c>
      <c r="K23" s="116">
        <v>-12.195121951219512</v>
      </c>
    </row>
    <row r="24" spans="1:11" ht="14.1" customHeight="1" x14ac:dyDescent="0.2">
      <c r="A24" s="306">
        <v>24</v>
      </c>
      <c r="B24" s="307" t="s">
        <v>241</v>
      </c>
      <c r="C24" s="308"/>
      <c r="D24" s="113">
        <v>1.5790944661822246</v>
      </c>
      <c r="E24" s="115">
        <v>113</v>
      </c>
      <c r="F24" s="114">
        <v>89</v>
      </c>
      <c r="G24" s="114">
        <v>81</v>
      </c>
      <c r="H24" s="114">
        <v>86</v>
      </c>
      <c r="I24" s="140">
        <v>98</v>
      </c>
      <c r="J24" s="115">
        <v>15</v>
      </c>
      <c r="K24" s="116">
        <v>15.306122448979592</v>
      </c>
    </row>
    <row r="25" spans="1:11" ht="14.1" customHeight="1" x14ac:dyDescent="0.2">
      <c r="A25" s="306">
        <v>25</v>
      </c>
      <c r="B25" s="307" t="s">
        <v>242</v>
      </c>
      <c r="C25" s="308"/>
      <c r="D25" s="113">
        <v>10.089435438792622</v>
      </c>
      <c r="E25" s="115">
        <v>722</v>
      </c>
      <c r="F25" s="114">
        <v>146</v>
      </c>
      <c r="G25" s="114">
        <v>212</v>
      </c>
      <c r="H25" s="114">
        <v>153</v>
      </c>
      <c r="I25" s="140">
        <v>228</v>
      </c>
      <c r="J25" s="115">
        <v>494</v>
      </c>
      <c r="K25" s="116">
        <v>216.66666666666666</v>
      </c>
    </row>
    <row r="26" spans="1:11" ht="14.1" customHeight="1" x14ac:dyDescent="0.2">
      <c r="A26" s="306">
        <v>26</v>
      </c>
      <c r="B26" s="307" t="s">
        <v>243</v>
      </c>
      <c r="C26" s="308"/>
      <c r="D26" s="113">
        <v>2.6970374510899946</v>
      </c>
      <c r="E26" s="115">
        <v>193</v>
      </c>
      <c r="F26" s="114">
        <v>111</v>
      </c>
      <c r="G26" s="114">
        <v>144</v>
      </c>
      <c r="H26" s="114">
        <v>100</v>
      </c>
      <c r="I26" s="140">
        <v>152</v>
      </c>
      <c r="J26" s="115">
        <v>41</v>
      </c>
      <c r="K26" s="116">
        <v>26.973684210526315</v>
      </c>
    </row>
    <row r="27" spans="1:11" ht="14.1" customHeight="1" x14ac:dyDescent="0.2">
      <c r="A27" s="306">
        <v>27</v>
      </c>
      <c r="B27" s="307" t="s">
        <v>244</v>
      </c>
      <c r="C27" s="308"/>
      <c r="D27" s="113">
        <v>2.2079373951928454</v>
      </c>
      <c r="E27" s="115">
        <v>158</v>
      </c>
      <c r="F27" s="114">
        <v>84</v>
      </c>
      <c r="G27" s="114">
        <v>114</v>
      </c>
      <c r="H27" s="114">
        <v>88</v>
      </c>
      <c r="I27" s="140">
        <v>98</v>
      </c>
      <c r="J27" s="115">
        <v>60</v>
      </c>
      <c r="K27" s="116">
        <v>61.224489795918366</v>
      </c>
    </row>
    <row r="28" spans="1:11" ht="14.1" customHeight="1" x14ac:dyDescent="0.2">
      <c r="A28" s="306">
        <v>28</v>
      </c>
      <c r="B28" s="307" t="s">
        <v>245</v>
      </c>
      <c r="C28" s="308"/>
      <c r="D28" s="113">
        <v>0.15371716042481834</v>
      </c>
      <c r="E28" s="115">
        <v>11</v>
      </c>
      <c r="F28" s="114">
        <v>8</v>
      </c>
      <c r="G28" s="114">
        <v>7</v>
      </c>
      <c r="H28" s="114">
        <v>6</v>
      </c>
      <c r="I28" s="140">
        <v>12</v>
      </c>
      <c r="J28" s="115">
        <v>-1</v>
      </c>
      <c r="K28" s="116">
        <v>-8.3333333333333339</v>
      </c>
    </row>
    <row r="29" spans="1:11" ht="14.1" customHeight="1" x14ac:dyDescent="0.2">
      <c r="A29" s="306">
        <v>29</v>
      </c>
      <c r="B29" s="307" t="s">
        <v>246</v>
      </c>
      <c r="C29" s="308"/>
      <c r="D29" s="113">
        <v>5.1425377305757403</v>
      </c>
      <c r="E29" s="115">
        <v>368</v>
      </c>
      <c r="F29" s="114">
        <v>221</v>
      </c>
      <c r="G29" s="114">
        <v>254</v>
      </c>
      <c r="H29" s="114">
        <v>213</v>
      </c>
      <c r="I29" s="140">
        <v>272</v>
      </c>
      <c r="J29" s="115">
        <v>96</v>
      </c>
      <c r="K29" s="116">
        <v>35.294117647058826</v>
      </c>
    </row>
    <row r="30" spans="1:11" ht="14.1" customHeight="1" x14ac:dyDescent="0.2">
      <c r="A30" s="306" t="s">
        <v>247</v>
      </c>
      <c r="B30" s="307" t="s">
        <v>248</v>
      </c>
      <c r="C30" s="308"/>
      <c r="D30" s="113">
        <v>1.7607602012297372</v>
      </c>
      <c r="E30" s="115">
        <v>126</v>
      </c>
      <c r="F30" s="114">
        <v>63</v>
      </c>
      <c r="G30" s="114">
        <v>64</v>
      </c>
      <c r="H30" s="114">
        <v>40</v>
      </c>
      <c r="I30" s="140">
        <v>67</v>
      </c>
      <c r="J30" s="115">
        <v>59</v>
      </c>
      <c r="K30" s="116">
        <v>88.059701492537314</v>
      </c>
    </row>
    <row r="31" spans="1:11" ht="14.1" customHeight="1" x14ac:dyDescent="0.2">
      <c r="A31" s="306" t="s">
        <v>249</v>
      </c>
      <c r="B31" s="307" t="s">
        <v>250</v>
      </c>
      <c r="C31" s="308"/>
      <c r="D31" s="113">
        <v>3.3119060927892678</v>
      </c>
      <c r="E31" s="115">
        <v>237</v>
      </c>
      <c r="F31" s="114">
        <v>155</v>
      </c>
      <c r="G31" s="114">
        <v>185</v>
      </c>
      <c r="H31" s="114">
        <v>165</v>
      </c>
      <c r="I31" s="140">
        <v>197</v>
      </c>
      <c r="J31" s="115">
        <v>40</v>
      </c>
      <c r="K31" s="116">
        <v>20.304568527918782</v>
      </c>
    </row>
    <row r="32" spans="1:11" ht="14.1" customHeight="1" x14ac:dyDescent="0.2">
      <c r="A32" s="306">
        <v>31</v>
      </c>
      <c r="B32" s="307" t="s">
        <v>251</v>
      </c>
      <c r="C32" s="308"/>
      <c r="D32" s="113">
        <v>0.25153717160424821</v>
      </c>
      <c r="E32" s="115">
        <v>18</v>
      </c>
      <c r="F32" s="114">
        <v>15</v>
      </c>
      <c r="G32" s="114">
        <v>20</v>
      </c>
      <c r="H32" s="114">
        <v>16</v>
      </c>
      <c r="I32" s="140">
        <v>15</v>
      </c>
      <c r="J32" s="115">
        <v>3</v>
      </c>
      <c r="K32" s="116">
        <v>20</v>
      </c>
    </row>
    <row r="33" spans="1:11" ht="14.1" customHeight="1" x14ac:dyDescent="0.2">
      <c r="A33" s="306">
        <v>32</v>
      </c>
      <c r="B33" s="307" t="s">
        <v>252</v>
      </c>
      <c r="C33" s="308"/>
      <c r="D33" s="113">
        <v>2.2079373951928454</v>
      </c>
      <c r="E33" s="115">
        <v>158</v>
      </c>
      <c r="F33" s="114">
        <v>144</v>
      </c>
      <c r="G33" s="114">
        <v>111</v>
      </c>
      <c r="H33" s="114">
        <v>162</v>
      </c>
      <c r="I33" s="140">
        <v>291</v>
      </c>
      <c r="J33" s="115">
        <v>-133</v>
      </c>
      <c r="K33" s="116">
        <v>-45.704467353951891</v>
      </c>
    </row>
    <row r="34" spans="1:11" ht="14.1" customHeight="1" x14ac:dyDescent="0.2">
      <c r="A34" s="306">
        <v>33</v>
      </c>
      <c r="B34" s="307" t="s">
        <v>253</v>
      </c>
      <c r="C34" s="308"/>
      <c r="D34" s="113">
        <v>1.3555058692006707</v>
      </c>
      <c r="E34" s="115">
        <v>97</v>
      </c>
      <c r="F34" s="114">
        <v>154</v>
      </c>
      <c r="G34" s="114">
        <v>116</v>
      </c>
      <c r="H34" s="114">
        <v>80</v>
      </c>
      <c r="I34" s="140">
        <v>164</v>
      </c>
      <c r="J34" s="115">
        <v>-67</v>
      </c>
      <c r="K34" s="116">
        <v>-40.853658536585364</v>
      </c>
    </row>
    <row r="35" spans="1:11" ht="14.1" customHeight="1" x14ac:dyDescent="0.2">
      <c r="A35" s="306">
        <v>34</v>
      </c>
      <c r="B35" s="307" t="s">
        <v>254</v>
      </c>
      <c r="C35" s="308"/>
      <c r="D35" s="113">
        <v>1.6349916154276132</v>
      </c>
      <c r="E35" s="115">
        <v>117</v>
      </c>
      <c r="F35" s="114">
        <v>59</v>
      </c>
      <c r="G35" s="114">
        <v>92</v>
      </c>
      <c r="H35" s="114">
        <v>68</v>
      </c>
      <c r="I35" s="140">
        <v>91</v>
      </c>
      <c r="J35" s="115">
        <v>26</v>
      </c>
      <c r="K35" s="116">
        <v>28.571428571428573</v>
      </c>
    </row>
    <row r="36" spans="1:11" ht="14.1" customHeight="1" x14ac:dyDescent="0.2">
      <c r="A36" s="306">
        <v>41</v>
      </c>
      <c r="B36" s="307" t="s">
        <v>255</v>
      </c>
      <c r="C36" s="308"/>
      <c r="D36" s="113">
        <v>0.55897149245388489</v>
      </c>
      <c r="E36" s="115">
        <v>40</v>
      </c>
      <c r="F36" s="114">
        <v>29</v>
      </c>
      <c r="G36" s="114">
        <v>35</v>
      </c>
      <c r="H36" s="114">
        <v>32</v>
      </c>
      <c r="I36" s="140">
        <v>36</v>
      </c>
      <c r="J36" s="115">
        <v>4</v>
      </c>
      <c r="K36" s="116">
        <v>11.111111111111111</v>
      </c>
    </row>
    <row r="37" spans="1:11" ht="14.1" customHeight="1" x14ac:dyDescent="0.2">
      <c r="A37" s="306">
        <v>42</v>
      </c>
      <c r="B37" s="307" t="s">
        <v>256</v>
      </c>
      <c r="C37" s="308"/>
      <c r="D37" s="113">
        <v>8.3845723868082728E-2</v>
      </c>
      <c r="E37" s="115">
        <v>6</v>
      </c>
      <c r="F37" s="114">
        <v>6</v>
      </c>
      <c r="G37" s="114" t="s">
        <v>513</v>
      </c>
      <c r="H37" s="114">
        <v>7</v>
      </c>
      <c r="I37" s="140" t="s">
        <v>513</v>
      </c>
      <c r="J37" s="115" t="s">
        <v>513</v>
      </c>
      <c r="K37" s="116" t="s">
        <v>513</v>
      </c>
    </row>
    <row r="38" spans="1:11" ht="14.1" customHeight="1" x14ac:dyDescent="0.2">
      <c r="A38" s="306">
        <v>43</v>
      </c>
      <c r="B38" s="307" t="s">
        <v>257</v>
      </c>
      <c r="C38" s="308"/>
      <c r="D38" s="113">
        <v>1.858580212409167</v>
      </c>
      <c r="E38" s="115">
        <v>133</v>
      </c>
      <c r="F38" s="114">
        <v>87</v>
      </c>
      <c r="G38" s="114">
        <v>108</v>
      </c>
      <c r="H38" s="114">
        <v>95</v>
      </c>
      <c r="I38" s="140">
        <v>131</v>
      </c>
      <c r="J38" s="115">
        <v>2</v>
      </c>
      <c r="K38" s="116">
        <v>1.5267175572519085</v>
      </c>
    </row>
    <row r="39" spans="1:11" ht="14.1" customHeight="1" x14ac:dyDescent="0.2">
      <c r="A39" s="306">
        <v>51</v>
      </c>
      <c r="B39" s="307" t="s">
        <v>258</v>
      </c>
      <c r="C39" s="308"/>
      <c r="D39" s="113">
        <v>16.126327557294577</v>
      </c>
      <c r="E39" s="115">
        <v>1154</v>
      </c>
      <c r="F39" s="114">
        <v>1173</v>
      </c>
      <c r="G39" s="114">
        <v>1017</v>
      </c>
      <c r="H39" s="114">
        <v>877</v>
      </c>
      <c r="I39" s="140">
        <v>988</v>
      </c>
      <c r="J39" s="115">
        <v>166</v>
      </c>
      <c r="K39" s="116">
        <v>16.801619433198379</v>
      </c>
    </row>
    <row r="40" spans="1:11" ht="14.1" customHeight="1" x14ac:dyDescent="0.2">
      <c r="A40" s="306" t="s">
        <v>259</v>
      </c>
      <c r="B40" s="307" t="s">
        <v>260</v>
      </c>
      <c r="C40" s="308"/>
      <c r="D40" s="113">
        <v>7.8395751816657349</v>
      </c>
      <c r="E40" s="115">
        <v>561</v>
      </c>
      <c r="F40" s="114">
        <v>614</v>
      </c>
      <c r="G40" s="114">
        <v>546</v>
      </c>
      <c r="H40" s="114">
        <v>497</v>
      </c>
      <c r="I40" s="140">
        <v>585</v>
      </c>
      <c r="J40" s="115">
        <v>-24</v>
      </c>
      <c r="K40" s="116">
        <v>-4.1025641025641022</v>
      </c>
    </row>
    <row r="41" spans="1:11" ht="14.1" customHeight="1" x14ac:dyDescent="0.2">
      <c r="A41" s="306"/>
      <c r="B41" s="307" t="s">
        <v>261</v>
      </c>
      <c r="C41" s="308"/>
      <c r="D41" s="113">
        <v>6.4002235885969814</v>
      </c>
      <c r="E41" s="115">
        <v>458</v>
      </c>
      <c r="F41" s="114">
        <v>496</v>
      </c>
      <c r="G41" s="114">
        <v>401</v>
      </c>
      <c r="H41" s="114">
        <v>419</v>
      </c>
      <c r="I41" s="140">
        <v>489</v>
      </c>
      <c r="J41" s="115">
        <v>-31</v>
      </c>
      <c r="K41" s="116">
        <v>-6.3394683026584868</v>
      </c>
    </row>
    <row r="42" spans="1:11" ht="14.1" customHeight="1" x14ac:dyDescent="0.2">
      <c r="A42" s="306">
        <v>52</v>
      </c>
      <c r="B42" s="307" t="s">
        <v>262</v>
      </c>
      <c r="C42" s="308"/>
      <c r="D42" s="113">
        <v>7.7277808831749581</v>
      </c>
      <c r="E42" s="115">
        <v>553</v>
      </c>
      <c r="F42" s="114">
        <v>661</v>
      </c>
      <c r="G42" s="114">
        <v>423</v>
      </c>
      <c r="H42" s="114">
        <v>425</v>
      </c>
      <c r="I42" s="140">
        <v>478</v>
      </c>
      <c r="J42" s="115">
        <v>75</v>
      </c>
      <c r="K42" s="116">
        <v>15.690376569037657</v>
      </c>
    </row>
    <row r="43" spans="1:11" ht="14.1" customHeight="1" x14ac:dyDescent="0.2">
      <c r="A43" s="306" t="s">
        <v>263</v>
      </c>
      <c r="B43" s="307" t="s">
        <v>264</v>
      </c>
      <c r="C43" s="308"/>
      <c r="D43" s="113">
        <v>6.7216321967579651</v>
      </c>
      <c r="E43" s="115">
        <v>481</v>
      </c>
      <c r="F43" s="114">
        <v>517</v>
      </c>
      <c r="G43" s="114">
        <v>356</v>
      </c>
      <c r="H43" s="114">
        <v>363</v>
      </c>
      <c r="I43" s="140">
        <v>405</v>
      </c>
      <c r="J43" s="115">
        <v>76</v>
      </c>
      <c r="K43" s="116">
        <v>18.765432098765434</v>
      </c>
    </row>
    <row r="44" spans="1:11" ht="14.1" customHeight="1" x14ac:dyDescent="0.2">
      <c r="A44" s="306">
        <v>53</v>
      </c>
      <c r="B44" s="307" t="s">
        <v>265</v>
      </c>
      <c r="C44" s="308"/>
      <c r="D44" s="113">
        <v>1.6489659027389603</v>
      </c>
      <c r="E44" s="115">
        <v>118</v>
      </c>
      <c r="F44" s="114">
        <v>126</v>
      </c>
      <c r="G44" s="114">
        <v>130</v>
      </c>
      <c r="H44" s="114">
        <v>100</v>
      </c>
      <c r="I44" s="140">
        <v>134</v>
      </c>
      <c r="J44" s="115">
        <v>-16</v>
      </c>
      <c r="K44" s="116">
        <v>-11.940298507462687</v>
      </c>
    </row>
    <row r="45" spans="1:11" ht="14.1" customHeight="1" x14ac:dyDescent="0.2">
      <c r="A45" s="306" t="s">
        <v>266</v>
      </c>
      <c r="B45" s="307" t="s">
        <v>267</v>
      </c>
      <c r="C45" s="308"/>
      <c r="D45" s="113">
        <v>1.5930687534935719</v>
      </c>
      <c r="E45" s="115">
        <v>114</v>
      </c>
      <c r="F45" s="114">
        <v>118</v>
      </c>
      <c r="G45" s="114">
        <v>122</v>
      </c>
      <c r="H45" s="114">
        <v>91</v>
      </c>
      <c r="I45" s="140">
        <v>128</v>
      </c>
      <c r="J45" s="115">
        <v>-14</v>
      </c>
      <c r="K45" s="116">
        <v>-10.9375</v>
      </c>
    </row>
    <row r="46" spans="1:11" ht="14.1" customHeight="1" x14ac:dyDescent="0.2">
      <c r="A46" s="306">
        <v>54</v>
      </c>
      <c r="B46" s="307" t="s">
        <v>268</v>
      </c>
      <c r="C46" s="308"/>
      <c r="D46" s="113">
        <v>3.6193404136389042</v>
      </c>
      <c r="E46" s="115">
        <v>259</v>
      </c>
      <c r="F46" s="114">
        <v>259</v>
      </c>
      <c r="G46" s="114">
        <v>236</v>
      </c>
      <c r="H46" s="114">
        <v>207</v>
      </c>
      <c r="I46" s="140">
        <v>277</v>
      </c>
      <c r="J46" s="115">
        <v>-18</v>
      </c>
      <c r="K46" s="116">
        <v>-6.4981949458483754</v>
      </c>
    </row>
    <row r="47" spans="1:11" ht="14.1" customHeight="1" x14ac:dyDescent="0.2">
      <c r="A47" s="306">
        <v>61</v>
      </c>
      <c r="B47" s="307" t="s">
        <v>269</v>
      </c>
      <c r="C47" s="308"/>
      <c r="D47" s="113">
        <v>2.1520402459474566</v>
      </c>
      <c r="E47" s="115">
        <v>154</v>
      </c>
      <c r="F47" s="114">
        <v>101</v>
      </c>
      <c r="G47" s="114">
        <v>128</v>
      </c>
      <c r="H47" s="114">
        <v>131</v>
      </c>
      <c r="I47" s="140">
        <v>145</v>
      </c>
      <c r="J47" s="115">
        <v>9</v>
      </c>
      <c r="K47" s="116">
        <v>6.2068965517241379</v>
      </c>
    </row>
    <row r="48" spans="1:11" ht="14.1" customHeight="1" x14ac:dyDescent="0.2">
      <c r="A48" s="306">
        <v>62</v>
      </c>
      <c r="B48" s="307" t="s">
        <v>270</v>
      </c>
      <c r="C48" s="308"/>
      <c r="D48" s="113">
        <v>7.6299608719955279</v>
      </c>
      <c r="E48" s="115">
        <v>546</v>
      </c>
      <c r="F48" s="114">
        <v>496</v>
      </c>
      <c r="G48" s="114">
        <v>515</v>
      </c>
      <c r="H48" s="114">
        <v>354</v>
      </c>
      <c r="I48" s="140">
        <v>477</v>
      </c>
      <c r="J48" s="115">
        <v>69</v>
      </c>
      <c r="K48" s="116">
        <v>14.465408805031446</v>
      </c>
    </row>
    <row r="49" spans="1:11" ht="14.1" customHeight="1" x14ac:dyDescent="0.2">
      <c r="A49" s="306">
        <v>63</v>
      </c>
      <c r="B49" s="307" t="s">
        <v>271</v>
      </c>
      <c r="C49" s="308"/>
      <c r="D49" s="113">
        <v>4.1363890441587481</v>
      </c>
      <c r="E49" s="115">
        <v>296</v>
      </c>
      <c r="F49" s="114">
        <v>262</v>
      </c>
      <c r="G49" s="114">
        <v>379</v>
      </c>
      <c r="H49" s="114">
        <v>300</v>
      </c>
      <c r="I49" s="140">
        <v>265</v>
      </c>
      <c r="J49" s="115">
        <v>31</v>
      </c>
      <c r="K49" s="116">
        <v>11.69811320754717</v>
      </c>
    </row>
    <row r="50" spans="1:11" ht="14.1" customHeight="1" x14ac:dyDescent="0.2">
      <c r="A50" s="306" t="s">
        <v>272</v>
      </c>
      <c r="B50" s="307" t="s">
        <v>273</v>
      </c>
      <c r="C50" s="308"/>
      <c r="D50" s="113">
        <v>1.4253773057574064</v>
      </c>
      <c r="E50" s="115">
        <v>102</v>
      </c>
      <c r="F50" s="114">
        <v>57</v>
      </c>
      <c r="G50" s="114">
        <v>70</v>
      </c>
      <c r="H50" s="114">
        <v>57</v>
      </c>
      <c r="I50" s="140">
        <v>88</v>
      </c>
      <c r="J50" s="115">
        <v>14</v>
      </c>
      <c r="K50" s="116">
        <v>15.909090909090908</v>
      </c>
    </row>
    <row r="51" spans="1:11" ht="14.1" customHeight="1" x14ac:dyDescent="0.2">
      <c r="A51" s="306" t="s">
        <v>274</v>
      </c>
      <c r="B51" s="307" t="s">
        <v>275</v>
      </c>
      <c r="C51" s="308"/>
      <c r="D51" s="113">
        <v>2.5572945779765233</v>
      </c>
      <c r="E51" s="115">
        <v>183</v>
      </c>
      <c r="F51" s="114">
        <v>183</v>
      </c>
      <c r="G51" s="114">
        <v>298</v>
      </c>
      <c r="H51" s="114">
        <v>225</v>
      </c>
      <c r="I51" s="140">
        <v>158</v>
      </c>
      <c r="J51" s="115">
        <v>25</v>
      </c>
      <c r="K51" s="116">
        <v>15.822784810126583</v>
      </c>
    </row>
    <row r="52" spans="1:11" ht="14.1" customHeight="1" x14ac:dyDescent="0.2">
      <c r="A52" s="306">
        <v>71</v>
      </c>
      <c r="B52" s="307" t="s">
        <v>276</v>
      </c>
      <c r="C52" s="308"/>
      <c r="D52" s="113">
        <v>9.2789267747344883</v>
      </c>
      <c r="E52" s="115">
        <v>664</v>
      </c>
      <c r="F52" s="114">
        <v>501</v>
      </c>
      <c r="G52" s="114">
        <v>558</v>
      </c>
      <c r="H52" s="114">
        <v>465</v>
      </c>
      <c r="I52" s="140">
        <v>594</v>
      </c>
      <c r="J52" s="115">
        <v>70</v>
      </c>
      <c r="K52" s="116">
        <v>11.784511784511784</v>
      </c>
    </row>
    <row r="53" spans="1:11" ht="14.1" customHeight="1" x14ac:dyDescent="0.2">
      <c r="A53" s="306" t="s">
        <v>277</v>
      </c>
      <c r="B53" s="307" t="s">
        <v>278</v>
      </c>
      <c r="C53" s="308"/>
      <c r="D53" s="113">
        <v>2.6830631637786473</v>
      </c>
      <c r="E53" s="115">
        <v>192</v>
      </c>
      <c r="F53" s="114">
        <v>196</v>
      </c>
      <c r="G53" s="114">
        <v>160</v>
      </c>
      <c r="H53" s="114">
        <v>149</v>
      </c>
      <c r="I53" s="140">
        <v>172</v>
      </c>
      <c r="J53" s="115">
        <v>20</v>
      </c>
      <c r="K53" s="116">
        <v>11.627906976744185</v>
      </c>
    </row>
    <row r="54" spans="1:11" ht="14.1" customHeight="1" x14ac:dyDescent="0.2">
      <c r="A54" s="306" t="s">
        <v>279</v>
      </c>
      <c r="B54" s="307" t="s">
        <v>280</v>
      </c>
      <c r="C54" s="308"/>
      <c r="D54" s="113">
        <v>5.9111235326998326</v>
      </c>
      <c r="E54" s="115">
        <v>423</v>
      </c>
      <c r="F54" s="114">
        <v>265</v>
      </c>
      <c r="G54" s="114">
        <v>355</v>
      </c>
      <c r="H54" s="114">
        <v>271</v>
      </c>
      <c r="I54" s="140">
        <v>355</v>
      </c>
      <c r="J54" s="115">
        <v>68</v>
      </c>
      <c r="K54" s="116">
        <v>19.154929577464788</v>
      </c>
    </row>
    <row r="55" spans="1:11" ht="14.1" customHeight="1" x14ac:dyDescent="0.2">
      <c r="A55" s="306">
        <v>72</v>
      </c>
      <c r="B55" s="307" t="s">
        <v>281</v>
      </c>
      <c r="C55" s="308"/>
      <c r="D55" s="113">
        <v>1.8306316377864729</v>
      </c>
      <c r="E55" s="115">
        <v>131</v>
      </c>
      <c r="F55" s="114">
        <v>101</v>
      </c>
      <c r="G55" s="114">
        <v>109</v>
      </c>
      <c r="H55" s="114">
        <v>92</v>
      </c>
      <c r="I55" s="140">
        <v>125</v>
      </c>
      <c r="J55" s="115">
        <v>6</v>
      </c>
      <c r="K55" s="116">
        <v>4.8</v>
      </c>
    </row>
    <row r="56" spans="1:11" ht="14.1" customHeight="1" x14ac:dyDescent="0.2">
      <c r="A56" s="306" t="s">
        <v>282</v>
      </c>
      <c r="B56" s="307" t="s">
        <v>283</v>
      </c>
      <c r="C56" s="308"/>
      <c r="D56" s="113">
        <v>0.81050866405813304</v>
      </c>
      <c r="E56" s="115">
        <v>58</v>
      </c>
      <c r="F56" s="114">
        <v>48</v>
      </c>
      <c r="G56" s="114">
        <v>46</v>
      </c>
      <c r="H56" s="114">
        <v>39</v>
      </c>
      <c r="I56" s="140">
        <v>64</v>
      </c>
      <c r="J56" s="115">
        <v>-6</v>
      </c>
      <c r="K56" s="116">
        <v>-9.375</v>
      </c>
    </row>
    <row r="57" spans="1:11" ht="14.1" customHeight="1" x14ac:dyDescent="0.2">
      <c r="A57" s="306" t="s">
        <v>284</v>
      </c>
      <c r="B57" s="307" t="s">
        <v>285</v>
      </c>
      <c r="C57" s="308"/>
      <c r="D57" s="113">
        <v>0.62884292901062044</v>
      </c>
      <c r="E57" s="115">
        <v>45</v>
      </c>
      <c r="F57" s="114">
        <v>40</v>
      </c>
      <c r="G57" s="114">
        <v>39</v>
      </c>
      <c r="H57" s="114">
        <v>43</v>
      </c>
      <c r="I57" s="140">
        <v>44</v>
      </c>
      <c r="J57" s="115">
        <v>1</v>
      </c>
      <c r="K57" s="116">
        <v>2.2727272727272729</v>
      </c>
    </row>
    <row r="58" spans="1:11" ht="14.1" customHeight="1" x14ac:dyDescent="0.2">
      <c r="A58" s="306">
        <v>73</v>
      </c>
      <c r="B58" s="307" t="s">
        <v>286</v>
      </c>
      <c r="C58" s="308"/>
      <c r="D58" s="113">
        <v>1.0760201229737283</v>
      </c>
      <c r="E58" s="115">
        <v>77</v>
      </c>
      <c r="F58" s="114">
        <v>52</v>
      </c>
      <c r="G58" s="114">
        <v>67</v>
      </c>
      <c r="H58" s="114">
        <v>35</v>
      </c>
      <c r="I58" s="140">
        <v>60</v>
      </c>
      <c r="J58" s="115">
        <v>17</v>
      </c>
      <c r="K58" s="116">
        <v>28.333333333333332</v>
      </c>
    </row>
    <row r="59" spans="1:11" ht="14.1" customHeight="1" x14ac:dyDescent="0.2">
      <c r="A59" s="306" t="s">
        <v>287</v>
      </c>
      <c r="B59" s="307" t="s">
        <v>288</v>
      </c>
      <c r="C59" s="308"/>
      <c r="D59" s="113">
        <v>0.72666294019005029</v>
      </c>
      <c r="E59" s="115">
        <v>52</v>
      </c>
      <c r="F59" s="114">
        <v>39</v>
      </c>
      <c r="G59" s="114">
        <v>42</v>
      </c>
      <c r="H59" s="114">
        <v>26</v>
      </c>
      <c r="I59" s="140">
        <v>43</v>
      </c>
      <c r="J59" s="115">
        <v>9</v>
      </c>
      <c r="K59" s="116">
        <v>20.930232558139537</v>
      </c>
    </row>
    <row r="60" spans="1:11" ht="14.1" customHeight="1" x14ac:dyDescent="0.2">
      <c r="A60" s="306">
        <v>81</v>
      </c>
      <c r="B60" s="307" t="s">
        <v>289</v>
      </c>
      <c r="C60" s="308"/>
      <c r="D60" s="113">
        <v>3.4237003912800446</v>
      </c>
      <c r="E60" s="115">
        <v>245</v>
      </c>
      <c r="F60" s="114">
        <v>227</v>
      </c>
      <c r="G60" s="114">
        <v>231</v>
      </c>
      <c r="H60" s="114">
        <v>184</v>
      </c>
      <c r="I60" s="140">
        <v>227</v>
      </c>
      <c r="J60" s="115">
        <v>18</v>
      </c>
      <c r="K60" s="116">
        <v>7.929515418502203</v>
      </c>
    </row>
    <row r="61" spans="1:11" ht="14.1" customHeight="1" x14ac:dyDescent="0.2">
      <c r="A61" s="306" t="s">
        <v>290</v>
      </c>
      <c r="B61" s="307" t="s">
        <v>291</v>
      </c>
      <c r="C61" s="308"/>
      <c r="D61" s="113">
        <v>1.3275572945779766</v>
      </c>
      <c r="E61" s="115">
        <v>95</v>
      </c>
      <c r="F61" s="114">
        <v>75</v>
      </c>
      <c r="G61" s="114">
        <v>107</v>
      </c>
      <c r="H61" s="114">
        <v>67</v>
      </c>
      <c r="I61" s="140">
        <v>101</v>
      </c>
      <c r="J61" s="115">
        <v>-6</v>
      </c>
      <c r="K61" s="116">
        <v>-5.9405940594059405</v>
      </c>
    </row>
    <row r="62" spans="1:11" ht="14.1" customHeight="1" x14ac:dyDescent="0.2">
      <c r="A62" s="306" t="s">
        <v>292</v>
      </c>
      <c r="B62" s="307" t="s">
        <v>293</v>
      </c>
      <c r="C62" s="308"/>
      <c r="D62" s="113">
        <v>0.90832867523756289</v>
      </c>
      <c r="E62" s="115">
        <v>65</v>
      </c>
      <c r="F62" s="114">
        <v>85</v>
      </c>
      <c r="G62" s="114">
        <v>58</v>
      </c>
      <c r="H62" s="114">
        <v>47</v>
      </c>
      <c r="I62" s="140">
        <v>46</v>
      </c>
      <c r="J62" s="115">
        <v>19</v>
      </c>
      <c r="K62" s="116">
        <v>41.304347826086953</v>
      </c>
    </row>
    <row r="63" spans="1:11" ht="14.1" customHeight="1" x14ac:dyDescent="0.2">
      <c r="A63" s="306"/>
      <c r="B63" s="307" t="s">
        <v>294</v>
      </c>
      <c r="C63" s="308"/>
      <c r="D63" s="113">
        <v>0.79653437674678595</v>
      </c>
      <c r="E63" s="115">
        <v>57</v>
      </c>
      <c r="F63" s="114">
        <v>70</v>
      </c>
      <c r="G63" s="114">
        <v>50</v>
      </c>
      <c r="H63" s="114">
        <v>39</v>
      </c>
      <c r="I63" s="140">
        <v>41</v>
      </c>
      <c r="J63" s="115">
        <v>16</v>
      </c>
      <c r="K63" s="116">
        <v>39.024390243902438</v>
      </c>
    </row>
    <row r="64" spans="1:11" ht="14.1" customHeight="1" x14ac:dyDescent="0.2">
      <c r="A64" s="306" t="s">
        <v>295</v>
      </c>
      <c r="B64" s="307" t="s">
        <v>296</v>
      </c>
      <c r="C64" s="308"/>
      <c r="D64" s="113">
        <v>0.51704863051984351</v>
      </c>
      <c r="E64" s="115">
        <v>37</v>
      </c>
      <c r="F64" s="114">
        <v>24</v>
      </c>
      <c r="G64" s="114">
        <v>25</v>
      </c>
      <c r="H64" s="114">
        <v>19</v>
      </c>
      <c r="I64" s="140">
        <v>26</v>
      </c>
      <c r="J64" s="115">
        <v>11</v>
      </c>
      <c r="K64" s="116">
        <v>42.307692307692307</v>
      </c>
    </row>
    <row r="65" spans="1:11" ht="14.1" customHeight="1" x14ac:dyDescent="0.2">
      <c r="A65" s="306" t="s">
        <v>297</v>
      </c>
      <c r="B65" s="307" t="s">
        <v>298</v>
      </c>
      <c r="C65" s="308"/>
      <c r="D65" s="113">
        <v>0.18166573504751257</v>
      </c>
      <c r="E65" s="115">
        <v>13</v>
      </c>
      <c r="F65" s="114">
        <v>19</v>
      </c>
      <c r="G65" s="114">
        <v>15</v>
      </c>
      <c r="H65" s="114">
        <v>22</v>
      </c>
      <c r="I65" s="140">
        <v>19</v>
      </c>
      <c r="J65" s="115">
        <v>-6</v>
      </c>
      <c r="K65" s="116">
        <v>-31.578947368421051</v>
      </c>
    </row>
    <row r="66" spans="1:11" ht="14.1" customHeight="1" x14ac:dyDescent="0.2">
      <c r="A66" s="306">
        <v>82</v>
      </c>
      <c r="B66" s="307" t="s">
        <v>299</v>
      </c>
      <c r="C66" s="308"/>
      <c r="D66" s="113">
        <v>1.3555058692006707</v>
      </c>
      <c r="E66" s="115">
        <v>97</v>
      </c>
      <c r="F66" s="114">
        <v>115</v>
      </c>
      <c r="G66" s="114">
        <v>134</v>
      </c>
      <c r="H66" s="114">
        <v>84</v>
      </c>
      <c r="I66" s="140">
        <v>102</v>
      </c>
      <c r="J66" s="115">
        <v>-5</v>
      </c>
      <c r="K66" s="116">
        <v>-4.9019607843137258</v>
      </c>
    </row>
    <row r="67" spans="1:11" ht="14.1" customHeight="1" x14ac:dyDescent="0.2">
      <c r="A67" s="306" t="s">
        <v>300</v>
      </c>
      <c r="B67" s="307" t="s">
        <v>301</v>
      </c>
      <c r="C67" s="308"/>
      <c r="D67" s="113">
        <v>0.78256008943543875</v>
      </c>
      <c r="E67" s="115">
        <v>56</v>
      </c>
      <c r="F67" s="114">
        <v>72</v>
      </c>
      <c r="G67" s="114">
        <v>67</v>
      </c>
      <c r="H67" s="114">
        <v>37</v>
      </c>
      <c r="I67" s="140">
        <v>51</v>
      </c>
      <c r="J67" s="115">
        <v>5</v>
      </c>
      <c r="K67" s="116">
        <v>9.8039215686274517</v>
      </c>
    </row>
    <row r="68" spans="1:11" ht="14.1" customHeight="1" x14ac:dyDescent="0.2">
      <c r="A68" s="306" t="s">
        <v>302</v>
      </c>
      <c r="B68" s="307" t="s">
        <v>303</v>
      </c>
      <c r="C68" s="308"/>
      <c r="D68" s="113">
        <v>0.46115148127445499</v>
      </c>
      <c r="E68" s="115">
        <v>33</v>
      </c>
      <c r="F68" s="114">
        <v>34</v>
      </c>
      <c r="G68" s="114">
        <v>44</v>
      </c>
      <c r="H68" s="114">
        <v>31</v>
      </c>
      <c r="I68" s="140">
        <v>39</v>
      </c>
      <c r="J68" s="115">
        <v>-6</v>
      </c>
      <c r="K68" s="116">
        <v>-15.384615384615385</v>
      </c>
    </row>
    <row r="69" spans="1:11" ht="14.1" customHeight="1" x14ac:dyDescent="0.2">
      <c r="A69" s="306">
        <v>83</v>
      </c>
      <c r="B69" s="307" t="s">
        <v>304</v>
      </c>
      <c r="C69" s="308"/>
      <c r="D69" s="113">
        <v>2.4734488541084403</v>
      </c>
      <c r="E69" s="115">
        <v>177</v>
      </c>
      <c r="F69" s="114">
        <v>96</v>
      </c>
      <c r="G69" s="114">
        <v>298</v>
      </c>
      <c r="H69" s="114">
        <v>116</v>
      </c>
      <c r="I69" s="140">
        <v>128</v>
      </c>
      <c r="J69" s="115">
        <v>49</v>
      </c>
      <c r="K69" s="116">
        <v>38.28125</v>
      </c>
    </row>
    <row r="70" spans="1:11" ht="14.1" customHeight="1" x14ac:dyDescent="0.2">
      <c r="A70" s="306" t="s">
        <v>305</v>
      </c>
      <c r="B70" s="307" t="s">
        <v>306</v>
      </c>
      <c r="C70" s="308"/>
      <c r="D70" s="113">
        <v>2.1101173840134155</v>
      </c>
      <c r="E70" s="115">
        <v>151</v>
      </c>
      <c r="F70" s="114">
        <v>76</v>
      </c>
      <c r="G70" s="114">
        <v>264</v>
      </c>
      <c r="H70" s="114">
        <v>102</v>
      </c>
      <c r="I70" s="140">
        <v>100</v>
      </c>
      <c r="J70" s="115">
        <v>51</v>
      </c>
      <c r="K70" s="116">
        <v>51</v>
      </c>
    </row>
    <row r="71" spans="1:11" ht="14.1" customHeight="1" x14ac:dyDescent="0.2">
      <c r="A71" s="306"/>
      <c r="B71" s="307" t="s">
        <v>307</v>
      </c>
      <c r="C71" s="308"/>
      <c r="D71" s="113">
        <v>1.5371716042481833</v>
      </c>
      <c r="E71" s="115">
        <v>110</v>
      </c>
      <c r="F71" s="114">
        <v>43</v>
      </c>
      <c r="G71" s="114">
        <v>197</v>
      </c>
      <c r="H71" s="114">
        <v>63</v>
      </c>
      <c r="I71" s="140">
        <v>61</v>
      </c>
      <c r="J71" s="115">
        <v>49</v>
      </c>
      <c r="K71" s="116">
        <v>80.327868852459019</v>
      </c>
    </row>
    <row r="72" spans="1:11" ht="14.1" customHeight="1" x14ac:dyDescent="0.2">
      <c r="A72" s="306">
        <v>84</v>
      </c>
      <c r="B72" s="307" t="s">
        <v>308</v>
      </c>
      <c r="C72" s="308"/>
      <c r="D72" s="113">
        <v>1.9843487982112913</v>
      </c>
      <c r="E72" s="115">
        <v>142</v>
      </c>
      <c r="F72" s="114">
        <v>111</v>
      </c>
      <c r="G72" s="114">
        <v>183</v>
      </c>
      <c r="H72" s="114">
        <v>114</v>
      </c>
      <c r="I72" s="140">
        <v>140</v>
      </c>
      <c r="J72" s="115">
        <v>2</v>
      </c>
      <c r="K72" s="116">
        <v>1.4285714285714286</v>
      </c>
    </row>
    <row r="73" spans="1:11" ht="14.1" customHeight="1" x14ac:dyDescent="0.2">
      <c r="A73" s="306" t="s">
        <v>309</v>
      </c>
      <c r="B73" s="307" t="s">
        <v>310</v>
      </c>
      <c r="C73" s="308"/>
      <c r="D73" s="113">
        <v>0.15371716042481834</v>
      </c>
      <c r="E73" s="115">
        <v>11</v>
      </c>
      <c r="F73" s="114" t="s">
        <v>513</v>
      </c>
      <c r="G73" s="114">
        <v>60</v>
      </c>
      <c r="H73" s="114">
        <v>3</v>
      </c>
      <c r="I73" s="140">
        <v>15</v>
      </c>
      <c r="J73" s="115">
        <v>-4</v>
      </c>
      <c r="K73" s="116">
        <v>-26.666666666666668</v>
      </c>
    </row>
    <row r="74" spans="1:11" ht="14.1" customHeight="1" x14ac:dyDescent="0.2">
      <c r="A74" s="306" t="s">
        <v>311</v>
      </c>
      <c r="B74" s="307" t="s">
        <v>312</v>
      </c>
      <c r="C74" s="308"/>
      <c r="D74" s="113">
        <v>9.7820011179429844E-2</v>
      </c>
      <c r="E74" s="115">
        <v>7</v>
      </c>
      <c r="F74" s="114" t="s">
        <v>513</v>
      </c>
      <c r="G74" s="114">
        <v>15</v>
      </c>
      <c r="H74" s="114">
        <v>4</v>
      </c>
      <c r="I74" s="140">
        <v>5</v>
      </c>
      <c r="J74" s="115">
        <v>2</v>
      </c>
      <c r="K74" s="116">
        <v>40</v>
      </c>
    </row>
    <row r="75" spans="1:11" ht="14.1" customHeight="1" x14ac:dyDescent="0.2">
      <c r="A75" s="306" t="s">
        <v>313</v>
      </c>
      <c r="B75" s="307" t="s">
        <v>314</v>
      </c>
      <c r="C75" s="308"/>
      <c r="D75" s="113">
        <v>1.4812744550027948</v>
      </c>
      <c r="E75" s="115">
        <v>106</v>
      </c>
      <c r="F75" s="114">
        <v>76</v>
      </c>
      <c r="G75" s="114">
        <v>85</v>
      </c>
      <c r="H75" s="114">
        <v>91</v>
      </c>
      <c r="I75" s="140">
        <v>103</v>
      </c>
      <c r="J75" s="115">
        <v>3</v>
      </c>
      <c r="K75" s="116">
        <v>2.912621359223301</v>
      </c>
    </row>
    <row r="76" spans="1:11" ht="14.1" customHeight="1" x14ac:dyDescent="0.2">
      <c r="A76" s="306">
        <v>91</v>
      </c>
      <c r="B76" s="307" t="s">
        <v>315</v>
      </c>
      <c r="C76" s="308"/>
      <c r="D76" s="113">
        <v>5.5897149245388487E-2</v>
      </c>
      <c r="E76" s="115">
        <v>4</v>
      </c>
      <c r="F76" s="114">
        <v>4</v>
      </c>
      <c r="G76" s="114">
        <v>0</v>
      </c>
      <c r="H76" s="114">
        <v>3</v>
      </c>
      <c r="I76" s="140" t="s">
        <v>513</v>
      </c>
      <c r="J76" s="115" t="s">
        <v>513</v>
      </c>
      <c r="K76" s="116" t="s">
        <v>513</v>
      </c>
    </row>
    <row r="77" spans="1:11" ht="14.1" customHeight="1" x14ac:dyDescent="0.2">
      <c r="A77" s="306">
        <v>92</v>
      </c>
      <c r="B77" s="307" t="s">
        <v>316</v>
      </c>
      <c r="C77" s="308"/>
      <c r="D77" s="113">
        <v>0.67076579094466182</v>
      </c>
      <c r="E77" s="115">
        <v>48</v>
      </c>
      <c r="F77" s="114">
        <v>45</v>
      </c>
      <c r="G77" s="114">
        <v>51</v>
      </c>
      <c r="H77" s="114">
        <v>46</v>
      </c>
      <c r="I77" s="140">
        <v>52</v>
      </c>
      <c r="J77" s="115">
        <v>-4</v>
      </c>
      <c r="K77" s="116">
        <v>-7.6923076923076925</v>
      </c>
    </row>
    <row r="78" spans="1:11" ht="14.1" customHeight="1" x14ac:dyDescent="0.2">
      <c r="A78" s="306">
        <v>93</v>
      </c>
      <c r="B78" s="307" t="s">
        <v>317</v>
      </c>
      <c r="C78" s="308"/>
      <c r="D78" s="113">
        <v>9.7820011179429844E-2</v>
      </c>
      <c r="E78" s="115">
        <v>7</v>
      </c>
      <c r="F78" s="114">
        <v>3</v>
      </c>
      <c r="G78" s="114">
        <v>16</v>
      </c>
      <c r="H78" s="114">
        <v>4</v>
      </c>
      <c r="I78" s="140">
        <v>9</v>
      </c>
      <c r="J78" s="115">
        <v>-2</v>
      </c>
      <c r="K78" s="116">
        <v>-22.222222222222221</v>
      </c>
    </row>
    <row r="79" spans="1:11" ht="14.1" customHeight="1" x14ac:dyDescent="0.2">
      <c r="A79" s="306">
        <v>94</v>
      </c>
      <c r="B79" s="307" t="s">
        <v>318</v>
      </c>
      <c r="C79" s="308"/>
      <c r="D79" s="113">
        <v>0.12576858580212411</v>
      </c>
      <c r="E79" s="115">
        <v>9</v>
      </c>
      <c r="F79" s="114">
        <v>5</v>
      </c>
      <c r="G79" s="114">
        <v>8</v>
      </c>
      <c r="H79" s="114">
        <v>3</v>
      </c>
      <c r="I79" s="140">
        <v>6</v>
      </c>
      <c r="J79" s="115">
        <v>3</v>
      </c>
      <c r="K79" s="116">
        <v>50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5.5897149245388487E-2</v>
      </c>
      <c r="E81" s="143">
        <v>4</v>
      </c>
      <c r="F81" s="144">
        <v>3</v>
      </c>
      <c r="G81" s="144">
        <v>12</v>
      </c>
      <c r="H81" s="144">
        <v>3</v>
      </c>
      <c r="I81" s="145">
        <v>8</v>
      </c>
      <c r="J81" s="143">
        <v>-4</v>
      </c>
      <c r="K81" s="146">
        <v>-50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73652</v>
      </c>
      <c r="C10" s="114">
        <v>41225</v>
      </c>
      <c r="D10" s="114">
        <v>32427</v>
      </c>
      <c r="E10" s="114">
        <v>55785</v>
      </c>
      <c r="F10" s="114">
        <v>17461</v>
      </c>
      <c r="G10" s="114">
        <v>8306</v>
      </c>
      <c r="H10" s="114">
        <v>14736</v>
      </c>
      <c r="I10" s="115">
        <v>14982</v>
      </c>
      <c r="J10" s="114">
        <v>9011</v>
      </c>
      <c r="K10" s="114">
        <v>5971</v>
      </c>
      <c r="L10" s="423">
        <v>4566</v>
      </c>
      <c r="M10" s="424">
        <v>4893</v>
      </c>
    </row>
    <row r="11" spans="1:13" ht="11.1" customHeight="1" x14ac:dyDescent="0.2">
      <c r="A11" s="422" t="s">
        <v>387</v>
      </c>
      <c r="B11" s="115">
        <v>74703</v>
      </c>
      <c r="C11" s="114">
        <v>42138</v>
      </c>
      <c r="D11" s="114">
        <v>32565</v>
      </c>
      <c r="E11" s="114">
        <v>55819</v>
      </c>
      <c r="F11" s="114">
        <v>18480</v>
      </c>
      <c r="G11" s="114">
        <v>8373</v>
      </c>
      <c r="H11" s="114">
        <v>15144</v>
      </c>
      <c r="I11" s="115">
        <v>15330</v>
      </c>
      <c r="J11" s="114">
        <v>9216</v>
      </c>
      <c r="K11" s="114">
        <v>6114</v>
      </c>
      <c r="L11" s="423">
        <v>4888</v>
      </c>
      <c r="M11" s="424">
        <v>3758</v>
      </c>
    </row>
    <row r="12" spans="1:13" ht="11.1" customHeight="1" x14ac:dyDescent="0.2">
      <c r="A12" s="422" t="s">
        <v>388</v>
      </c>
      <c r="B12" s="115">
        <v>75970</v>
      </c>
      <c r="C12" s="114">
        <v>42958</v>
      </c>
      <c r="D12" s="114">
        <v>33012</v>
      </c>
      <c r="E12" s="114">
        <v>56747</v>
      </c>
      <c r="F12" s="114">
        <v>18812</v>
      </c>
      <c r="G12" s="114">
        <v>8996</v>
      </c>
      <c r="H12" s="114">
        <v>15502</v>
      </c>
      <c r="I12" s="115">
        <v>15615</v>
      </c>
      <c r="J12" s="114">
        <v>9171</v>
      </c>
      <c r="K12" s="114">
        <v>6444</v>
      </c>
      <c r="L12" s="423">
        <v>6699</v>
      </c>
      <c r="M12" s="424">
        <v>5766</v>
      </c>
    </row>
    <row r="13" spans="1:13" s="110" customFormat="1" ht="11.1" customHeight="1" x14ac:dyDescent="0.2">
      <c r="A13" s="422" t="s">
        <v>389</v>
      </c>
      <c r="B13" s="115">
        <v>76070</v>
      </c>
      <c r="C13" s="114">
        <v>42767</v>
      </c>
      <c r="D13" s="114">
        <v>33303</v>
      </c>
      <c r="E13" s="114">
        <v>56101</v>
      </c>
      <c r="F13" s="114">
        <v>19555</v>
      </c>
      <c r="G13" s="114">
        <v>8770</v>
      </c>
      <c r="H13" s="114">
        <v>15662</v>
      </c>
      <c r="I13" s="115">
        <v>15809</v>
      </c>
      <c r="J13" s="114">
        <v>9349</v>
      </c>
      <c r="K13" s="114">
        <v>6460</v>
      </c>
      <c r="L13" s="423">
        <v>4312</v>
      </c>
      <c r="M13" s="424">
        <v>4701</v>
      </c>
    </row>
    <row r="14" spans="1:13" ht="15" customHeight="1" x14ac:dyDescent="0.2">
      <c r="A14" s="422" t="s">
        <v>390</v>
      </c>
      <c r="B14" s="115">
        <v>76396</v>
      </c>
      <c r="C14" s="114">
        <v>42943</v>
      </c>
      <c r="D14" s="114">
        <v>33453</v>
      </c>
      <c r="E14" s="114">
        <v>56011</v>
      </c>
      <c r="F14" s="114">
        <v>19995</v>
      </c>
      <c r="G14" s="114">
        <v>8555</v>
      </c>
      <c r="H14" s="114">
        <v>16048</v>
      </c>
      <c r="I14" s="115">
        <v>15498</v>
      </c>
      <c r="J14" s="114">
        <v>9133</v>
      </c>
      <c r="K14" s="114">
        <v>6365</v>
      </c>
      <c r="L14" s="423">
        <v>5811</v>
      </c>
      <c r="M14" s="424">
        <v>5661</v>
      </c>
    </row>
    <row r="15" spans="1:13" ht="11.1" customHeight="1" x14ac:dyDescent="0.2">
      <c r="A15" s="422" t="s">
        <v>387</v>
      </c>
      <c r="B15" s="115">
        <v>76641</v>
      </c>
      <c r="C15" s="114">
        <v>43145</v>
      </c>
      <c r="D15" s="114">
        <v>33496</v>
      </c>
      <c r="E15" s="114">
        <v>56257</v>
      </c>
      <c r="F15" s="114">
        <v>19999</v>
      </c>
      <c r="G15" s="114">
        <v>8521</v>
      </c>
      <c r="H15" s="114">
        <v>16356</v>
      </c>
      <c r="I15" s="115">
        <v>15811</v>
      </c>
      <c r="J15" s="114">
        <v>9269</v>
      </c>
      <c r="K15" s="114">
        <v>6542</v>
      </c>
      <c r="L15" s="423">
        <v>5054</v>
      </c>
      <c r="M15" s="424">
        <v>4812</v>
      </c>
    </row>
    <row r="16" spans="1:13" ht="11.1" customHeight="1" x14ac:dyDescent="0.2">
      <c r="A16" s="422" t="s">
        <v>388</v>
      </c>
      <c r="B16" s="115">
        <v>77598</v>
      </c>
      <c r="C16" s="114">
        <v>43636</v>
      </c>
      <c r="D16" s="114">
        <v>33962</v>
      </c>
      <c r="E16" s="114">
        <v>57140</v>
      </c>
      <c r="F16" s="114">
        <v>20047</v>
      </c>
      <c r="G16" s="114">
        <v>9277</v>
      </c>
      <c r="H16" s="114">
        <v>16506</v>
      </c>
      <c r="I16" s="115">
        <v>15849</v>
      </c>
      <c r="J16" s="114">
        <v>9090</v>
      </c>
      <c r="K16" s="114">
        <v>6759</v>
      </c>
      <c r="L16" s="423">
        <v>8551</v>
      </c>
      <c r="M16" s="424">
        <v>7204</v>
      </c>
    </row>
    <row r="17" spans="1:13" s="110" customFormat="1" ht="11.1" customHeight="1" x14ac:dyDescent="0.2">
      <c r="A17" s="422" t="s">
        <v>389</v>
      </c>
      <c r="B17" s="115">
        <v>77428</v>
      </c>
      <c r="C17" s="114">
        <v>43241</v>
      </c>
      <c r="D17" s="114">
        <v>34187</v>
      </c>
      <c r="E17" s="114">
        <v>57080</v>
      </c>
      <c r="F17" s="114">
        <v>20302</v>
      </c>
      <c r="G17" s="114">
        <v>9005</v>
      </c>
      <c r="H17" s="114">
        <v>16743</v>
      </c>
      <c r="I17" s="115">
        <v>16011</v>
      </c>
      <c r="J17" s="114">
        <v>9228</v>
      </c>
      <c r="K17" s="114">
        <v>6783</v>
      </c>
      <c r="L17" s="423">
        <v>4501</v>
      </c>
      <c r="M17" s="424">
        <v>4885</v>
      </c>
    </row>
    <row r="18" spans="1:13" ht="15" customHeight="1" x14ac:dyDescent="0.2">
      <c r="A18" s="422" t="s">
        <v>391</v>
      </c>
      <c r="B18" s="115">
        <v>74553</v>
      </c>
      <c r="C18" s="114">
        <v>41896</v>
      </c>
      <c r="D18" s="114">
        <v>32657</v>
      </c>
      <c r="E18" s="114">
        <v>54850</v>
      </c>
      <c r="F18" s="114">
        <v>19665</v>
      </c>
      <c r="G18" s="114">
        <v>8361</v>
      </c>
      <c r="H18" s="114">
        <v>16602</v>
      </c>
      <c r="I18" s="115">
        <v>15518</v>
      </c>
      <c r="J18" s="114">
        <v>8876</v>
      </c>
      <c r="K18" s="114">
        <v>6642</v>
      </c>
      <c r="L18" s="423">
        <v>5903</v>
      </c>
      <c r="M18" s="424">
        <v>5601</v>
      </c>
    </row>
    <row r="19" spans="1:13" ht="11.1" customHeight="1" x14ac:dyDescent="0.2">
      <c r="A19" s="422" t="s">
        <v>387</v>
      </c>
      <c r="B19" s="115">
        <v>74569</v>
      </c>
      <c r="C19" s="114">
        <v>42053</v>
      </c>
      <c r="D19" s="114">
        <v>32516</v>
      </c>
      <c r="E19" s="114">
        <v>54650</v>
      </c>
      <c r="F19" s="114">
        <v>19892</v>
      </c>
      <c r="G19" s="114">
        <v>8107</v>
      </c>
      <c r="H19" s="114">
        <v>16919</v>
      </c>
      <c r="I19" s="115">
        <v>15901</v>
      </c>
      <c r="J19" s="114">
        <v>9106</v>
      </c>
      <c r="K19" s="114">
        <v>6795</v>
      </c>
      <c r="L19" s="423">
        <v>4985</v>
      </c>
      <c r="M19" s="424">
        <v>4615</v>
      </c>
    </row>
    <row r="20" spans="1:13" ht="11.1" customHeight="1" x14ac:dyDescent="0.2">
      <c r="A20" s="422" t="s">
        <v>388</v>
      </c>
      <c r="B20" s="115">
        <v>75494</v>
      </c>
      <c r="C20" s="114">
        <v>42608</v>
      </c>
      <c r="D20" s="114">
        <v>32886</v>
      </c>
      <c r="E20" s="114">
        <v>55395</v>
      </c>
      <c r="F20" s="114">
        <v>20061</v>
      </c>
      <c r="G20" s="114">
        <v>8686</v>
      </c>
      <c r="H20" s="114">
        <v>17287</v>
      </c>
      <c r="I20" s="115">
        <v>16061</v>
      </c>
      <c r="J20" s="114">
        <v>9082</v>
      </c>
      <c r="K20" s="114">
        <v>6979</v>
      </c>
      <c r="L20" s="423">
        <v>7045</v>
      </c>
      <c r="M20" s="424">
        <v>6256</v>
      </c>
    </row>
    <row r="21" spans="1:13" s="110" customFormat="1" ht="11.1" customHeight="1" x14ac:dyDescent="0.2">
      <c r="A21" s="422" t="s">
        <v>389</v>
      </c>
      <c r="B21" s="115">
        <v>74896</v>
      </c>
      <c r="C21" s="114">
        <v>41977</v>
      </c>
      <c r="D21" s="114">
        <v>32919</v>
      </c>
      <c r="E21" s="114">
        <v>54770</v>
      </c>
      <c r="F21" s="114">
        <v>20111</v>
      </c>
      <c r="G21" s="114">
        <v>8308</v>
      </c>
      <c r="H21" s="114">
        <v>17417</v>
      </c>
      <c r="I21" s="115">
        <v>15990</v>
      </c>
      <c r="J21" s="114">
        <v>9129</v>
      </c>
      <c r="K21" s="114">
        <v>6861</v>
      </c>
      <c r="L21" s="423">
        <v>3973</v>
      </c>
      <c r="M21" s="424">
        <v>5067</v>
      </c>
    </row>
    <row r="22" spans="1:13" ht="15" customHeight="1" x14ac:dyDescent="0.2">
      <c r="A22" s="422" t="s">
        <v>392</v>
      </c>
      <c r="B22" s="115">
        <v>75135</v>
      </c>
      <c r="C22" s="114">
        <v>42118</v>
      </c>
      <c r="D22" s="114">
        <v>33017</v>
      </c>
      <c r="E22" s="114">
        <v>54831</v>
      </c>
      <c r="F22" s="114">
        <v>20264</v>
      </c>
      <c r="G22" s="114">
        <v>8070</v>
      </c>
      <c r="H22" s="114">
        <v>17683</v>
      </c>
      <c r="I22" s="115">
        <v>15885</v>
      </c>
      <c r="J22" s="114">
        <v>9119</v>
      </c>
      <c r="K22" s="114">
        <v>6766</v>
      </c>
      <c r="L22" s="423">
        <v>5157</v>
      </c>
      <c r="M22" s="424">
        <v>5132</v>
      </c>
    </row>
    <row r="23" spans="1:13" ht="11.1" customHeight="1" x14ac:dyDescent="0.2">
      <c r="A23" s="422" t="s">
        <v>387</v>
      </c>
      <c r="B23" s="115">
        <v>76018</v>
      </c>
      <c r="C23" s="114">
        <v>42850</v>
      </c>
      <c r="D23" s="114">
        <v>33168</v>
      </c>
      <c r="E23" s="114">
        <v>55487</v>
      </c>
      <c r="F23" s="114">
        <v>20483</v>
      </c>
      <c r="G23" s="114">
        <v>7974</v>
      </c>
      <c r="H23" s="114">
        <v>18164</v>
      </c>
      <c r="I23" s="115">
        <v>16331</v>
      </c>
      <c r="J23" s="114">
        <v>9418</v>
      </c>
      <c r="K23" s="114">
        <v>6913</v>
      </c>
      <c r="L23" s="423">
        <v>4502</v>
      </c>
      <c r="M23" s="424">
        <v>3900</v>
      </c>
    </row>
    <row r="24" spans="1:13" ht="11.1" customHeight="1" x14ac:dyDescent="0.2">
      <c r="A24" s="422" t="s">
        <v>388</v>
      </c>
      <c r="B24" s="115">
        <v>77041</v>
      </c>
      <c r="C24" s="114">
        <v>43303</v>
      </c>
      <c r="D24" s="114">
        <v>33738</v>
      </c>
      <c r="E24" s="114">
        <v>55446</v>
      </c>
      <c r="F24" s="114">
        <v>21193</v>
      </c>
      <c r="G24" s="114">
        <v>8481</v>
      </c>
      <c r="H24" s="114">
        <v>18628</v>
      </c>
      <c r="I24" s="115">
        <v>16381</v>
      </c>
      <c r="J24" s="114">
        <v>9222</v>
      </c>
      <c r="K24" s="114">
        <v>7159</v>
      </c>
      <c r="L24" s="423">
        <v>6872</v>
      </c>
      <c r="M24" s="424">
        <v>5894</v>
      </c>
    </row>
    <row r="25" spans="1:13" s="110" customFormat="1" ht="11.1" customHeight="1" x14ac:dyDescent="0.2">
      <c r="A25" s="422" t="s">
        <v>389</v>
      </c>
      <c r="B25" s="115">
        <v>75926</v>
      </c>
      <c r="C25" s="114">
        <v>42517</v>
      </c>
      <c r="D25" s="114">
        <v>33409</v>
      </c>
      <c r="E25" s="114">
        <v>54323</v>
      </c>
      <c r="F25" s="114">
        <v>21202</v>
      </c>
      <c r="G25" s="114">
        <v>8188</v>
      </c>
      <c r="H25" s="114">
        <v>18669</v>
      </c>
      <c r="I25" s="115">
        <v>16949</v>
      </c>
      <c r="J25" s="114">
        <v>9592</v>
      </c>
      <c r="K25" s="114">
        <v>7357</v>
      </c>
      <c r="L25" s="423">
        <v>4018</v>
      </c>
      <c r="M25" s="424">
        <v>5238</v>
      </c>
    </row>
    <row r="26" spans="1:13" ht="15" customHeight="1" x14ac:dyDescent="0.2">
      <c r="A26" s="422" t="s">
        <v>393</v>
      </c>
      <c r="B26" s="115">
        <v>76288</v>
      </c>
      <c r="C26" s="114">
        <v>42820</v>
      </c>
      <c r="D26" s="114">
        <v>33468</v>
      </c>
      <c r="E26" s="114">
        <v>54615</v>
      </c>
      <c r="F26" s="114">
        <v>21276</v>
      </c>
      <c r="G26" s="114">
        <v>8008</v>
      </c>
      <c r="H26" s="114">
        <v>19045</v>
      </c>
      <c r="I26" s="115">
        <v>16717</v>
      </c>
      <c r="J26" s="114">
        <v>9410</v>
      </c>
      <c r="K26" s="114">
        <v>7307</v>
      </c>
      <c r="L26" s="423">
        <v>5816</v>
      </c>
      <c r="M26" s="424">
        <v>5521</v>
      </c>
    </row>
    <row r="27" spans="1:13" ht="11.1" customHeight="1" x14ac:dyDescent="0.2">
      <c r="A27" s="422" t="s">
        <v>387</v>
      </c>
      <c r="B27" s="115">
        <v>77171</v>
      </c>
      <c r="C27" s="114">
        <v>43434</v>
      </c>
      <c r="D27" s="114">
        <v>33737</v>
      </c>
      <c r="E27" s="114">
        <v>55364</v>
      </c>
      <c r="F27" s="114">
        <v>21409</v>
      </c>
      <c r="G27" s="114">
        <v>8249</v>
      </c>
      <c r="H27" s="114">
        <v>19467</v>
      </c>
      <c r="I27" s="115">
        <v>17128</v>
      </c>
      <c r="J27" s="114">
        <v>9620</v>
      </c>
      <c r="K27" s="114">
        <v>7508</v>
      </c>
      <c r="L27" s="423">
        <v>5030</v>
      </c>
      <c r="M27" s="424">
        <v>4603</v>
      </c>
    </row>
    <row r="28" spans="1:13" ht="11.1" customHeight="1" x14ac:dyDescent="0.2">
      <c r="A28" s="422" t="s">
        <v>388</v>
      </c>
      <c r="B28" s="115">
        <v>78465</v>
      </c>
      <c r="C28" s="114">
        <v>44055</v>
      </c>
      <c r="D28" s="114">
        <v>34410</v>
      </c>
      <c r="E28" s="114">
        <v>56452</v>
      </c>
      <c r="F28" s="114">
        <v>21981</v>
      </c>
      <c r="G28" s="114">
        <v>8796</v>
      </c>
      <c r="H28" s="114">
        <v>19769</v>
      </c>
      <c r="I28" s="115">
        <v>17210</v>
      </c>
      <c r="J28" s="114">
        <v>9428</v>
      </c>
      <c r="K28" s="114">
        <v>7782</v>
      </c>
      <c r="L28" s="423">
        <v>6776</v>
      </c>
      <c r="M28" s="424">
        <v>6064</v>
      </c>
    </row>
    <row r="29" spans="1:13" s="110" customFormat="1" ht="11.1" customHeight="1" x14ac:dyDescent="0.2">
      <c r="A29" s="422" t="s">
        <v>389</v>
      </c>
      <c r="B29" s="115">
        <v>77718</v>
      </c>
      <c r="C29" s="114">
        <v>43370</v>
      </c>
      <c r="D29" s="114">
        <v>34348</v>
      </c>
      <c r="E29" s="114">
        <v>55728</v>
      </c>
      <c r="F29" s="114">
        <v>21977</v>
      </c>
      <c r="G29" s="114">
        <v>8437</v>
      </c>
      <c r="H29" s="114">
        <v>19974</v>
      </c>
      <c r="I29" s="115">
        <v>17143</v>
      </c>
      <c r="J29" s="114">
        <v>9482</v>
      </c>
      <c r="K29" s="114">
        <v>7661</v>
      </c>
      <c r="L29" s="423">
        <v>4504</v>
      </c>
      <c r="M29" s="424">
        <v>5356</v>
      </c>
    </row>
    <row r="30" spans="1:13" ht="15" customHeight="1" x14ac:dyDescent="0.2">
      <c r="A30" s="422" t="s">
        <v>394</v>
      </c>
      <c r="B30" s="115">
        <v>78305</v>
      </c>
      <c r="C30" s="114">
        <v>43666</v>
      </c>
      <c r="D30" s="114">
        <v>34639</v>
      </c>
      <c r="E30" s="114">
        <v>56227</v>
      </c>
      <c r="F30" s="114">
        <v>22070</v>
      </c>
      <c r="G30" s="114">
        <v>8247</v>
      </c>
      <c r="H30" s="114">
        <v>20385</v>
      </c>
      <c r="I30" s="115">
        <v>16711</v>
      </c>
      <c r="J30" s="114">
        <v>9169</v>
      </c>
      <c r="K30" s="114">
        <v>7542</v>
      </c>
      <c r="L30" s="423">
        <v>6364</v>
      </c>
      <c r="M30" s="424">
        <v>5824</v>
      </c>
    </row>
    <row r="31" spans="1:13" ht="11.1" customHeight="1" x14ac:dyDescent="0.2">
      <c r="A31" s="422" t="s">
        <v>387</v>
      </c>
      <c r="B31" s="115">
        <v>78401</v>
      </c>
      <c r="C31" s="114">
        <v>43746</v>
      </c>
      <c r="D31" s="114">
        <v>34655</v>
      </c>
      <c r="E31" s="114">
        <v>56194</v>
      </c>
      <c r="F31" s="114">
        <v>22201</v>
      </c>
      <c r="G31" s="114">
        <v>8039</v>
      </c>
      <c r="H31" s="114">
        <v>20753</v>
      </c>
      <c r="I31" s="115">
        <v>17037</v>
      </c>
      <c r="J31" s="114">
        <v>9324</v>
      </c>
      <c r="K31" s="114">
        <v>7713</v>
      </c>
      <c r="L31" s="423">
        <v>4913</v>
      </c>
      <c r="M31" s="424">
        <v>4654</v>
      </c>
    </row>
    <row r="32" spans="1:13" ht="11.1" customHeight="1" x14ac:dyDescent="0.2">
      <c r="A32" s="422" t="s">
        <v>388</v>
      </c>
      <c r="B32" s="115">
        <v>79780</v>
      </c>
      <c r="C32" s="114">
        <v>44582</v>
      </c>
      <c r="D32" s="114">
        <v>35198</v>
      </c>
      <c r="E32" s="114">
        <v>57031</v>
      </c>
      <c r="F32" s="114">
        <v>22746</v>
      </c>
      <c r="G32" s="114">
        <v>8664</v>
      </c>
      <c r="H32" s="114">
        <v>21129</v>
      </c>
      <c r="I32" s="115">
        <v>17000</v>
      </c>
      <c r="J32" s="114">
        <v>9107</v>
      </c>
      <c r="K32" s="114">
        <v>7893</v>
      </c>
      <c r="L32" s="423">
        <v>6940</v>
      </c>
      <c r="M32" s="424">
        <v>5887</v>
      </c>
    </row>
    <row r="33" spans="1:13" s="110" customFormat="1" ht="11.1" customHeight="1" x14ac:dyDescent="0.2">
      <c r="A33" s="422" t="s">
        <v>389</v>
      </c>
      <c r="B33" s="115">
        <v>79602</v>
      </c>
      <c r="C33" s="114">
        <v>44394</v>
      </c>
      <c r="D33" s="114">
        <v>35208</v>
      </c>
      <c r="E33" s="114">
        <v>56764</v>
      </c>
      <c r="F33" s="114">
        <v>22837</v>
      </c>
      <c r="G33" s="114">
        <v>8455</v>
      </c>
      <c r="H33" s="114">
        <v>21443</v>
      </c>
      <c r="I33" s="115">
        <v>17011</v>
      </c>
      <c r="J33" s="114">
        <v>9215</v>
      </c>
      <c r="K33" s="114">
        <v>7796</v>
      </c>
      <c r="L33" s="423">
        <v>5045</v>
      </c>
      <c r="M33" s="424">
        <v>5303</v>
      </c>
    </row>
    <row r="34" spans="1:13" ht="15" customHeight="1" x14ac:dyDescent="0.2">
      <c r="A34" s="422" t="s">
        <v>395</v>
      </c>
      <c r="B34" s="115">
        <v>79890</v>
      </c>
      <c r="C34" s="114">
        <v>44584</v>
      </c>
      <c r="D34" s="114">
        <v>35306</v>
      </c>
      <c r="E34" s="114">
        <v>57048</v>
      </c>
      <c r="F34" s="114">
        <v>22842</v>
      </c>
      <c r="G34" s="114">
        <v>8239</v>
      </c>
      <c r="H34" s="114">
        <v>21711</v>
      </c>
      <c r="I34" s="115">
        <v>16543</v>
      </c>
      <c r="J34" s="114">
        <v>8917</v>
      </c>
      <c r="K34" s="114">
        <v>7626</v>
      </c>
      <c r="L34" s="423">
        <v>6435</v>
      </c>
      <c r="M34" s="424">
        <v>6103</v>
      </c>
    </row>
    <row r="35" spans="1:13" ht="11.1" customHeight="1" x14ac:dyDescent="0.2">
      <c r="A35" s="422" t="s">
        <v>387</v>
      </c>
      <c r="B35" s="115">
        <v>78324</v>
      </c>
      <c r="C35" s="114">
        <v>43924</v>
      </c>
      <c r="D35" s="114">
        <v>34400</v>
      </c>
      <c r="E35" s="114">
        <v>55711</v>
      </c>
      <c r="F35" s="114">
        <v>22613</v>
      </c>
      <c r="G35" s="114">
        <v>7805</v>
      </c>
      <c r="H35" s="114">
        <v>21747</v>
      </c>
      <c r="I35" s="115">
        <v>16340</v>
      </c>
      <c r="J35" s="114">
        <v>8903</v>
      </c>
      <c r="K35" s="114">
        <v>7437</v>
      </c>
      <c r="L35" s="423">
        <v>5059</v>
      </c>
      <c r="M35" s="424">
        <v>4539</v>
      </c>
    </row>
    <row r="36" spans="1:13" ht="11.1" customHeight="1" x14ac:dyDescent="0.2">
      <c r="A36" s="422" t="s">
        <v>388</v>
      </c>
      <c r="B36" s="115">
        <v>79879</v>
      </c>
      <c r="C36" s="114">
        <v>44839</v>
      </c>
      <c r="D36" s="114">
        <v>35040</v>
      </c>
      <c r="E36" s="114">
        <v>56870</v>
      </c>
      <c r="F36" s="114">
        <v>23009</v>
      </c>
      <c r="G36" s="114">
        <v>8487</v>
      </c>
      <c r="H36" s="114">
        <v>22153</v>
      </c>
      <c r="I36" s="115">
        <v>16409</v>
      </c>
      <c r="J36" s="114">
        <v>8771</v>
      </c>
      <c r="K36" s="114">
        <v>7638</v>
      </c>
      <c r="L36" s="423">
        <v>7091</v>
      </c>
      <c r="M36" s="424">
        <v>6119</v>
      </c>
    </row>
    <row r="37" spans="1:13" s="110" customFormat="1" ht="11.1" customHeight="1" x14ac:dyDescent="0.2">
      <c r="A37" s="422" t="s">
        <v>389</v>
      </c>
      <c r="B37" s="115">
        <v>79879</v>
      </c>
      <c r="C37" s="114">
        <v>44603</v>
      </c>
      <c r="D37" s="114">
        <v>35276</v>
      </c>
      <c r="E37" s="114">
        <v>56851</v>
      </c>
      <c r="F37" s="114">
        <v>23028</v>
      </c>
      <c r="G37" s="114">
        <v>8377</v>
      </c>
      <c r="H37" s="114">
        <v>22430</v>
      </c>
      <c r="I37" s="115">
        <v>16181</v>
      </c>
      <c r="J37" s="114">
        <v>8667</v>
      </c>
      <c r="K37" s="114">
        <v>7514</v>
      </c>
      <c r="L37" s="423">
        <v>4940</v>
      </c>
      <c r="M37" s="424">
        <v>5481</v>
      </c>
    </row>
    <row r="38" spans="1:13" ht="15" customHeight="1" x14ac:dyDescent="0.2">
      <c r="A38" s="425" t="s">
        <v>396</v>
      </c>
      <c r="B38" s="115">
        <v>79908</v>
      </c>
      <c r="C38" s="114">
        <v>44673</v>
      </c>
      <c r="D38" s="114">
        <v>35235</v>
      </c>
      <c r="E38" s="114">
        <v>56912</v>
      </c>
      <c r="F38" s="114">
        <v>22996</v>
      </c>
      <c r="G38" s="114">
        <v>8062</v>
      </c>
      <c r="H38" s="114">
        <v>22736</v>
      </c>
      <c r="I38" s="115">
        <v>16049</v>
      </c>
      <c r="J38" s="114">
        <v>8525</v>
      </c>
      <c r="K38" s="114">
        <v>7524</v>
      </c>
      <c r="L38" s="423">
        <v>5956</v>
      </c>
      <c r="M38" s="424">
        <v>5824</v>
      </c>
    </row>
    <row r="39" spans="1:13" ht="11.1" customHeight="1" x14ac:dyDescent="0.2">
      <c r="A39" s="422" t="s">
        <v>387</v>
      </c>
      <c r="B39" s="115">
        <v>80812</v>
      </c>
      <c r="C39" s="114">
        <v>45302</v>
      </c>
      <c r="D39" s="114">
        <v>35510</v>
      </c>
      <c r="E39" s="114">
        <v>57637</v>
      </c>
      <c r="F39" s="114">
        <v>23175</v>
      </c>
      <c r="G39" s="114">
        <v>7987</v>
      </c>
      <c r="H39" s="114">
        <v>23276</v>
      </c>
      <c r="I39" s="115">
        <v>16334</v>
      </c>
      <c r="J39" s="114">
        <v>8710</v>
      </c>
      <c r="K39" s="114">
        <v>7624</v>
      </c>
      <c r="L39" s="423">
        <v>5492</v>
      </c>
      <c r="M39" s="424">
        <v>4857</v>
      </c>
    </row>
    <row r="40" spans="1:13" ht="11.1" customHeight="1" x14ac:dyDescent="0.2">
      <c r="A40" s="425" t="s">
        <v>388</v>
      </c>
      <c r="B40" s="115">
        <v>82170</v>
      </c>
      <c r="C40" s="114">
        <v>45955</v>
      </c>
      <c r="D40" s="114">
        <v>36215</v>
      </c>
      <c r="E40" s="114">
        <v>58119</v>
      </c>
      <c r="F40" s="114">
        <v>24051</v>
      </c>
      <c r="G40" s="114">
        <v>8688</v>
      </c>
      <c r="H40" s="114">
        <v>23650</v>
      </c>
      <c r="I40" s="115">
        <v>16399</v>
      </c>
      <c r="J40" s="114">
        <v>8620</v>
      </c>
      <c r="K40" s="114">
        <v>7779</v>
      </c>
      <c r="L40" s="423">
        <v>8667</v>
      </c>
      <c r="M40" s="424">
        <v>7764</v>
      </c>
    </row>
    <row r="41" spans="1:13" s="110" customFormat="1" ht="11.1" customHeight="1" x14ac:dyDescent="0.2">
      <c r="A41" s="422" t="s">
        <v>389</v>
      </c>
      <c r="B41" s="115">
        <v>81379</v>
      </c>
      <c r="C41" s="114">
        <v>45173</v>
      </c>
      <c r="D41" s="114">
        <v>36206</v>
      </c>
      <c r="E41" s="114">
        <v>57131</v>
      </c>
      <c r="F41" s="114">
        <v>24248</v>
      </c>
      <c r="G41" s="114">
        <v>8625</v>
      </c>
      <c r="H41" s="114">
        <v>23619</v>
      </c>
      <c r="I41" s="115">
        <v>16511</v>
      </c>
      <c r="J41" s="114">
        <v>8655</v>
      </c>
      <c r="K41" s="114">
        <v>7856</v>
      </c>
      <c r="L41" s="423">
        <v>5087</v>
      </c>
      <c r="M41" s="424">
        <v>5951</v>
      </c>
    </row>
    <row r="42" spans="1:13" ht="15" customHeight="1" x14ac:dyDescent="0.2">
      <c r="A42" s="422" t="s">
        <v>397</v>
      </c>
      <c r="B42" s="115">
        <v>82075</v>
      </c>
      <c r="C42" s="114">
        <v>45731</v>
      </c>
      <c r="D42" s="114">
        <v>36344</v>
      </c>
      <c r="E42" s="114">
        <v>57786</v>
      </c>
      <c r="F42" s="114">
        <v>24289</v>
      </c>
      <c r="G42" s="114">
        <v>8372</v>
      </c>
      <c r="H42" s="114">
        <v>24148</v>
      </c>
      <c r="I42" s="115">
        <v>16375</v>
      </c>
      <c r="J42" s="114">
        <v>8546</v>
      </c>
      <c r="K42" s="114">
        <v>7829</v>
      </c>
      <c r="L42" s="423">
        <v>6284</v>
      </c>
      <c r="M42" s="424">
        <v>5479</v>
      </c>
    </row>
    <row r="43" spans="1:13" ht="11.1" customHeight="1" x14ac:dyDescent="0.2">
      <c r="A43" s="422" t="s">
        <v>387</v>
      </c>
      <c r="B43" s="115">
        <v>82489</v>
      </c>
      <c r="C43" s="114">
        <v>46198</v>
      </c>
      <c r="D43" s="114">
        <v>36291</v>
      </c>
      <c r="E43" s="114">
        <v>58280</v>
      </c>
      <c r="F43" s="114">
        <v>24209</v>
      </c>
      <c r="G43" s="114">
        <v>8159</v>
      </c>
      <c r="H43" s="114">
        <v>24669</v>
      </c>
      <c r="I43" s="115">
        <v>16741</v>
      </c>
      <c r="J43" s="114">
        <v>8676</v>
      </c>
      <c r="K43" s="114">
        <v>8065</v>
      </c>
      <c r="L43" s="423">
        <v>5200</v>
      </c>
      <c r="M43" s="424">
        <v>4853</v>
      </c>
    </row>
    <row r="44" spans="1:13" ht="11.1" customHeight="1" x14ac:dyDescent="0.2">
      <c r="A44" s="422" t="s">
        <v>388</v>
      </c>
      <c r="B44" s="115">
        <v>83788</v>
      </c>
      <c r="C44" s="114">
        <v>46954</v>
      </c>
      <c r="D44" s="114">
        <v>36834</v>
      </c>
      <c r="E44" s="114">
        <v>58866</v>
      </c>
      <c r="F44" s="114">
        <v>24922</v>
      </c>
      <c r="G44" s="114">
        <v>8746</v>
      </c>
      <c r="H44" s="114">
        <v>25104</v>
      </c>
      <c r="I44" s="115">
        <v>16656</v>
      </c>
      <c r="J44" s="114">
        <v>8404</v>
      </c>
      <c r="K44" s="114">
        <v>8252</v>
      </c>
      <c r="L44" s="423">
        <v>8123</v>
      </c>
      <c r="M44" s="424">
        <v>7169</v>
      </c>
    </row>
    <row r="45" spans="1:13" s="110" customFormat="1" ht="11.1" customHeight="1" x14ac:dyDescent="0.2">
      <c r="A45" s="422" t="s">
        <v>389</v>
      </c>
      <c r="B45" s="115">
        <v>83983</v>
      </c>
      <c r="C45" s="114">
        <v>46962</v>
      </c>
      <c r="D45" s="114">
        <v>37021</v>
      </c>
      <c r="E45" s="114">
        <v>58842</v>
      </c>
      <c r="F45" s="114">
        <v>25141</v>
      </c>
      <c r="G45" s="114">
        <v>8717</v>
      </c>
      <c r="H45" s="114">
        <v>25346</v>
      </c>
      <c r="I45" s="115">
        <v>16674</v>
      </c>
      <c r="J45" s="114">
        <v>8424</v>
      </c>
      <c r="K45" s="114">
        <v>8250</v>
      </c>
      <c r="L45" s="423">
        <v>5308</v>
      </c>
      <c r="M45" s="424">
        <v>5364</v>
      </c>
    </row>
    <row r="46" spans="1:13" ht="15" customHeight="1" x14ac:dyDescent="0.2">
      <c r="A46" s="422" t="s">
        <v>398</v>
      </c>
      <c r="B46" s="115">
        <v>84440</v>
      </c>
      <c r="C46" s="114">
        <v>47326</v>
      </c>
      <c r="D46" s="114">
        <v>37114</v>
      </c>
      <c r="E46" s="114">
        <v>59264</v>
      </c>
      <c r="F46" s="114">
        <v>25176</v>
      </c>
      <c r="G46" s="114">
        <v>8527</v>
      </c>
      <c r="H46" s="114">
        <v>25745</v>
      </c>
      <c r="I46" s="115">
        <v>16533</v>
      </c>
      <c r="J46" s="114">
        <v>8324</v>
      </c>
      <c r="K46" s="114">
        <v>8209</v>
      </c>
      <c r="L46" s="423">
        <v>6590</v>
      </c>
      <c r="M46" s="424">
        <v>6123</v>
      </c>
    </row>
    <row r="47" spans="1:13" ht="11.1" customHeight="1" x14ac:dyDescent="0.2">
      <c r="A47" s="422" t="s">
        <v>387</v>
      </c>
      <c r="B47" s="115">
        <v>84720</v>
      </c>
      <c r="C47" s="114">
        <v>47647</v>
      </c>
      <c r="D47" s="114">
        <v>37073</v>
      </c>
      <c r="E47" s="114">
        <v>59438</v>
      </c>
      <c r="F47" s="114">
        <v>25282</v>
      </c>
      <c r="G47" s="114">
        <v>8315</v>
      </c>
      <c r="H47" s="114">
        <v>26171</v>
      </c>
      <c r="I47" s="115">
        <v>16767</v>
      </c>
      <c r="J47" s="114">
        <v>8360</v>
      </c>
      <c r="K47" s="114">
        <v>8407</v>
      </c>
      <c r="L47" s="423">
        <v>5097</v>
      </c>
      <c r="M47" s="424">
        <v>4978</v>
      </c>
    </row>
    <row r="48" spans="1:13" ht="11.1" customHeight="1" x14ac:dyDescent="0.2">
      <c r="A48" s="422" t="s">
        <v>388</v>
      </c>
      <c r="B48" s="115">
        <v>85173</v>
      </c>
      <c r="C48" s="114">
        <v>47505</v>
      </c>
      <c r="D48" s="114">
        <v>37668</v>
      </c>
      <c r="E48" s="114">
        <v>59385</v>
      </c>
      <c r="F48" s="114">
        <v>25788</v>
      </c>
      <c r="G48" s="114">
        <v>8921</v>
      </c>
      <c r="H48" s="114">
        <v>26148</v>
      </c>
      <c r="I48" s="115">
        <v>16733</v>
      </c>
      <c r="J48" s="114">
        <v>8187</v>
      </c>
      <c r="K48" s="114">
        <v>8546</v>
      </c>
      <c r="L48" s="423">
        <v>7207</v>
      </c>
      <c r="M48" s="424">
        <v>6243</v>
      </c>
    </row>
    <row r="49" spans="1:17" s="110" customFormat="1" ht="11.1" customHeight="1" x14ac:dyDescent="0.2">
      <c r="A49" s="422" t="s">
        <v>389</v>
      </c>
      <c r="B49" s="115">
        <v>85246</v>
      </c>
      <c r="C49" s="114">
        <v>47374</v>
      </c>
      <c r="D49" s="114">
        <v>37872</v>
      </c>
      <c r="E49" s="114">
        <v>59294</v>
      </c>
      <c r="F49" s="114">
        <v>25952</v>
      </c>
      <c r="G49" s="114">
        <v>8940</v>
      </c>
      <c r="H49" s="114">
        <v>26344</v>
      </c>
      <c r="I49" s="115">
        <v>16611</v>
      </c>
      <c r="J49" s="114">
        <v>8194</v>
      </c>
      <c r="K49" s="114">
        <v>8417</v>
      </c>
      <c r="L49" s="423">
        <v>5914</v>
      </c>
      <c r="M49" s="424">
        <v>5966</v>
      </c>
    </row>
    <row r="50" spans="1:17" ht="15" customHeight="1" x14ac:dyDescent="0.2">
      <c r="A50" s="422" t="s">
        <v>399</v>
      </c>
      <c r="B50" s="143">
        <v>85707</v>
      </c>
      <c r="C50" s="144">
        <v>47928</v>
      </c>
      <c r="D50" s="144">
        <v>37779</v>
      </c>
      <c r="E50" s="144">
        <v>59635</v>
      </c>
      <c r="F50" s="144">
        <v>26072</v>
      </c>
      <c r="G50" s="144">
        <v>8639</v>
      </c>
      <c r="H50" s="144">
        <v>26687</v>
      </c>
      <c r="I50" s="143">
        <v>16198</v>
      </c>
      <c r="J50" s="144">
        <v>7860</v>
      </c>
      <c r="K50" s="144">
        <v>8338</v>
      </c>
      <c r="L50" s="426">
        <v>7538</v>
      </c>
      <c r="M50" s="427">
        <v>7156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1.5004737091425864</v>
      </c>
      <c r="C6" s="480">
        <f>'Tabelle 3.3'!J11</f>
        <v>-2.0262505292445412</v>
      </c>
      <c r="D6" s="481">
        <f t="shared" ref="D6:E9" si="0">IF(OR(AND(B6&gt;=-50,B6&lt;=50),ISNUMBER(B6)=FALSE),B6,"")</f>
        <v>1.5004737091425864</v>
      </c>
      <c r="E6" s="481">
        <f t="shared" si="0"/>
        <v>-2.0262505292445412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1.5004737091425864</v>
      </c>
      <c r="C14" s="480">
        <f>'Tabelle 3.3'!J11</f>
        <v>-2.0262505292445412</v>
      </c>
      <c r="D14" s="481">
        <f>IF(OR(AND(B14&gt;=-50,B14&lt;=50),ISNUMBER(B14)=FALSE),B14,"")</f>
        <v>1.5004737091425864</v>
      </c>
      <c r="E14" s="481">
        <f>IF(OR(AND(C14&gt;=-50,C14&lt;=50),ISNUMBER(C14)=FALSE),C14,"")</f>
        <v>-2.0262505292445412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29.411764705882351</v>
      </c>
      <c r="C15" s="480">
        <f>'Tabelle 3.3'!J12</f>
        <v>9.7560975609756095</v>
      </c>
      <c r="D15" s="481">
        <f t="shared" ref="D15:E45" si="3">IF(OR(AND(B15&gt;=-50,B15&lt;=50),ISNUMBER(B15)=FALSE),B15,"")</f>
        <v>29.411764705882351</v>
      </c>
      <c r="E15" s="481">
        <f t="shared" si="3"/>
        <v>9.7560975609756095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18.503118503118504</v>
      </c>
      <c r="C16" s="480">
        <f>'Tabelle 3.3'!J13</f>
        <v>15.753424657534246</v>
      </c>
      <c r="D16" s="481">
        <f t="shared" si="3"/>
        <v>18.503118503118504</v>
      </c>
      <c r="E16" s="481">
        <f t="shared" si="3"/>
        <v>15.753424657534246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-3.8258917004922703</v>
      </c>
      <c r="C17" s="480">
        <f>'Tabelle 3.3'!J14</f>
        <v>-3.2527881040892193</v>
      </c>
      <c r="D17" s="481">
        <f t="shared" si="3"/>
        <v>-3.8258917004922703</v>
      </c>
      <c r="E17" s="481">
        <f t="shared" si="3"/>
        <v>-3.2527881040892193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2.3504273504273505</v>
      </c>
      <c r="C18" s="480">
        <f>'Tabelle 3.3'!J15</f>
        <v>4.0816326530612246</v>
      </c>
      <c r="D18" s="481">
        <f t="shared" si="3"/>
        <v>2.3504273504273505</v>
      </c>
      <c r="E18" s="481">
        <f t="shared" si="3"/>
        <v>4.0816326530612246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-4.9692325554394516</v>
      </c>
      <c r="C19" s="480">
        <f>'Tabelle 3.3'!J16</f>
        <v>-11.662531017369727</v>
      </c>
      <c r="D19" s="481">
        <f t="shared" si="3"/>
        <v>-4.9692325554394516</v>
      </c>
      <c r="E19" s="481">
        <f t="shared" si="3"/>
        <v>-11.662531017369727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-5.3930530164533819</v>
      </c>
      <c r="C20" s="480">
        <f>'Tabelle 3.3'!J17</f>
        <v>-14.117647058823529</v>
      </c>
      <c r="D20" s="481">
        <f t="shared" si="3"/>
        <v>-5.3930530164533819</v>
      </c>
      <c r="E20" s="481">
        <f t="shared" si="3"/>
        <v>-14.117647058823529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2.2933333333333334</v>
      </c>
      <c r="C21" s="480">
        <f>'Tabelle 3.3'!J18</f>
        <v>1.5645371577574967</v>
      </c>
      <c r="D21" s="481">
        <f t="shared" si="3"/>
        <v>2.2933333333333334</v>
      </c>
      <c r="E21" s="481">
        <f t="shared" si="3"/>
        <v>1.5645371577574967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1.3000091549940493</v>
      </c>
      <c r="C22" s="480">
        <f>'Tabelle 3.3'!J19</f>
        <v>-0.83668005354752339</v>
      </c>
      <c r="D22" s="481">
        <f t="shared" si="3"/>
        <v>1.3000091549940493</v>
      </c>
      <c r="E22" s="481">
        <f t="shared" si="3"/>
        <v>-0.83668005354752339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7.1579594817975627</v>
      </c>
      <c r="C23" s="480">
        <f>'Tabelle 3.3'!J20</f>
        <v>2.8356481481481484</v>
      </c>
      <c r="D23" s="481">
        <f t="shared" si="3"/>
        <v>7.1579594817975627</v>
      </c>
      <c r="E23" s="481">
        <f t="shared" si="3"/>
        <v>2.8356481481481484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-3.1265632816408204</v>
      </c>
      <c r="C24" s="480">
        <f>'Tabelle 3.3'!J21</f>
        <v>-9.4512195121951219</v>
      </c>
      <c r="D24" s="481">
        <f t="shared" si="3"/>
        <v>-3.1265632816408204</v>
      </c>
      <c r="E24" s="481">
        <f t="shared" si="3"/>
        <v>-9.4512195121951219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-27.989130434782609</v>
      </c>
      <c r="C25" s="480">
        <f>'Tabelle 3.3'!J22</f>
        <v>-9.1383812010443872</v>
      </c>
      <c r="D25" s="481">
        <f t="shared" si="3"/>
        <v>-27.989130434782609</v>
      </c>
      <c r="E25" s="481">
        <f t="shared" si="3"/>
        <v>-9.1383812010443872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-1.2922465208747516</v>
      </c>
      <c r="C26" s="480">
        <f>'Tabelle 3.3'!J23</f>
        <v>7.4074074074074074</v>
      </c>
      <c r="D26" s="481">
        <f t="shared" si="3"/>
        <v>-1.2922465208747516</v>
      </c>
      <c r="E26" s="481">
        <f t="shared" si="3"/>
        <v>7.4074074074074074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3.746606334841629</v>
      </c>
      <c r="C27" s="480">
        <f>'Tabelle 3.3'!J24</f>
        <v>-1.4857881136950903</v>
      </c>
      <c r="D27" s="481">
        <f t="shared" si="3"/>
        <v>3.746606334841629</v>
      </c>
      <c r="E27" s="481">
        <f t="shared" si="3"/>
        <v>-1.4857881136950903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7.4965800273597809</v>
      </c>
      <c r="C28" s="480">
        <f>'Tabelle 3.3'!J25</f>
        <v>-2.9239766081871346</v>
      </c>
      <c r="D28" s="481">
        <f t="shared" si="3"/>
        <v>7.4965800273597809</v>
      </c>
      <c r="E28" s="481">
        <f t="shared" si="3"/>
        <v>-2.9239766081871346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-21.767810026385224</v>
      </c>
      <c r="C29" s="480">
        <f>'Tabelle 3.3'!J26</f>
        <v>-40</v>
      </c>
      <c r="D29" s="481">
        <f t="shared" si="3"/>
        <v>-21.767810026385224</v>
      </c>
      <c r="E29" s="481">
        <f t="shared" si="3"/>
        <v>-40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5.0100874243443174</v>
      </c>
      <c r="C30" s="480">
        <f>'Tabelle 3.3'!J27</f>
        <v>5.7636887608069163</v>
      </c>
      <c r="D30" s="481">
        <f t="shared" si="3"/>
        <v>5.0100874243443174</v>
      </c>
      <c r="E30" s="481">
        <f t="shared" si="3"/>
        <v>5.7636887608069163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3.3832501386577927</v>
      </c>
      <c r="C31" s="480">
        <f>'Tabelle 3.3'!J28</f>
        <v>4.7619047619047619</v>
      </c>
      <c r="D31" s="481">
        <f t="shared" si="3"/>
        <v>3.3832501386577927</v>
      </c>
      <c r="E31" s="481">
        <f t="shared" si="3"/>
        <v>4.7619047619047619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2.9878273699741791</v>
      </c>
      <c r="C32" s="480">
        <f>'Tabelle 3.3'!J29</f>
        <v>-4.1212121212121211</v>
      </c>
      <c r="D32" s="481">
        <f t="shared" si="3"/>
        <v>2.9878273699741791</v>
      </c>
      <c r="E32" s="481">
        <f t="shared" si="3"/>
        <v>-4.1212121212121211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-3.5323207347227131E-2</v>
      </c>
      <c r="C33" s="480">
        <f>'Tabelle 3.3'!J30</f>
        <v>-12.910798122065728</v>
      </c>
      <c r="D33" s="481">
        <f t="shared" si="3"/>
        <v>-3.5323207347227131E-2</v>
      </c>
      <c r="E33" s="481">
        <f t="shared" si="3"/>
        <v>-12.910798122065728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-1.3717421124828533</v>
      </c>
      <c r="C34" s="480">
        <f>'Tabelle 3.3'!J31</f>
        <v>-1.4153511159499184</v>
      </c>
      <c r="D34" s="481">
        <f t="shared" si="3"/>
        <v>-1.3717421124828533</v>
      </c>
      <c r="E34" s="481">
        <f t="shared" si="3"/>
        <v>-1.4153511159499184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29.411764705882351</v>
      </c>
      <c r="C37" s="480">
        <f>'Tabelle 3.3'!J34</f>
        <v>9.7560975609756095</v>
      </c>
      <c r="D37" s="481">
        <f t="shared" si="3"/>
        <v>29.411764705882351</v>
      </c>
      <c r="E37" s="481">
        <f t="shared" si="3"/>
        <v>9.7560975609756095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-1.0987661899208152</v>
      </c>
      <c r="C38" s="480">
        <f>'Tabelle 3.3'!J35</f>
        <v>0</v>
      </c>
      <c r="D38" s="481">
        <f t="shared" si="3"/>
        <v>-1.0987661899208152</v>
      </c>
      <c r="E38" s="481">
        <f t="shared" si="3"/>
        <v>0</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1.9482149978582928</v>
      </c>
      <c r="C39" s="480">
        <f>'Tabelle 3.3'!J36</f>
        <v>-2.595666854248734</v>
      </c>
      <c r="D39" s="481">
        <f t="shared" si="3"/>
        <v>1.9482149978582928</v>
      </c>
      <c r="E39" s="481">
        <f t="shared" si="3"/>
        <v>-2.595666854248734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1.9482149978582928</v>
      </c>
      <c r="C45" s="480">
        <f>'Tabelle 3.3'!J36</f>
        <v>-2.595666854248734</v>
      </c>
      <c r="D45" s="481">
        <f t="shared" si="3"/>
        <v>1.9482149978582928</v>
      </c>
      <c r="E45" s="481">
        <f t="shared" si="3"/>
        <v>-2.595666854248734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76288</v>
      </c>
      <c r="C51" s="487">
        <v>9410</v>
      </c>
      <c r="D51" s="487">
        <v>7307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77171</v>
      </c>
      <c r="C52" s="487">
        <v>9620</v>
      </c>
      <c r="D52" s="487">
        <v>7508</v>
      </c>
      <c r="E52" s="488">
        <f t="shared" ref="E52:G70" si="11">IF($A$51=37802,IF(COUNTBLANK(B$51:B$70)&gt;0,#N/A,B52/B$51*100),IF(COUNTBLANK(B$51:B$75)&gt;0,#N/A,B52/B$51*100))</f>
        <v>101.15745595637584</v>
      </c>
      <c r="F52" s="488">
        <f t="shared" si="11"/>
        <v>102.23166843783208</v>
      </c>
      <c r="G52" s="488">
        <f t="shared" si="11"/>
        <v>102.75078691665527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78465</v>
      </c>
      <c r="C53" s="487">
        <v>9428</v>
      </c>
      <c r="D53" s="487">
        <v>7782</v>
      </c>
      <c r="E53" s="488">
        <f t="shared" si="11"/>
        <v>102.85365981543623</v>
      </c>
      <c r="F53" s="488">
        <f t="shared" si="11"/>
        <v>100.19128586609989</v>
      </c>
      <c r="G53" s="488">
        <f t="shared" si="11"/>
        <v>106.50061584781716</v>
      </c>
      <c r="H53" s="489">
        <f>IF(ISERROR(L53)=TRUE,IF(MONTH(A53)=MONTH(MAX(A$51:A$75)),A53,""),"")</f>
        <v>41883</v>
      </c>
      <c r="I53" s="488">
        <f t="shared" si="12"/>
        <v>102.85365981543623</v>
      </c>
      <c r="J53" s="488">
        <f t="shared" si="10"/>
        <v>100.19128586609989</v>
      </c>
      <c r="K53" s="488">
        <f t="shared" si="10"/>
        <v>106.50061584781716</v>
      </c>
      <c r="L53" s="488" t="e">
        <f t="shared" si="13"/>
        <v>#N/A</v>
      </c>
    </row>
    <row r="54" spans="1:14" ht="15" customHeight="1" x14ac:dyDescent="0.2">
      <c r="A54" s="490" t="s">
        <v>462</v>
      </c>
      <c r="B54" s="487">
        <v>77718</v>
      </c>
      <c r="C54" s="487">
        <v>9482</v>
      </c>
      <c r="D54" s="487">
        <v>7661</v>
      </c>
      <c r="E54" s="488">
        <f t="shared" si="11"/>
        <v>101.87447567114094</v>
      </c>
      <c r="F54" s="488">
        <f t="shared" si="11"/>
        <v>100.76514346439957</v>
      </c>
      <c r="G54" s="488">
        <f t="shared" si="11"/>
        <v>104.84466949500479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78305</v>
      </c>
      <c r="C55" s="487">
        <v>9169</v>
      </c>
      <c r="D55" s="487">
        <v>7542</v>
      </c>
      <c r="E55" s="488">
        <f t="shared" si="11"/>
        <v>102.64392827181209</v>
      </c>
      <c r="F55" s="488">
        <f t="shared" si="11"/>
        <v>97.438894792773638</v>
      </c>
      <c r="G55" s="488">
        <f t="shared" si="11"/>
        <v>103.21609415628849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78401</v>
      </c>
      <c r="C56" s="487">
        <v>9324</v>
      </c>
      <c r="D56" s="487">
        <v>7713</v>
      </c>
      <c r="E56" s="488">
        <f t="shared" si="11"/>
        <v>102.76976719798658</v>
      </c>
      <c r="F56" s="488">
        <f t="shared" si="11"/>
        <v>99.086078639744954</v>
      </c>
      <c r="G56" s="488">
        <f t="shared" si="11"/>
        <v>105.55631586150267</v>
      </c>
      <c r="H56" s="489" t="str">
        <f t="shared" si="14"/>
        <v/>
      </c>
      <c r="I56" s="488" t="str">
        <f t="shared" si="12"/>
        <v/>
      </c>
      <c r="J56" s="488" t="str">
        <f t="shared" si="10"/>
        <v/>
      </c>
      <c r="K56" s="488" t="str">
        <f t="shared" si="10"/>
        <v/>
      </c>
      <c r="L56" s="488" t="e">
        <f t="shared" si="13"/>
        <v>#N/A</v>
      </c>
    </row>
    <row r="57" spans="1:14" ht="15" customHeight="1" x14ac:dyDescent="0.2">
      <c r="A57" s="490">
        <v>42248</v>
      </c>
      <c r="B57" s="487">
        <v>79780</v>
      </c>
      <c r="C57" s="487">
        <v>9107</v>
      </c>
      <c r="D57" s="487">
        <v>7893</v>
      </c>
      <c r="E57" s="488">
        <f t="shared" si="11"/>
        <v>104.57739093959732</v>
      </c>
      <c r="F57" s="488">
        <f t="shared" si="11"/>
        <v>96.780021253985126</v>
      </c>
      <c r="G57" s="488">
        <f t="shared" si="11"/>
        <v>108.01970713014917</v>
      </c>
      <c r="H57" s="489">
        <f t="shared" si="14"/>
        <v>42248</v>
      </c>
      <c r="I57" s="488">
        <f t="shared" si="12"/>
        <v>104.57739093959732</v>
      </c>
      <c r="J57" s="488">
        <f t="shared" si="10"/>
        <v>96.780021253985126</v>
      </c>
      <c r="K57" s="488">
        <f t="shared" si="10"/>
        <v>108.01970713014917</v>
      </c>
      <c r="L57" s="488" t="e">
        <f t="shared" si="13"/>
        <v>#N/A</v>
      </c>
    </row>
    <row r="58" spans="1:14" ht="15" customHeight="1" x14ac:dyDescent="0.2">
      <c r="A58" s="490" t="s">
        <v>465</v>
      </c>
      <c r="B58" s="487">
        <v>79602</v>
      </c>
      <c r="C58" s="487">
        <v>9215</v>
      </c>
      <c r="D58" s="487">
        <v>7796</v>
      </c>
      <c r="E58" s="488">
        <f t="shared" si="11"/>
        <v>104.34406459731545</v>
      </c>
      <c r="F58" s="488">
        <f t="shared" si="11"/>
        <v>97.927736450584476</v>
      </c>
      <c r="G58" s="488">
        <f t="shared" si="11"/>
        <v>106.69221294648968</v>
      </c>
      <c r="H58" s="489" t="str">
        <f t="shared" si="14"/>
        <v/>
      </c>
      <c r="I58" s="488" t="str">
        <f t="shared" si="12"/>
        <v/>
      </c>
      <c r="J58" s="488" t="str">
        <f t="shared" si="10"/>
        <v/>
      </c>
      <c r="K58" s="488" t="str">
        <f t="shared" si="10"/>
        <v/>
      </c>
      <c r="L58" s="488" t="e">
        <f t="shared" si="13"/>
        <v>#N/A</v>
      </c>
    </row>
    <row r="59" spans="1:14" ht="15" customHeight="1" x14ac:dyDescent="0.2">
      <c r="A59" s="490" t="s">
        <v>466</v>
      </c>
      <c r="B59" s="487">
        <v>79890</v>
      </c>
      <c r="C59" s="487">
        <v>8917</v>
      </c>
      <c r="D59" s="487">
        <v>7626</v>
      </c>
      <c r="E59" s="488">
        <f t="shared" si="11"/>
        <v>104.72158137583894</v>
      </c>
      <c r="F59" s="488">
        <f t="shared" si="11"/>
        <v>94.760892667375131</v>
      </c>
      <c r="G59" s="488">
        <f t="shared" si="11"/>
        <v>104.36567674832354</v>
      </c>
      <c r="H59" s="489" t="str">
        <f t="shared" si="14"/>
        <v/>
      </c>
      <c r="I59" s="488" t="str">
        <f t="shared" si="12"/>
        <v/>
      </c>
      <c r="J59" s="488" t="str">
        <f t="shared" si="10"/>
        <v/>
      </c>
      <c r="K59" s="488" t="str">
        <f t="shared" si="10"/>
        <v/>
      </c>
      <c r="L59" s="488" t="e">
        <f t="shared" si="13"/>
        <v>#N/A</v>
      </c>
    </row>
    <row r="60" spans="1:14" ht="15" customHeight="1" x14ac:dyDescent="0.2">
      <c r="A60" s="490" t="s">
        <v>467</v>
      </c>
      <c r="B60" s="487">
        <v>78324</v>
      </c>
      <c r="C60" s="487">
        <v>8903</v>
      </c>
      <c r="D60" s="487">
        <v>7437</v>
      </c>
      <c r="E60" s="488">
        <f t="shared" si="11"/>
        <v>102.66883389261746</v>
      </c>
      <c r="F60" s="488">
        <f t="shared" si="11"/>
        <v>94.612114771519657</v>
      </c>
      <c r="G60" s="488">
        <f t="shared" si="11"/>
        <v>101.77911591624469</v>
      </c>
      <c r="H60" s="489" t="str">
        <f t="shared" si="14"/>
        <v/>
      </c>
      <c r="I60" s="488" t="str">
        <f t="shared" si="12"/>
        <v/>
      </c>
      <c r="J60" s="488" t="str">
        <f t="shared" si="10"/>
        <v/>
      </c>
      <c r="K60" s="488" t="str">
        <f t="shared" si="10"/>
        <v/>
      </c>
      <c r="L60" s="488" t="e">
        <f t="shared" si="13"/>
        <v>#N/A</v>
      </c>
    </row>
    <row r="61" spans="1:14" ht="15" customHeight="1" x14ac:dyDescent="0.2">
      <c r="A61" s="490">
        <v>42614</v>
      </c>
      <c r="B61" s="487">
        <v>79879</v>
      </c>
      <c r="C61" s="487">
        <v>8771</v>
      </c>
      <c r="D61" s="487">
        <v>7638</v>
      </c>
      <c r="E61" s="488">
        <f t="shared" si="11"/>
        <v>104.70716233221478</v>
      </c>
      <c r="F61" s="488">
        <f t="shared" si="11"/>
        <v>93.209351753453774</v>
      </c>
      <c r="G61" s="488">
        <f t="shared" si="11"/>
        <v>104.52990283289995</v>
      </c>
      <c r="H61" s="489">
        <f t="shared" si="14"/>
        <v>42614</v>
      </c>
      <c r="I61" s="488">
        <f t="shared" si="12"/>
        <v>104.70716233221478</v>
      </c>
      <c r="J61" s="488">
        <f t="shared" si="10"/>
        <v>93.209351753453774</v>
      </c>
      <c r="K61" s="488">
        <f t="shared" si="10"/>
        <v>104.52990283289995</v>
      </c>
      <c r="L61" s="488" t="e">
        <f t="shared" si="13"/>
        <v>#N/A</v>
      </c>
    </row>
    <row r="62" spans="1:14" ht="15" customHeight="1" x14ac:dyDescent="0.2">
      <c r="A62" s="490" t="s">
        <v>468</v>
      </c>
      <c r="B62" s="487">
        <v>79879</v>
      </c>
      <c r="C62" s="487">
        <v>8667</v>
      </c>
      <c r="D62" s="487">
        <v>7514</v>
      </c>
      <c r="E62" s="488">
        <f t="shared" si="11"/>
        <v>104.70716233221478</v>
      </c>
      <c r="F62" s="488">
        <f t="shared" si="11"/>
        <v>92.104144527098825</v>
      </c>
      <c r="G62" s="488">
        <f t="shared" si="11"/>
        <v>102.83289995894347</v>
      </c>
      <c r="H62" s="489" t="str">
        <f t="shared" si="14"/>
        <v/>
      </c>
      <c r="I62" s="488" t="str">
        <f t="shared" si="12"/>
        <v/>
      </c>
      <c r="J62" s="488" t="str">
        <f t="shared" si="10"/>
        <v/>
      </c>
      <c r="K62" s="488" t="str">
        <f t="shared" si="10"/>
        <v/>
      </c>
      <c r="L62" s="488" t="e">
        <f t="shared" si="13"/>
        <v>#N/A</v>
      </c>
    </row>
    <row r="63" spans="1:14" ht="15" customHeight="1" x14ac:dyDescent="0.2">
      <c r="A63" s="490" t="s">
        <v>469</v>
      </c>
      <c r="B63" s="487">
        <v>79908</v>
      </c>
      <c r="C63" s="487">
        <v>8525</v>
      </c>
      <c r="D63" s="487">
        <v>7524</v>
      </c>
      <c r="E63" s="488">
        <f t="shared" si="11"/>
        <v>104.74517617449663</v>
      </c>
      <c r="F63" s="488">
        <f t="shared" si="11"/>
        <v>90.595111583421897</v>
      </c>
      <c r="G63" s="488">
        <f t="shared" si="11"/>
        <v>102.96975502942385</v>
      </c>
      <c r="H63" s="489" t="str">
        <f t="shared" si="14"/>
        <v/>
      </c>
      <c r="I63" s="488" t="str">
        <f t="shared" si="12"/>
        <v/>
      </c>
      <c r="J63" s="488" t="str">
        <f t="shared" si="10"/>
        <v/>
      </c>
      <c r="K63" s="488" t="str">
        <f t="shared" si="10"/>
        <v/>
      </c>
      <c r="L63" s="488" t="e">
        <f t="shared" si="13"/>
        <v>#N/A</v>
      </c>
    </row>
    <row r="64" spans="1:14" ht="15" customHeight="1" x14ac:dyDescent="0.2">
      <c r="A64" s="490" t="s">
        <v>470</v>
      </c>
      <c r="B64" s="487">
        <v>80812</v>
      </c>
      <c r="C64" s="487">
        <v>8710</v>
      </c>
      <c r="D64" s="487">
        <v>7624</v>
      </c>
      <c r="E64" s="488">
        <f t="shared" si="11"/>
        <v>105.93015939597315</v>
      </c>
      <c r="F64" s="488">
        <f t="shared" si="11"/>
        <v>92.561105207226362</v>
      </c>
      <c r="G64" s="488">
        <f t="shared" si="11"/>
        <v>104.33830573422745</v>
      </c>
      <c r="H64" s="489" t="str">
        <f t="shared" si="14"/>
        <v/>
      </c>
      <c r="I64" s="488" t="str">
        <f t="shared" si="12"/>
        <v/>
      </c>
      <c r="J64" s="488" t="str">
        <f t="shared" si="10"/>
        <v/>
      </c>
      <c r="K64" s="488" t="str">
        <f t="shared" si="10"/>
        <v/>
      </c>
      <c r="L64" s="488" t="e">
        <f t="shared" si="13"/>
        <v>#N/A</v>
      </c>
    </row>
    <row r="65" spans="1:12" ht="15" customHeight="1" x14ac:dyDescent="0.2">
      <c r="A65" s="490">
        <v>42979</v>
      </c>
      <c r="B65" s="487">
        <v>82170</v>
      </c>
      <c r="C65" s="487">
        <v>8620</v>
      </c>
      <c r="D65" s="487">
        <v>7779</v>
      </c>
      <c r="E65" s="488">
        <f t="shared" si="11"/>
        <v>107.71025587248322</v>
      </c>
      <c r="F65" s="488">
        <f t="shared" si="11"/>
        <v>91.604675876726887</v>
      </c>
      <c r="G65" s="488">
        <f t="shared" si="11"/>
        <v>106.45955932667306</v>
      </c>
      <c r="H65" s="489">
        <f t="shared" si="14"/>
        <v>42979</v>
      </c>
      <c r="I65" s="488">
        <f t="shared" si="12"/>
        <v>107.71025587248322</v>
      </c>
      <c r="J65" s="488">
        <f t="shared" si="10"/>
        <v>91.604675876726887</v>
      </c>
      <c r="K65" s="488">
        <f t="shared" si="10"/>
        <v>106.45955932667306</v>
      </c>
      <c r="L65" s="488" t="e">
        <f t="shared" si="13"/>
        <v>#N/A</v>
      </c>
    </row>
    <row r="66" spans="1:12" ht="15" customHeight="1" x14ac:dyDescent="0.2">
      <c r="A66" s="490" t="s">
        <v>471</v>
      </c>
      <c r="B66" s="487">
        <v>81379</v>
      </c>
      <c r="C66" s="487">
        <v>8655</v>
      </c>
      <c r="D66" s="487">
        <v>7856</v>
      </c>
      <c r="E66" s="488">
        <f t="shared" si="11"/>
        <v>106.67339555369128</v>
      </c>
      <c r="F66" s="488">
        <f t="shared" si="11"/>
        <v>91.976620616365565</v>
      </c>
      <c r="G66" s="488">
        <f t="shared" si="11"/>
        <v>107.51334336937184</v>
      </c>
      <c r="H66" s="489" t="str">
        <f t="shared" si="14"/>
        <v/>
      </c>
      <c r="I66" s="488" t="str">
        <f t="shared" si="12"/>
        <v/>
      </c>
      <c r="J66" s="488" t="str">
        <f t="shared" si="10"/>
        <v/>
      </c>
      <c r="K66" s="488" t="str">
        <f t="shared" si="10"/>
        <v/>
      </c>
      <c r="L66" s="488" t="e">
        <f t="shared" si="13"/>
        <v>#N/A</v>
      </c>
    </row>
    <row r="67" spans="1:12" ht="15" customHeight="1" x14ac:dyDescent="0.2">
      <c r="A67" s="490" t="s">
        <v>472</v>
      </c>
      <c r="B67" s="487">
        <v>82075</v>
      </c>
      <c r="C67" s="487">
        <v>8546</v>
      </c>
      <c r="D67" s="487">
        <v>7829</v>
      </c>
      <c r="E67" s="488">
        <f t="shared" si="11"/>
        <v>107.58572776845638</v>
      </c>
      <c r="F67" s="488">
        <f t="shared" si="11"/>
        <v>90.818278427205101</v>
      </c>
      <c r="G67" s="488">
        <f t="shared" si="11"/>
        <v>107.14383467907487</v>
      </c>
      <c r="H67" s="489" t="str">
        <f t="shared" si="14"/>
        <v/>
      </c>
      <c r="I67" s="488" t="str">
        <f t="shared" si="12"/>
        <v/>
      </c>
      <c r="J67" s="488" t="str">
        <f t="shared" si="12"/>
        <v/>
      </c>
      <c r="K67" s="488" t="str">
        <f t="shared" si="12"/>
        <v/>
      </c>
      <c r="L67" s="488" t="e">
        <f t="shared" si="13"/>
        <v>#N/A</v>
      </c>
    </row>
    <row r="68" spans="1:12" ht="15" customHeight="1" x14ac:dyDescent="0.2">
      <c r="A68" s="490" t="s">
        <v>473</v>
      </c>
      <c r="B68" s="487">
        <v>82489</v>
      </c>
      <c r="C68" s="487">
        <v>8676</v>
      </c>
      <c r="D68" s="487">
        <v>8065</v>
      </c>
      <c r="E68" s="488">
        <f t="shared" si="11"/>
        <v>108.12840813758389</v>
      </c>
      <c r="F68" s="488">
        <f t="shared" si="11"/>
        <v>92.199787460148769</v>
      </c>
      <c r="G68" s="488">
        <f t="shared" si="11"/>
        <v>110.3736143424114</v>
      </c>
      <c r="H68" s="489" t="str">
        <f t="shared" si="14"/>
        <v/>
      </c>
      <c r="I68" s="488" t="str">
        <f t="shared" si="12"/>
        <v/>
      </c>
      <c r="J68" s="488" t="str">
        <f t="shared" si="12"/>
        <v/>
      </c>
      <c r="K68" s="488" t="str">
        <f t="shared" si="12"/>
        <v/>
      </c>
      <c r="L68" s="488" t="e">
        <f t="shared" si="13"/>
        <v>#N/A</v>
      </c>
    </row>
    <row r="69" spans="1:12" ht="15" customHeight="1" x14ac:dyDescent="0.2">
      <c r="A69" s="490">
        <v>43344</v>
      </c>
      <c r="B69" s="487">
        <v>83788</v>
      </c>
      <c r="C69" s="487">
        <v>8404</v>
      </c>
      <c r="D69" s="487">
        <v>8252</v>
      </c>
      <c r="E69" s="488">
        <f t="shared" si="11"/>
        <v>109.83116610738254</v>
      </c>
      <c r="F69" s="488">
        <f t="shared" si="11"/>
        <v>89.309245483528173</v>
      </c>
      <c r="G69" s="488">
        <f t="shared" si="11"/>
        <v>112.93280416039416</v>
      </c>
      <c r="H69" s="489">
        <f t="shared" si="14"/>
        <v>43344</v>
      </c>
      <c r="I69" s="488">
        <f t="shared" si="12"/>
        <v>109.83116610738254</v>
      </c>
      <c r="J69" s="488">
        <f t="shared" si="12"/>
        <v>89.309245483528173</v>
      </c>
      <c r="K69" s="488">
        <f t="shared" si="12"/>
        <v>112.93280416039416</v>
      </c>
      <c r="L69" s="488" t="e">
        <f t="shared" si="13"/>
        <v>#N/A</v>
      </c>
    </row>
    <row r="70" spans="1:12" ht="15" customHeight="1" x14ac:dyDescent="0.2">
      <c r="A70" s="490" t="s">
        <v>474</v>
      </c>
      <c r="B70" s="487">
        <v>83983</v>
      </c>
      <c r="C70" s="487">
        <v>8424</v>
      </c>
      <c r="D70" s="487">
        <v>8250</v>
      </c>
      <c r="E70" s="488">
        <f t="shared" si="11"/>
        <v>110.08677642617451</v>
      </c>
      <c r="F70" s="488">
        <f t="shared" si="11"/>
        <v>89.521785334750277</v>
      </c>
      <c r="G70" s="488">
        <f t="shared" si="11"/>
        <v>112.90543314629807</v>
      </c>
      <c r="H70" s="489" t="str">
        <f t="shared" si="14"/>
        <v/>
      </c>
      <c r="I70" s="488" t="str">
        <f t="shared" si="12"/>
        <v/>
      </c>
      <c r="J70" s="488" t="str">
        <f t="shared" si="12"/>
        <v/>
      </c>
      <c r="K70" s="488" t="str">
        <f t="shared" si="12"/>
        <v/>
      </c>
      <c r="L70" s="488" t="e">
        <f t="shared" si="13"/>
        <v>#N/A</v>
      </c>
    </row>
    <row r="71" spans="1:12" ht="15" customHeight="1" x14ac:dyDescent="0.2">
      <c r="A71" s="490" t="s">
        <v>475</v>
      </c>
      <c r="B71" s="487">
        <v>84440</v>
      </c>
      <c r="C71" s="487">
        <v>8324</v>
      </c>
      <c r="D71" s="487">
        <v>8209</v>
      </c>
      <c r="E71" s="491">
        <f t="shared" ref="E71:G75" si="15">IF($A$51=37802,IF(COUNTBLANK(B$51:B$70)&gt;0,#N/A,IF(ISBLANK(B71)=FALSE,B71/B$51*100,#N/A)),IF(COUNTBLANK(B$51:B$75)&gt;0,#N/A,B71/B$51*100))</f>
        <v>110.68582214765101</v>
      </c>
      <c r="F71" s="491">
        <f t="shared" si="15"/>
        <v>88.459086078639743</v>
      </c>
      <c r="G71" s="491">
        <f t="shared" si="15"/>
        <v>112.34432735732859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84720</v>
      </c>
      <c r="C72" s="487">
        <v>8360</v>
      </c>
      <c r="D72" s="487">
        <v>8407</v>
      </c>
      <c r="E72" s="491">
        <f t="shared" si="15"/>
        <v>111.0528523489933</v>
      </c>
      <c r="F72" s="491">
        <f t="shared" si="15"/>
        <v>88.841657810839536</v>
      </c>
      <c r="G72" s="491">
        <f t="shared" si="15"/>
        <v>115.05405775283974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85173</v>
      </c>
      <c r="C73" s="487">
        <v>8187</v>
      </c>
      <c r="D73" s="487">
        <v>8546</v>
      </c>
      <c r="E73" s="491">
        <f t="shared" si="15"/>
        <v>111.64665478187918</v>
      </c>
      <c r="F73" s="491">
        <f t="shared" si="15"/>
        <v>87.00318809776833</v>
      </c>
      <c r="G73" s="491">
        <f t="shared" si="15"/>
        <v>116.95634323251676</v>
      </c>
      <c r="H73" s="492">
        <f>IF(A$51=37802,IF(ISERROR(L73)=TRUE,IF(ISBLANK(A73)=FALSE,IF(MONTH(A73)=MONTH(MAX(A$51:A$75)),A73,""),""),""),IF(ISERROR(L73)=TRUE,IF(MONTH(A73)=MONTH(MAX(A$51:A$75)),A73,""),""))</f>
        <v>43709</v>
      </c>
      <c r="I73" s="488">
        <f t="shared" si="12"/>
        <v>111.64665478187918</v>
      </c>
      <c r="J73" s="488">
        <f t="shared" si="12"/>
        <v>87.00318809776833</v>
      </c>
      <c r="K73" s="488">
        <f t="shared" si="12"/>
        <v>116.95634323251676</v>
      </c>
      <c r="L73" s="488" t="e">
        <f t="shared" si="13"/>
        <v>#N/A</v>
      </c>
    </row>
    <row r="74" spans="1:12" ht="15" customHeight="1" x14ac:dyDescent="0.2">
      <c r="A74" s="490" t="s">
        <v>477</v>
      </c>
      <c r="B74" s="487">
        <v>85246</v>
      </c>
      <c r="C74" s="487">
        <v>8194</v>
      </c>
      <c r="D74" s="487">
        <v>8417</v>
      </c>
      <c r="E74" s="491">
        <f t="shared" si="15"/>
        <v>111.74234479865773</v>
      </c>
      <c r="F74" s="491">
        <f t="shared" si="15"/>
        <v>87.07757704569606</v>
      </c>
      <c r="G74" s="491">
        <f t="shared" si="15"/>
        <v>115.1909128233201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85707</v>
      </c>
      <c r="C75" s="493">
        <v>7860</v>
      </c>
      <c r="D75" s="493">
        <v>8338</v>
      </c>
      <c r="E75" s="491">
        <f t="shared" si="15"/>
        <v>112.34663380872483</v>
      </c>
      <c r="F75" s="491">
        <f t="shared" si="15"/>
        <v>83.528161530286923</v>
      </c>
      <c r="G75" s="491">
        <f t="shared" si="15"/>
        <v>114.10975776652525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111.64665478187918</v>
      </c>
      <c r="J77" s="488">
        <f>IF(J75&lt;&gt;"",J75,IF(J74&lt;&gt;"",J74,IF(J73&lt;&gt;"",J73,IF(J72&lt;&gt;"",J72,IF(J71&lt;&gt;"",J71,IF(J70&lt;&gt;"",J70,""))))))</f>
        <v>87.00318809776833</v>
      </c>
      <c r="K77" s="488">
        <f>IF(K75&lt;&gt;"",K75,IF(K74&lt;&gt;"",K74,IF(K73&lt;&gt;"",K73,IF(K72&lt;&gt;"",K72,IF(K71&lt;&gt;"",K71,IF(K70&lt;&gt;"",K70,""))))))</f>
        <v>116.95634323251676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+11,6%</v>
      </c>
      <c r="J79" s="488" t="str">
        <f>"GeB - ausschließlich: "&amp;IF(J77&gt;100,"+","")&amp;TEXT(J77-100,"0,0")&amp;"%"</f>
        <v>GeB - ausschließlich: -13,0%</v>
      </c>
      <c r="K79" s="488" t="str">
        <f>"GeB - im Nebenjob: "&amp;IF(K77&gt;100,"+","")&amp;TEXT(K77-100,"0,0")&amp;"%"</f>
        <v>GeB - im Nebenjob: +17,0%</v>
      </c>
    </row>
    <row r="81" spans="9:9" ht="15" customHeight="1" x14ac:dyDescent="0.2">
      <c r="I81" s="488" t="str">
        <f>IF(ISERROR(HLOOKUP(1,I$78:K$79,2,FALSE)),"",HLOOKUP(1,I$78:K$79,2,FALSE))</f>
        <v>GeB - im Nebenjob: +17,0%</v>
      </c>
    </row>
    <row r="82" spans="9:9" ht="15" customHeight="1" x14ac:dyDescent="0.2">
      <c r="I82" s="488" t="str">
        <f>IF(ISERROR(HLOOKUP(2,I$78:K$79,2,FALSE)),"",HLOOKUP(2,I$78:K$79,2,FALSE))</f>
        <v>SvB: +11,6%</v>
      </c>
    </row>
    <row r="83" spans="9:9" ht="15" customHeight="1" x14ac:dyDescent="0.2">
      <c r="I83" s="488" t="str">
        <f>IF(ISERROR(HLOOKUP(3,I$78:K$79,2,FALSE)),"",HLOOKUP(3,I$78:K$79,2,FALSE))</f>
        <v>GeB - ausschließlich: -13,0%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85707</v>
      </c>
      <c r="E12" s="114">
        <v>85246</v>
      </c>
      <c r="F12" s="114">
        <v>85173</v>
      </c>
      <c r="G12" s="114">
        <v>84720</v>
      </c>
      <c r="H12" s="114">
        <v>84440</v>
      </c>
      <c r="I12" s="115">
        <v>1267</v>
      </c>
      <c r="J12" s="116">
        <v>1.5004737091425864</v>
      </c>
      <c r="N12" s="117"/>
    </row>
    <row r="13" spans="1:15" s="110" customFormat="1" ht="13.5" customHeight="1" x14ac:dyDescent="0.2">
      <c r="A13" s="118" t="s">
        <v>105</v>
      </c>
      <c r="B13" s="119" t="s">
        <v>106</v>
      </c>
      <c r="C13" s="113">
        <v>55.920753264027439</v>
      </c>
      <c r="D13" s="114">
        <v>47928</v>
      </c>
      <c r="E13" s="114">
        <v>47374</v>
      </c>
      <c r="F13" s="114">
        <v>47505</v>
      </c>
      <c r="G13" s="114">
        <v>47647</v>
      </c>
      <c r="H13" s="114">
        <v>47326</v>
      </c>
      <c r="I13" s="115">
        <v>602</v>
      </c>
      <c r="J13" s="116">
        <v>1.2720280606854584</v>
      </c>
    </row>
    <row r="14" spans="1:15" s="110" customFormat="1" ht="13.5" customHeight="1" x14ac:dyDescent="0.2">
      <c r="A14" s="120"/>
      <c r="B14" s="119" t="s">
        <v>107</v>
      </c>
      <c r="C14" s="113">
        <v>44.079246735972561</v>
      </c>
      <c r="D14" s="114">
        <v>37779</v>
      </c>
      <c r="E14" s="114">
        <v>37872</v>
      </c>
      <c r="F14" s="114">
        <v>37668</v>
      </c>
      <c r="G14" s="114">
        <v>37073</v>
      </c>
      <c r="H14" s="114">
        <v>37114</v>
      </c>
      <c r="I14" s="115">
        <v>665</v>
      </c>
      <c r="J14" s="116">
        <v>1.7917766880422481</v>
      </c>
    </row>
    <row r="15" spans="1:15" s="110" customFormat="1" ht="13.5" customHeight="1" x14ac:dyDescent="0.2">
      <c r="A15" s="118" t="s">
        <v>105</v>
      </c>
      <c r="B15" s="121" t="s">
        <v>108</v>
      </c>
      <c r="C15" s="113">
        <v>10.079690106992429</v>
      </c>
      <c r="D15" s="114">
        <v>8639</v>
      </c>
      <c r="E15" s="114">
        <v>8940</v>
      </c>
      <c r="F15" s="114">
        <v>8921</v>
      </c>
      <c r="G15" s="114">
        <v>8315</v>
      </c>
      <c r="H15" s="114">
        <v>8527</v>
      </c>
      <c r="I15" s="115">
        <v>112</v>
      </c>
      <c r="J15" s="116">
        <v>1.313474844611235</v>
      </c>
    </row>
    <row r="16" spans="1:15" s="110" customFormat="1" ht="13.5" customHeight="1" x14ac:dyDescent="0.2">
      <c r="A16" s="118"/>
      <c r="B16" s="121" t="s">
        <v>109</v>
      </c>
      <c r="C16" s="113">
        <v>71.689593615457312</v>
      </c>
      <c r="D16" s="114">
        <v>61443</v>
      </c>
      <c r="E16" s="114">
        <v>61033</v>
      </c>
      <c r="F16" s="114">
        <v>61226</v>
      </c>
      <c r="G16" s="114">
        <v>61549</v>
      </c>
      <c r="H16" s="114">
        <v>61394</v>
      </c>
      <c r="I16" s="115">
        <v>49</v>
      </c>
      <c r="J16" s="116">
        <v>7.9812359513959014E-2</v>
      </c>
    </row>
    <row r="17" spans="1:10" s="110" customFormat="1" ht="13.5" customHeight="1" x14ac:dyDescent="0.2">
      <c r="A17" s="118"/>
      <c r="B17" s="121" t="s">
        <v>110</v>
      </c>
      <c r="C17" s="113">
        <v>17.391811637322505</v>
      </c>
      <c r="D17" s="114">
        <v>14906</v>
      </c>
      <c r="E17" s="114">
        <v>14576</v>
      </c>
      <c r="F17" s="114">
        <v>14328</v>
      </c>
      <c r="G17" s="114">
        <v>14152</v>
      </c>
      <c r="H17" s="114">
        <v>13831</v>
      </c>
      <c r="I17" s="115">
        <v>1075</v>
      </c>
      <c r="J17" s="116">
        <v>7.7723953437929287</v>
      </c>
    </row>
    <row r="18" spans="1:10" s="110" customFormat="1" ht="13.5" customHeight="1" x14ac:dyDescent="0.2">
      <c r="A18" s="120"/>
      <c r="B18" s="121" t="s">
        <v>111</v>
      </c>
      <c r="C18" s="113">
        <v>0.83890464022775268</v>
      </c>
      <c r="D18" s="114">
        <v>719</v>
      </c>
      <c r="E18" s="114">
        <v>697</v>
      </c>
      <c r="F18" s="114">
        <v>698</v>
      </c>
      <c r="G18" s="114">
        <v>704</v>
      </c>
      <c r="H18" s="114">
        <v>688</v>
      </c>
      <c r="I18" s="115">
        <v>31</v>
      </c>
      <c r="J18" s="116">
        <v>4.5058139534883717</v>
      </c>
    </row>
    <row r="19" spans="1:10" s="110" customFormat="1" ht="13.5" customHeight="1" x14ac:dyDescent="0.2">
      <c r="A19" s="120"/>
      <c r="B19" s="121" t="s">
        <v>112</v>
      </c>
      <c r="C19" s="113">
        <v>0.28235733370669841</v>
      </c>
      <c r="D19" s="114">
        <v>242</v>
      </c>
      <c r="E19" s="114">
        <v>201</v>
      </c>
      <c r="F19" s="114">
        <v>211</v>
      </c>
      <c r="G19" s="114">
        <v>182</v>
      </c>
      <c r="H19" s="114">
        <v>195</v>
      </c>
      <c r="I19" s="115">
        <v>47</v>
      </c>
      <c r="J19" s="116">
        <v>24.102564102564102</v>
      </c>
    </row>
    <row r="20" spans="1:10" s="110" customFormat="1" ht="13.5" customHeight="1" x14ac:dyDescent="0.2">
      <c r="A20" s="118" t="s">
        <v>113</v>
      </c>
      <c r="B20" s="122" t="s">
        <v>114</v>
      </c>
      <c r="C20" s="113">
        <v>69.580080973549414</v>
      </c>
      <c r="D20" s="114">
        <v>59635</v>
      </c>
      <c r="E20" s="114">
        <v>59294</v>
      </c>
      <c r="F20" s="114">
        <v>59385</v>
      </c>
      <c r="G20" s="114">
        <v>59438</v>
      </c>
      <c r="H20" s="114">
        <v>59264</v>
      </c>
      <c r="I20" s="115">
        <v>371</v>
      </c>
      <c r="J20" s="116">
        <v>0.62601241900647953</v>
      </c>
    </row>
    <row r="21" spans="1:10" s="110" customFormat="1" ht="13.5" customHeight="1" x14ac:dyDescent="0.2">
      <c r="A21" s="120"/>
      <c r="B21" s="122" t="s">
        <v>115</v>
      </c>
      <c r="C21" s="113">
        <v>30.419919026450582</v>
      </c>
      <c r="D21" s="114">
        <v>26072</v>
      </c>
      <c r="E21" s="114">
        <v>25952</v>
      </c>
      <c r="F21" s="114">
        <v>25788</v>
      </c>
      <c r="G21" s="114">
        <v>25282</v>
      </c>
      <c r="H21" s="114">
        <v>25176</v>
      </c>
      <c r="I21" s="115">
        <v>896</v>
      </c>
      <c r="J21" s="116">
        <v>3.5589450270098508</v>
      </c>
    </row>
    <row r="22" spans="1:10" s="110" customFormat="1" ht="13.5" customHeight="1" x14ac:dyDescent="0.2">
      <c r="A22" s="118" t="s">
        <v>113</v>
      </c>
      <c r="B22" s="122" t="s">
        <v>116</v>
      </c>
      <c r="C22" s="113">
        <v>78.839534693782298</v>
      </c>
      <c r="D22" s="114">
        <v>67571</v>
      </c>
      <c r="E22" s="114">
        <v>67815</v>
      </c>
      <c r="F22" s="114">
        <v>67785</v>
      </c>
      <c r="G22" s="114">
        <v>67514</v>
      </c>
      <c r="H22" s="114">
        <v>67457</v>
      </c>
      <c r="I22" s="115">
        <v>114</v>
      </c>
      <c r="J22" s="116">
        <v>0.16899654594778896</v>
      </c>
    </row>
    <row r="23" spans="1:10" s="110" customFormat="1" ht="13.5" customHeight="1" x14ac:dyDescent="0.2">
      <c r="A23" s="123"/>
      <c r="B23" s="124" t="s">
        <v>117</v>
      </c>
      <c r="C23" s="125">
        <v>21.119628501755983</v>
      </c>
      <c r="D23" s="114">
        <v>18101</v>
      </c>
      <c r="E23" s="114">
        <v>17398</v>
      </c>
      <c r="F23" s="114">
        <v>17366</v>
      </c>
      <c r="G23" s="114">
        <v>17094</v>
      </c>
      <c r="H23" s="114">
        <v>16870</v>
      </c>
      <c r="I23" s="115">
        <v>1231</v>
      </c>
      <c r="J23" s="116">
        <v>7.2969768820391225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16198</v>
      </c>
      <c r="E26" s="114">
        <v>16611</v>
      </c>
      <c r="F26" s="114">
        <v>16733</v>
      </c>
      <c r="G26" s="114">
        <v>16767</v>
      </c>
      <c r="H26" s="140">
        <v>16533</v>
      </c>
      <c r="I26" s="115">
        <v>-335</v>
      </c>
      <c r="J26" s="116">
        <v>-2.0262505292445412</v>
      </c>
    </row>
    <row r="27" spans="1:10" s="110" customFormat="1" ht="13.5" customHeight="1" x14ac:dyDescent="0.2">
      <c r="A27" s="118" t="s">
        <v>105</v>
      </c>
      <c r="B27" s="119" t="s">
        <v>106</v>
      </c>
      <c r="C27" s="113">
        <v>41.332263242375603</v>
      </c>
      <c r="D27" s="115">
        <v>6695</v>
      </c>
      <c r="E27" s="114">
        <v>6854</v>
      </c>
      <c r="F27" s="114">
        <v>6975</v>
      </c>
      <c r="G27" s="114">
        <v>6912</v>
      </c>
      <c r="H27" s="140">
        <v>6727</v>
      </c>
      <c r="I27" s="115">
        <v>-32</v>
      </c>
      <c r="J27" s="116">
        <v>-0.47569496060651106</v>
      </c>
    </row>
    <row r="28" spans="1:10" s="110" customFormat="1" ht="13.5" customHeight="1" x14ac:dyDescent="0.2">
      <c r="A28" s="120"/>
      <c r="B28" s="119" t="s">
        <v>107</v>
      </c>
      <c r="C28" s="113">
        <v>58.667736757624397</v>
      </c>
      <c r="D28" s="115">
        <v>9503</v>
      </c>
      <c r="E28" s="114">
        <v>9757</v>
      </c>
      <c r="F28" s="114">
        <v>9758</v>
      </c>
      <c r="G28" s="114">
        <v>9855</v>
      </c>
      <c r="H28" s="140">
        <v>9806</v>
      </c>
      <c r="I28" s="115">
        <v>-303</v>
      </c>
      <c r="J28" s="116">
        <v>-3.0899449316744851</v>
      </c>
    </row>
    <row r="29" spans="1:10" s="110" customFormat="1" ht="13.5" customHeight="1" x14ac:dyDescent="0.2">
      <c r="A29" s="118" t="s">
        <v>105</v>
      </c>
      <c r="B29" s="121" t="s">
        <v>108</v>
      </c>
      <c r="C29" s="113">
        <v>16.495863686874923</v>
      </c>
      <c r="D29" s="115">
        <v>2672</v>
      </c>
      <c r="E29" s="114">
        <v>2791</v>
      </c>
      <c r="F29" s="114">
        <v>2801</v>
      </c>
      <c r="G29" s="114">
        <v>2883</v>
      </c>
      <c r="H29" s="140">
        <v>2827</v>
      </c>
      <c r="I29" s="115">
        <v>-155</v>
      </c>
      <c r="J29" s="116">
        <v>-5.4828440042447824</v>
      </c>
    </row>
    <row r="30" spans="1:10" s="110" customFormat="1" ht="13.5" customHeight="1" x14ac:dyDescent="0.2">
      <c r="A30" s="118"/>
      <c r="B30" s="121" t="s">
        <v>109</v>
      </c>
      <c r="C30" s="113">
        <v>54.290653167057663</v>
      </c>
      <c r="D30" s="115">
        <v>8794</v>
      </c>
      <c r="E30" s="114">
        <v>9038</v>
      </c>
      <c r="F30" s="114">
        <v>9157</v>
      </c>
      <c r="G30" s="114">
        <v>9136</v>
      </c>
      <c r="H30" s="140">
        <v>9017</v>
      </c>
      <c r="I30" s="115">
        <v>-223</v>
      </c>
      <c r="J30" s="116">
        <v>-2.4731063546634133</v>
      </c>
    </row>
    <row r="31" spans="1:10" s="110" customFormat="1" ht="13.5" customHeight="1" x14ac:dyDescent="0.2">
      <c r="A31" s="118"/>
      <c r="B31" s="121" t="s">
        <v>110</v>
      </c>
      <c r="C31" s="113">
        <v>16.181010001234721</v>
      </c>
      <c r="D31" s="115">
        <v>2621</v>
      </c>
      <c r="E31" s="114">
        <v>2630</v>
      </c>
      <c r="F31" s="114">
        <v>2655</v>
      </c>
      <c r="G31" s="114">
        <v>2656</v>
      </c>
      <c r="H31" s="140">
        <v>2621</v>
      </c>
      <c r="I31" s="115">
        <v>0</v>
      </c>
      <c r="J31" s="116">
        <v>0</v>
      </c>
    </row>
    <row r="32" spans="1:10" s="110" customFormat="1" ht="13.5" customHeight="1" x14ac:dyDescent="0.2">
      <c r="A32" s="120"/>
      <c r="B32" s="121" t="s">
        <v>111</v>
      </c>
      <c r="C32" s="113">
        <v>13.032473144832695</v>
      </c>
      <c r="D32" s="115">
        <v>2111</v>
      </c>
      <c r="E32" s="114">
        <v>2152</v>
      </c>
      <c r="F32" s="114">
        <v>2120</v>
      </c>
      <c r="G32" s="114">
        <v>2092</v>
      </c>
      <c r="H32" s="140">
        <v>2068</v>
      </c>
      <c r="I32" s="115">
        <v>43</v>
      </c>
      <c r="J32" s="116">
        <v>2.0793036750483558</v>
      </c>
    </row>
    <row r="33" spans="1:10" s="110" customFormat="1" ht="13.5" customHeight="1" x14ac:dyDescent="0.2">
      <c r="A33" s="120"/>
      <c r="B33" s="121" t="s">
        <v>112</v>
      </c>
      <c r="C33" s="113">
        <v>1.2100259291270528</v>
      </c>
      <c r="D33" s="115">
        <v>196</v>
      </c>
      <c r="E33" s="114">
        <v>194</v>
      </c>
      <c r="F33" s="114">
        <v>204</v>
      </c>
      <c r="G33" s="114">
        <v>179</v>
      </c>
      <c r="H33" s="140">
        <v>178</v>
      </c>
      <c r="I33" s="115">
        <v>18</v>
      </c>
      <c r="J33" s="116">
        <v>10.112359550561798</v>
      </c>
    </row>
    <row r="34" spans="1:10" s="110" customFormat="1" ht="13.5" customHeight="1" x14ac:dyDescent="0.2">
      <c r="A34" s="118" t="s">
        <v>113</v>
      </c>
      <c r="B34" s="122" t="s">
        <v>116</v>
      </c>
      <c r="C34" s="113">
        <v>80.701321150759355</v>
      </c>
      <c r="D34" s="115">
        <v>13072</v>
      </c>
      <c r="E34" s="114">
        <v>13493</v>
      </c>
      <c r="F34" s="114">
        <v>13610</v>
      </c>
      <c r="G34" s="114">
        <v>13631</v>
      </c>
      <c r="H34" s="140">
        <v>13545</v>
      </c>
      <c r="I34" s="115">
        <v>-473</v>
      </c>
      <c r="J34" s="116">
        <v>-3.4920634920634921</v>
      </c>
    </row>
    <row r="35" spans="1:10" s="110" customFormat="1" ht="13.5" customHeight="1" x14ac:dyDescent="0.2">
      <c r="A35" s="118"/>
      <c r="B35" s="119" t="s">
        <v>117</v>
      </c>
      <c r="C35" s="113">
        <v>19.162859612297815</v>
      </c>
      <c r="D35" s="115">
        <v>3104</v>
      </c>
      <c r="E35" s="114">
        <v>3098</v>
      </c>
      <c r="F35" s="114">
        <v>3103</v>
      </c>
      <c r="G35" s="114">
        <v>3116</v>
      </c>
      <c r="H35" s="140">
        <v>2968</v>
      </c>
      <c r="I35" s="115">
        <v>136</v>
      </c>
      <c r="J35" s="116">
        <v>4.5822102425876015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7860</v>
      </c>
      <c r="E37" s="114">
        <v>8194</v>
      </c>
      <c r="F37" s="114">
        <v>8187</v>
      </c>
      <c r="G37" s="114">
        <v>8360</v>
      </c>
      <c r="H37" s="140">
        <v>8324</v>
      </c>
      <c r="I37" s="115">
        <v>-464</v>
      </c>
      <c r="J37" s="116">
        <v>-5.5742431523306104</v>
      </c>
    </row>
    <row r="38" spans="1:10" s="110" customFormat="1" ht="13.5" customHeight="1" x14ac:dyDescent="0.2">
      <c r="A38" s="118" t="s">
        <v>105</v>
      </c>
      <c r="B38" s="119" t="s">
        <v>106</v>
      </c>
      <c r="C38" s="113">
        <v>35.458015267175576</v>
      </c>
      <c r="D38" s="115">
        <v>2787</v>
      </c>
      <c r="E38" s="114">
        <v>2917</v>
      </c>
      <c r="F38" s="114">
        <v>2962</v>
      </c>
      <c r="G38" s="114">
        <v>2976</v>
      </c>
      <c r="H38" s="140">
        <v>2921</v>
      </c>
      <c r="I38" s="115">
        <v>-134</v>
      </c>
      <c r="J38" s="116">
        <v>-4.5874700445053067</v>
      </c>
    </row>
    <row r="39" spans="1:10" s="110" customFormat="1" ht="13.5" customHeight="1" x14ac:dyDescent="0.2">
      <c r="A39" s="120"/>
      <c r="B39" s="119" t="s">
        <v>107</v>
      </c>
      <c r="C39" s="113">
        <v>64.541984732824432</v>
      </c>
      <c r="D39" s="115">
        <v>5073</v>
      </c>
      <c r="E39" s="114">
        <v>5277</v>
      </c>
      <c r="F39" s="114">
        <v>5225</v>
      </c>
      <c r="G39" s="114">
        <v>5384</v>
      </c>
      <c r="H39" s="140">
        <v>5403</v>
      </c>
      <c r="I39" s="115">
        <v>-330</v>
      </c>
      <c r="J39" s="116">
        <v>-6.1077179344808439</v>
      </c>
    </row>
    <row r="40" spans="1:10" s="110" customFormat="1" ht="13.5" customHeight="1" x14ac:dyDescent="0.2">
      <c r="A40" s="118" t="s">
        <v>105</v>
      </c>
      <c r="B40" s="121" t="s">
        <v>108</v>
      </c>
      <c r="C40" s="113">
        <v>21.323155216284988</v>
      </c>
      <c r="D40" s="115">
        <v>1676</v>
      </c>
      <c r="E40" s="114">
        <v>1763</v>
      </c>
      <c r="F40" s="114">
        <v>1764</v>
      </c>
      <c r="G40" s="114">
        <v>1902</v>
      </c>
      <c r="H40" s="140">
        <v>1869</v>
      </c>
      <c r="I40" s="115">
        <v>-193</v>
      </c>
      <c r="J40" s="116">
        <v>-10.326377742108079</v>
      </c>
    </row>
    <row r="41" spans="1:10" s="110" customFormat="1" ht="13.5" customHeight="1" x14ac:dyDescent="0.2">
      <c r="A41" s="118"/>
      <c r="B41" s="121" t="s">
        <v>109</v>
      </c>
      <c r="C41" s="113">
        <v>34.987277353689571</v>
      </c>
      <c r="D41" s="115">
        <v>2750</v>
      </c>
      <c r="E41" s="114">
        <v>2926</v>
      </c>
      <c r="F41" s="114">
        <v>2914</v>
      </c>
      <c r="G41" s="114">
        <v>2968</v>
      </c>
      <c r="H41" s="140">
        <v>2997</v>
      </c>
      <c r="I41" s="115">
        <v>-247</v>
      </c>
      <c r="J41" s="116">
        <v>-8.2415749082415743</v>
      </c>
    </row>
    <row r="42" spans="1:10" s="110" customFormat="1" ht="13.5" customHeight="1" x14ac:dyDescent="0.2">
      <c r="A42" s="118"/>
      <c r="B42" s="121" t="s">
        <v>110</v>
      </c>
      <c r="C42" s="113">
        <v>17.709923664122137</v>
      </c>
      <c r="D42" s="115">
        <v>1392</v>
      </c>
      <c r="E42" s="114">
        <v>1419</v>
      </c>
      <c r="F42" s="114">
        <v>1457</v>
      </c>
      <c r="G42" s="114">
        <v>1467</v>
      </c>
      <c r="H42" s="140">
        <v>1457</v>
      </c>
      <c r="I42" s="115">
        <v>-65</v>
      </c>
      <c r="J42" s="116">
        <v>-4.4612216884008236</v>
      </c>
    </row>
    <row r="43" spans="1:10" s="110" customFormat="1" ht="13.5" customHeight="1" x14ac:dyDescent="0.2">
      <c r="A43" s="120"/>
      <c r="B43" s="121" t="s">
        <v>111</v>
      </c>
      <c r="C43" s="113">
        <v>25.979643765903308</v>
      </c>
      <c r="D43" s="115">
        <v>2042</v>
      </c>
      <c r="E43" s="114">
        <v>2086</v>
      </c>
      <c r="F43" s="114">
        <v>2052</v>
      </c>
      <c r="G43" s="114">
        <v>2023</v>
      </c>
      <c r="H43" s="140">
        <v>2001</v>
      </c>
      <c r="I43" s="115">
        <v>41</v>
      </c>
      <c r="J43" s="116">
        <v>2.048975512243878</v>
      </c>
    </row>
    <row r="44" spans="1:10" s="110" customFormat="1" ht="13.5" customHeight="1" x14ac:dyDescent="0.2">
      <c r="A44" s="120"/>
      <c r="B44" s="121" t="s">
        <v>112</v>
      </c>
      <c r="C44" s="113">
        <v>2.27735368956743</v>
      </c>
      <c r="D44" s="115">
        <v>179</v>
      </c>
      <c r="E44" s="114">
        <v>178</v>
      </c>
      <c r="F44" s="114">
        <v>188</v>
      </c>
      <c r="G44" s="114">
        <v>164</v>
      </c>
      <c r="H44" s="140">
        <v>165</v>
      </c>
      <c r="I44" s="115">
        <v>14</v>
      </c>
      <c r="J44" s="116">
        <v>8.4848484848484844</v>
      </c>
    </row>
    <row r="45" spans="1:10" s="110" customFormat="1" ht="13.5" customHeight="1" x14ac:dyDescent="0.2">
      <c r="A45" s="118" t="s">
        <v>113</v>
      </c>
      <c r="B45" s="122" t="s">
        <v>116</v>
      </c>
      <c r="C45" s="113">
        <v>85.419847328244273</v>
      </c>
      <c r="D45" s="115">
        <v>6714</v>
      </c>
      <c r="E45" s="114">
        <v>7013</v>
      </c>
      <c r="F45" s="114">
        <v>7028</v>
      </c>
      <c r="G45" s="114">
        <v>7189</v>
      </c>
      <c r="H45" s="140">
        <v>7154</v>
      </c>
      <c r="I45" s="115">
        <v>-440</v>
      </c>
      <c r="J45" s="116">
        <v>-6.1504053676265027</v>
      </c>
    </row>
    <row r="46" spans="1:10" s="110" customFormat="1" ht="13.5" customHeight="1" x14ac:dyDescent="0.2">
      <c r="A46" s="118"/>
      <c r="B46" s="119" t="s">
        <v>117</v>
      </c>
      <c r="C46" s="113">
        <v>14.300254452926209</v>
      </c>
      <c r="D46" s="115">
        <v>1124</v>
      </c>
      <c r="E46" s="114">
        <v>1161</v>
      </c>
      <c r="F46" s="114">
        <v>1139</v>
      </c>
      <c r="G46" s="114">
        <v>1151</v>
      </c>
      <c r="H46" s="140">
        <v>1150</v>
      </c>
      <c r="I46" s="115">
        <v>-26</v>
      </c>
      <c r="J46" s="116">
        <v>-2.2608695652173911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8338</v>
      </c>
      <c r="E48" s="114">
        <v>8417</v>
      </c>
      <c r="F48" s="114">
        <v>8546</v>
      </c>
      <c r="G48" s="114">
        <v>8407</v>
      </c>
      <c r="H48" s="140">
        <v>8209</v>
      </c>
      <c r="I48" s="115">
        <v>129</v>
      </c>
      <c r="J48" s="116">
        <v>1.5714459739310513</v>
      </c>
    </row>
    <row r="49" spans="1:12" s="110" customFormat="1" ht="13.5" customHeight="1" x14ac:dyDescent="0.2">
      <c r="A49" s="118" t="s">
        <v>105</v>
      </c>
      <c r="B49" s="119" t="s">
        <v>106</v>
      </c>
      <c r="C49" s="113">
        <v>46.869752938354523</v>
      </c>
      <c r="D49" s="115">
        <v>3908</v>
      </c>
      <c r="E49" s="114">
        <v>3937</v>
      </c>
      <c r="F49" s="114">
        <v>4013</v>
      </c>
      <c r="G49" s="114">
        <v>3936</v>
      </c>
      <c r="H49" s="140">
        <v>3806</v>
      </c>
      <c r="I49" s="115">
        <v>102</v>
      </c>
      <c r="J49" s="116">
        <v>2.6799789805570153</v>
      </c>
    </row>
    <row r="50" spans="1:12" s="110" customFormat="1" ht="13.5" customHeight="1" x14ac:dyDescent="0.2">
      <c r="A50" s="120"/>
      <c r="B50" s="119" t="s">
        <v>107</v>
      </c>
      <c r="C50" s="113">
        <v>53.130247061645477</v>
      </c>
      <c r="D50" s="115">
        <v>4430</v>
      </c>
      <c r="E50" s="114">
        <v>4480</v>
      </c>
      <c r="F50" s="114">
        <v>4533</v>
      </c>
      <c r="G50" s="114">
        <v>4471</v>
      </c>
      <c r="H50" s="140">
        <v>4403</v>
      </c>
      <c r="I50" s="115">
        <v>27</v>
      </c>
      <c r="J50" s="116">
        <v>0.61321826027708382</v>
      </c>
    </row>
    <row r="51" spans="1:12" s="110" customFormat="1" ht="13.5" customHeight="1" x14ac:dyDescent="0.2">
      <c r="A51" s="118" t="s">
        <v>105</v>
      </c>
      <c r="B51" s="121" t="s">
        <v>108</v>
      </c>
      <c r="C51" s="113">
        <v>11.945310626049412</v>
      </c>
      <c r="D51" s="115">
        <v>996</v>
      </c>
      <c r="E51" s="114">
        <v>1028</v>
      </c>
      <c r="F51" s="114">
        <v>1037</v>
      </c>
      <c r="G51" s="114">
        <v>981</v>
      </c>
      <c r="H51" s="140">
        <v>958</v>
      </c>
      <c r="I51" s="115">
        <v>38</v>
      </c>
      <c r="J51" s="116">
        <v>3.9665970772442587</v>
      </c>
    </row>
    <row r="52" spans="1:12" s="110" customFormat="1" ht="13.5" customHeight="1" x14ac:dyDescent="0.2">
      <c r="A52" s="118"/>
      <c r="B52" s="121" t="s">
        <v>109</v>
      </c>
      <c r="C52" s="113">
        <v>72.487407052050855</v>
      </c>
      <c r="D52" s="115">
        <v>6044</v>
      </c>
      <c r="E52" s="114">
        <v>6112</v>
      </c>
      <c r="F52" s="114">
        <v>6243</v>
      </c>
      <c r="G52" s="114">
        <v>6168</v>
      </c>
      <c r="H52" s="140">
        <v>6020</v>
      </c>
      <c r="I52" s="115">
        <v>24</v>
      </c>
      <c r="J52" s="116">
        <v>0.39867109634551495</v>
      </c>
    </row>
    <row r="53" spans="1:12" s="110" customFormat="1" ht="13.5" customHeight="1" x14ac:dyDescent="0.2">
      <c r="A53" s="118"/>
      <c r="B53" s="121" t="s">
        <v>110</v>
      </c>
      <c r="C53" s="113">
        <v>14.739745742384265</v>
      </c>
      <c r="D53" s="115">
        <v>1229</v>
      </c>
      <c r="E53" s="114">
        <v>1211</v>
      </c>
      <c r="F53" s="114">
        <v>1198</v>
      </c>
      <c r="G53" s="114">
        <v>1189</v>
      </c>
      <c r="H53" s="140">
        <v>1164</v>
      </c>
      <c r="I53" s="115">
        <v>65</v>
      </c>
      <c r="J53" s="116">
        <v>5.5841924398625427</v>
      </c>
    </row>
    <row r="54" spans="1:12" s="110" customFormat="1" ht="13.5" customHeight="1" x14ac:dyDescent="0.2">
      <c r="A54" s="120"/>
      <c r="B54" s="121" t="s">
        <v>111</v>
      </c>
      <c r="C54" s="113">
        <v>0.82753657951547133</v>
      </c>
      <c r="D54" s="115">
        <v>69</v>
      </c>
      <c r="E54" s="114">
        <v>66</v>
      </c>
      <c r="F54" s="114">
        <v>68</v>
      </c>
      <c r="G54" s="114">
        <v>69</v>
      </c>
      <c r="H54" s="140">
        <v>67</v>
      </c>
      <c r="I54" s="115">
        <v>2</v>
      </c>
      <c r="J54" s="116">
        <v>2.9850746268656718</v>
      </c>
    </row>
    <row r="55" spans="1:12" s="110" customFormat="1" ht="13.5" customHeight="1" x14ac:dyDescent="0.2">
      <c r="A55" s="120"/>
      <c r="B55" s="121" t="s">
        <v>112</v>
      </c>
      <c r="C55" s="113">
        <v>0.20388582393859439</v>
      </c>
      <c r="D55" s="115">
        <v>17</v>
      </c>
      <c r="E55" s="114">
        <v>16</v>
      </c>
      <c r="F55" s="114">
        <v>16</v>
      </c>
      <c r="G55" s="114">
        <v>15</v>
      </c>
      <c r="H55" s="140">
        <v>13</v>
      </c>
      <c r="I55" s="115">
        <v>4</v>
      </c>
      <c r="J55" s="116">
        <v>30.76923076923077</v>
      </c>
    </row>
    <row r="56" spans="1:12" s="110" customFormat="1" ht="13.5" customHeight="1" x14ac:dyDescent="0.2">
      <c r="A56" s="118" t="s">
        <v>113</v>
      </c>
      <c r="B56" s="122" t="s">
        <v>116</v>
      </c>
      <c r="C56" s="113">
        <v>76.253298153034294</v>
      </c>
      <c r="D56" s="115">
        <v>6358</v>
      </c>
      <c r="E56" s="114">
        <v>6480</v>
      </c>
      <c r="F56" s="114">
        <v>6582</v>
      </c>
      <c r="G56" s="114">
        <v>6442</v>
      </c>
      <c r="H56" s="140">
        <v>6391</v>
      </c>
      <c r="I56" s="115">
        <v>-33</v>
      </c>
      <c r="J56" s="116">
        <v>-0.51635111876075734</v>
      </c>
    </row>
    <row r="57" spans="1:12" s="110" customFormat="1" ht="13.5" customHeight="1" x14ac:dyDescent="0.2">
      <c r="A57" s="142"/>
      <c r="B57" s="124" t="s">
        <v>117</v>
      </c>
      <c r="C57" s="125">
        <v>23.746701846965699</v>
      </c>
      <c r="D57" s="143">
        <v>1980</v>
      </c>
      <c r="E57" s="144">
        <v>1937</v>
      </c>
      <c r="F57" s="144">
        <v>1964</v>
      </c>
      <c r="G57" s="144">
        <v>1965</v>
      </c>
      <c r="H57" s="145">
        <v>1818</v>
      </c>
      <c r="I57" s="143">
        <v>162</v>
      </c>
      <c r="J57" s="146">
        <v>8.9108910891089117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85707</v>
      </c>
      <c r="E12" s="236">
        <v>85246</v>
      </c>
      <c r="F12" s="114">
        <v>85173</v>
      </c>
      <c r="G12" s="114">
        <v>84720</v>
      </c>
      <c r="H12" s="140">
        <v>84440</v>
      </c>
      <c r="I12" s="115">
        <v>1267</v>
      </c>
      <c r="J12" s="116">
        <v>1.5004737091425864</v>
      </c>
    </row>
    <row r="13" spans="1:15" s="110" customFormat="1" ht="12" customHeight="1" x14ac:dyDescent="0.2">
      <c r="A13" s="118" t="s">
        <v>105</v>
      </c>
      <c r="B13" s="119" t="s">
        <v>106</v>
      </c>
      <c r="C13" s="113">
        <v>55.920753264027439</v>
      </c>
      <c r="D13" s="115">
        <v>47928</v>
      </c>
      <c r="E13" s="114">
        <v>47374</v>
      </c>
      <c r="F13" s="114">
        <v>47505</v>
      </c>
      <c r="G13" s="114">
        <v>47647</v>
      </c>
      <c r="H13" s="140">
        <v>47326</v>
      </c>
      <c r="I13" s="115">
        <v>602</v>
      </c>
      <c r="J13" s="116">
        <v>1.2720280606854584</v>
      </c>
    </row>
    <row r="14" spans="1:15" s="110" customFormat="1" ht="12" customHeight="1" x14ac:dyDescent="0.2">
      <c r="A14" s="118"/>
      <c r="B14" s="119" t="s">
        <v>107</v>
      </c>
      <c r="C14" s="113">
        <v>44.079246735972561</v>
      </c>
      <c r="D14" s="115">
        <v>37779</v>
      </c>
      <c r="E14" s="114">
        <v>37872</v>
      </c>
      <c r="F14" s="114">
        <v>37668</v>
      </c>
      <c r="G14" s="114">
        <v>37073</v>
      </c>
      <c r="H14" s="140">
        <v>37114</v>
      </c>
      <c r="I14" s="115">
        <v>665</v>
      </c>
      <c r="J14" s="116">
        <v>1.7917766880422481</v>
      </c>
    </row>
    <row r="15" spans="1:15" s="110" customFormat="1" ht="12" customHeight="1" x14ac:dyDescent="0.2">
      <c r="A15" s="118" t="s">
        <v>105</v>
      </c>
      <c r="B15" s="121" t="s">
        <v>108</v>
      </c>
      <c r="C15" s="113">
        <v>10.079690106992429</v>
      </c>
      <c r="D15" s="115">
        <v>8639</v>
      </c>
      <c r="E15" s="114">
        <v>8940</v>
      </c>
      <c r="F15" s="114">
        <v>8921</v>
      </c>
      <c r="G15" s="114">
        <v>8315</v>
      </c>
      <c r="H15" s="140">
        <v>8527</v>
      </c>
      <c r="I15" s="115">
        <v>112</v>
      </c>
      <c r="J15" s="116">
        <v>1.313474844611235</v>
      </c>
    </row>
    <row r="16" spans="1:15" s="110" customFormat="1" ht="12" customHeight="1" x14ac:dyDescent="0.2">
      <c r="A16" s="118"/>
      <c r="B16" s="121" t="s">
        <v>109</v>
      </c>
      <c r="C16" s="113">
        <v>71.689593615457312</v>
      </c>
      <c r="D16" s="115">
        <v>61443</v>
      </c>
      <c r="E16" s="114">
        <v>61033</v>
      </c>
      <c r="F16" s="114">
        <v>61226</v>
      </c>
      <c r="G16" s="114">
        <v>61549</v>
      </c>
      <c r="H16" s="140">
        <v>61394</v>
      </c>
      <c r="I16" s="115">
        <v>49</v>
      </c>
      <c r="J16" s="116">
        <v>7.9812359513959014E-2</v>
      </c>
    </row>
    <row r="17" spans="1:10" s="110" customFormat="1" ht="12" customHeight="1" x14ac:dyDescent="0.2">
      <c r="A17" s="118"/>
      <c r="B17" s="121" t="s">
        <v>110</v>
      </c>
      <c r="C17" s="113">
        <v>17.391811637322505</v>
      </c>
      <c r="D17" s="115">
        <v>14906</v>
      </c>
      <c r="E17" s="114">
        <v>14576</v>
      </c>
      <c r="F17" s="114">
        <v>14328</v>
      </c>
      <c r="G17" s="114">
        <v>14152</v>
      </c>
      <c r="H17" s="140">
        <v>13831</v>
      </c>
      <c r="I17" s="115">
        <v>1075</v>
      </c>
      <c r="J17" s="116">
        <v>7.7723953437929287</v>
      </c>
    </row>
    <row r="18" spans="1:10" s="110" customFormat="1" ht="12" customHeight="1" x14ac:dyDescent="0.2">
      <c r="A18" s="120"/>
      <c r="B18" s="121" t="s">
        <v>111</v>
      </c>
      <c r="C18" s="113">
        <v>0.83890464022775268</v>
      </c>
      <c r="D18" s="115">
        <v>719</v>
      </c>
      <c r="E18" s="114">
        <v>697</v>
      </c>
      <c r="F18" s="114">
        <v>698</v>
      </c>
      <c r="G18" s="114">
        <v>704</v>
      </c>
      <c r="H18" s="140">
        <v>688</v>
      </c>
      <c r="I18" s="115">
        <v>31</v>
      </c>
      <c r="J18" s="116">
        <v>4.5058139534883717</v>
      </c>
    </row>
    <row r="19" spans="1:10" s="110" customFormat="1" ht="12" customHeight="1" x14ac:dyDescent="0.2">
      <c r="A19" s="120"/>
      <c r="B19" s="121" t="s">
        <v>112</v>
      </c>
      <c r="C19" s="113">
        <v>0.28235733370669841</v>
      </c>
      <c r="D19" s="115">
        <v>242</v>
      </c>
      <c r="E19" s="114">
        <v>201</v>
      </c>
      <c r="F19" s="114">
        <v>211</v>
      </c>
      <c r="G19" s="114">
        <v>182</v>
      </c>
      <c r="H19" s="140">
        <v>195</v>
      </c>
      <c r="I19" s="115">
        <v>47</v>
      </c>
      <c r="J19" s="116">
        <v>24.102564102564102</v>
      </c>
    </row>
    <row r="20" spans="1:10" s="110" customFormat="1" ht="12" customHeight="1" x14ac:dyDescent="0.2">
      <c r="A20" s="118" t="s">
        <v>113</v>
      </c>
      <c r="B20" s="119" t="s">
        <v>181</v>
      </c>
      <c r="C20" s="113">
        <v>69.580080973549414</v>
      </c>
      <c r="D20" s="115">
        <v>59635</v>
      </c>
      <c r="E20" s="114">
        <v>59294</v>
      </c>
      <c r="F20" s="114">
        <v>59385</v>
      </c>
      <c r="G20" s="114">
        <v>59438</v>
      </c>
      <c r="H20" s="140">
        <v>59264</v>
      </c>
      <c r="I20" s="115">
        <v>371</v>
      </c>
      <c r="J20" s="116">
        <v>0.62601241900647953</v>
      </c>
    </row>
    <row r="21" spans="1:10" s="110" customFormat="1" ht="12" customHeight="1" x14ac:dyDescent="0.2">
      <c r="A21" s="118"/>
      <c r="B21" s="119" t="s">
        <v>182</v>
      </c>
      <c r="C21" s="113">
        <v>30.419919026450582</v>
      </c>
      <c r="D21" s="115">
        <v>26072</v>
      </c>
      <c r="E21" s="114">
        <v>25952</v>
      </c>
      <c r="F21" s="114">
        <v>25788</v>
      </c>
      <c r="G21" s="114">
        <v>25282</v>
      </c>
      <c r="H21" s="140">
        <v>25176</v>
      </c>
      <c r="I21" s="115">
        <v>896</v>
      </c>
      <c r="J21" s="116">
        <v>3.5589450270098508</v>
      </c>
    </row>
    <row r="22" spans="1:10" s="110" customFormat="1" ht="12" customHeight="1" x14ac:dyDescent="0.2">
      <c r="A22" s="118" t="s">
        <v>113</v>
      </c>
      <c r="B22" s="119" t="s">
        <v>116</v>
      </c>
      <c r="C22" s="113">
        <v>78.839534693782298</v>
      </c>
      <c r="D22" s="115">
        <v>67571</v>
      </c>
      <c r="E22" s="114">
        <v>67815</v>
      </c>
      <c r="F22" s="114">
        <v>67785</v>
      </c>
      <c r="G22" s="114">
        <v>67514</v>
      </c>
      <c r="H22" s="140">
        <v>67457</v>
      </c>
      <c r="I22" s="115">
        <v>114</v>
      </c>
      <c r="J22" s="116">
        <v>0.16899654594778896</v>
      </c>
    </row>
    <row r="23" spans="1:10" s="110" customFormat="1" ht="12" customHeight="1" x14ac:dyDescent="0.2">
      <c r="A23" s="118"/>
      <c r="B23" s="119" t="s">
        <v>117</v>
      </c>
      <c r="C23" s="113">
        <v>21.119628501755983</v>
      </c>
      <c r="D23" s="115">
        <v>18101</v>
      </c>
      <c r="E23" s="114">
        <v>17398</v>
      </c>
      <c r="F23" s="114">
        <v>17366</v>
      </c>
      <c r="G23" s="114">
        <v>17094</v>
      </c>
      <c r="H23" s="140">
        <v>16870</v>
      </c>
      <c r="I23" s="115">
        <v>1231</v>
      </c>
      <c r="J23" s="116">
        <v>7.2969768820391225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85800</v>
      </c>
      <c r="E64" s="236">
        <v>85396</v>
      </c>
      <c r="F64" s="236">
        <v>85657</v>
      </c>
      <c r="G64" s="236">
        <v>84677</v>
      </c>
      <c r="H64" s="140">
        <v>84240</v>
      </c>
      <c r="I64" s="115">
        <v>1560</v>
      </c>
      <c r="J64" s="116">
        <v>1.8518518518518519</v>
      </c>
    </row>
    <row r="65" spans="1:12" s="110" customFormat="1" ht="12" customHeight="1" x14ac:dyDescent="0.2">
      <c r="A65" s="118" t="s">
        <v>105</v>
      </c>
      <c r="B65" s="119" t="s">
        <v>106</v>
      </c>
      <c r="C65" s="113">
        <v>55.483682983682982</v>
      </c>
      <c r="D65" s="235">
        <v>47605</v>
      </c>
      <c r="E65" s="236">
        <v>47232</v>
      </c>
      <c r="F65" s="236">
        <v>47497</v>
      </c>
      <c r="G65" s="236">
        <v>46980</v>
      </c>
      <c r="H65" s="140">
        <v>46681</v>
      </c>
      <c r="I65" s="115">
        <v>924</v>
      </c>
      <c r="J65" s="116">
        <v>1.9793920438722392</v>
      </c>
    </row>
    <row r="66" spans="1:12" s="110" customFormat="1" ht="12" customHeight="1" x14ac:dyDescent="0.2">
      <c r="A66" s="118"/>
      <c r="B66" s="119" t="s">
        <v>107</v>
      </c>
      <c r="C66" s="113">
        <v>44.516317016317018</v>
      </c>
      <c r="D66" s="235">
        <v>38195</v>
      </c>
      <c r="E66" s="236">
        <v>38164</v>
      </c>
      <c r="F66" s="236">
        <v>38160</v>
      </c>
      <c r="G66" s="236">
        <v>37697</v>
      </c>
      <c r="H66" s="140">
        <v>37559</v>
      </c>
      <c r="I66" s="115">
        <v>636</v>
      </c>
      <c r="J66" s="116">
        <v>1.6933358183125216</v>
      </c>
    </row>
    <row r="67" spans="1:12" s="110" customFormat="1" ht="12" customHeight="1" x14ac:dyDescent="0.2">
      <c r="A67" s="118" t="s">
        <v>105</v>
      </c>
      <c r="B67" s="121" t="s">
        <v>108</v>
      </c>
      <c r="C67" s="113">
        <v>11.329836829836831</v>
      </c>
      <c r="D67" s="235">
        <v>9721</v>
      </c>
      <c r="E67" s="236">
        <v>9977</v>
      </c>
      <c r="F67" s="236">
        <v>10126</v>
      </c>
      <c r="G67" s="236">
        <v>9435</v>
      </c>
      <c r="H67" s="140">
        <v>9480</v>
      </c>
      <c r="I67" s="115">
        <v>241</v>
      </c>
      <c r="J67" s="116">
        <v>2.5421940928270041</v>
      </c>
    </row>
    <row r="68" spans="1:12" s="110" customFormat="1" ht="12" customHeight="1" x14ac:dyDescent="0.2">
      <c r="A68" s="118"/>
      <c r="B68" s="121" t="s">
        <v>109</v>
      </c>
      <c r="C68" s="113">
        <v>70.32167832167832</v>
      </c>
      <c r="D68" s="235">
        <v>60336</v>
      </c>
      <c r="E68" s="236">
        <v>60015</v>
      </c>
      <c r="F68" s="236">
        <v>60268</v>
      </c>
      <c r="G68" s="236">
        <v>60232</v>
      </c>
      <c r="H68" s="140">
        <v>60102</v>
      </c>
      <c r="I68" s="115">
        <v>234</v>
      </c>
      <c r="J68" s="116">
        <v>0.3893381251871818</v>
      </c>
    </row>
    <row r="69" spans="1:12" s="110" customFormat="1" ht="12" customHeight="1" x14ac:dyDescent="0.2">
      <c r="A69" s="118"/>
      <c r="B69" s="121" t="s">
        <v>110</v>
      </c>
      <c r="C69" s="113">
        <v>17.404428904428904</v>
      </c>
      <c r="D69" s="235">
        <v>14933</v>
      </c>
      <c r="E69" s="236">
        <v>14606</v>
      </c>
      <c r="F69" s="236">
        <v>14471</v>
      </c>
      <c r="G69" s="236">
        <v>14227</v>
      </c>
      <c r="H69" s="140">
        <v>13923</v>
      </c>
      <c r="I69" s="115">
        <v>1010</v>
      </c>
      <c r="J69" s="116">
        <v>7.2541837247719601</v>
      </c>
    </row>
    <row r="70" spans="1:12" s="110" customFormat="1" ht="12" customHeight="1" x14ac:dyDescent="0.2">
      <c r="A70" s="120"/>
      <c r="B70" s="121" t="s">
        <v>111</v>
      </c>
      <c r="C70" s="113">
        <v>0.94405594405594406</v>
      </c>
      <c r="D70" s="235">
        <v>810</v>
      </c>
      <c r="E70" s="236">
        <v>798</v>
      </c>
      <c r="F70" s="236">
        <v>792</v>
      </c>
      <c r="G70" s="236">
        <v>783</v>
      </c>
      <c r="H70" s="140">
        <v>735</v>
      </c>
      <c r="I70" s="115">
        <v>75</v>
      </c>
      <c r="J70" s="116">
        <v>10.204081632653061</v>
      </c>
    </row>
    <row r="71" spans="1:12" s="110" customFormat="1" ht="12" customHeight="1" x14ac:dyDescent="0.2">
      <c r="A71" s="120"/>
      <c r="B71" s="121" t="s">
        <v>112</v>
      </c>
      <c r="C71" s="113">
        <v>0.28205128205128205</v>
      </c>
      <c r="D71" s="235">
        <v>242</v>
      </c>
      <c r="E71" s="236">
        <v>230</v>
      </c>
      <c r="F71" s="236">
        <v>233</v>
      </c>
      <c r="G71" s="236">
        <v>202</v>
      </c>
      <c r="H71" s="140">
        <v>184</v>
      </c>
      <c r="I71" s="115">
        <v>58</v>
      </c>
      <c r="J71" s="116">
        <v>31.521739130434781</v>
      </c>
    </row>
    <row r="72" spans="1:12" s="110" customFormat="1" ht="12" customHeight="1" x14ac:dyDescent="0.2">
      <c r="A72" s="118" t="s">
        <v>113</v>
      </c>
      <c r="B72" s="119" t="s">
        <v>181</v>
      </c>
      <c r="C72" s="113">
        <v>73.011655011655009</v>
      </c>
      <c r="D72" s="235">
        <v>62644</v>
      </c>
      <c r="E72" s="236">
        <v>62373</v>
      </c>
      <c r="F72" s="236">
        <v>62849</v>
      </c>
      <c r="G72" s="236">
        <v>61974</v>
      </c>
      <c r="H72" s="140">
        <v>61812</v>
      </c>
      <c r="I72" s="115">
        <v>832</v>
      </c>
      <c r="J72" s="116">
        <v>1.3460169546366401</v>
      </c>
    </row>
    <row r="73" spans="1:12" s="110" customFormat="1" ht="12" customHeight="1" x14ac:dyDescent="0.2">
      <c r="A73" s="118"/>
      <c r="B73" s="119" t="s">
        <v>182</v>
      </c>
      <c r="C73" s="113">
        <v>26.988344988344988</v>
      </c>
      <c r="D73" s="115">
        <v>23156</v>
      </c>
      <c r="E73" s="114">
        <v>23023</v>
      </c>
      <c r="F73" s="114">
        <v>22808</v>
      </c>
      <c r="G73" s="114">
        <v>22703</v>
      </c>
      <c r="H73" s="140">
        <v>22428</v>
      </c>
      <c r="I73" s="115">
        <v>728</v>
      </c>
      <c r="J73" s="116">
        <v>3.2459425717852683</v>
      </c>
    </row>
    <row r="74" spans="1:12" s="110" customFormat="1" ht="12" customHeight="1" x14ac:dyDescent="0.2">
      <c r="A74" s="118" t="s">
        <v>113</v>
      </c>
      <c r="B74" s="119" t="s">
        <v>116</v>
      </c>
      <c r="C74" s="113">
        <v>78.61888111888112</v>
      </c>
      <c r="D74" s="115">
        <v>67455</v>
      </c>
      <c r="E74" s="114">
        <v>67483</v>
      </c>
      <c r="F74" s="114">
        <v>67825</v>
      </c>
      <c r="G74" s="114">
        <v>67133</v>
      </c>
      <c r="H74" s="140">
        <v>67002</v>
      </c>
      <c r="I74" s="115">
        <v>453</v>
      </c>
      <c r="J74" s="116">
        <v>0.6760992209187785</v>
      </c>
    </row>
    <row r="75" spans="1:12" s="110" customFormat="1" ht="12" customHeight="1" x14ac:dyDescent="0.2">
      <c r="A75" s="142"/>
      <c r="B75" s="124" t="s">
        <v>117</v>
      </c>
      <c r="C75" s="125">
        <v>21.344988344988344</v>
      </c>
      <c r="D75" s="143">
        <v>18314</v>
      </c>
      <c r="E75" s="144">
        <v>17889</v>
      </c>
      <c r="F75" s="144">
        <v>17810</v>
      </c>
      <c r="G75" s="144">
        <v>17520</v>
      </c>
      <c r="H75" s="145">
        <v>17213</v>
      </c>
      <c r="I75" s="143">
        <v>1101</v>
      </c>
      <c r="J75" s="146">
        <v>6.3963283564747577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85707</v>
      </c>
      <c r="G11" s="114">
        <v>85246</v>
      </c>
      <c r="H11" s="114">
        <v>85173</v>
      </c>
      <c r="I11" s="114">
        <v>84720</v>
      </c>
      <c r="J11" s="140">
        <v>84440</v>
      </c>
      <c r="K11" s="114">
        <v>1267</v>
      </c>
      <c r="L11" s="116">
        <v>1.5004737091425864</v>
      </c>
    </row>
    <row r="12" spans="1:17" s="110" customFormat="1" ht="24.95" customHeight="1" x14ac:dyDescent="0.2">
      <c r="A12" s="604" t="s">
        <v>185</v>
      </c>
      <c r="B12" s="605"/>
      <c r="C12" s="605"/>
      <c r="D12" s="606"/>
      <c r="E12" s="113">
        <v>55.920753264027439</v>
      </c>
      <c r="F12" s="115">
        <v>47928</v>
      </c>
      <c r="G12" s="114">
        <v>47374</v>
      </c>
      <c r="H12" s="114">
        <v>47505</v>
      </c>
      <c r="I12" s="114">
        <v>47647</v>
      </c>
      <c r="J12" s="140">
        <v>47326</v>
      </c>
      <c r="K12" s="114">
        <v>602</v>
      </c>
      <c r="L12" s="116">
        <v>1.2720280606854584</v>
      </c>
    </row>
    <row r="13" spans="1:17" s="110" customFormat="1" ht="15" customHeight="1" x14ac:dyDescent="0.2">
      <c r="A13" s="120"/>
      <c r="B13" s="612" t="s">
        <v>107</v>
      </c>
      <c r="C13" s="612"/>
      <c r="E13" s="113">
        <v>44.079246735972561</v>
      </c>
      <c r="F13" s="115">
        <v>37779</v>
      </c>
      <c r="G13" s="114">
        <v>37872</v>
      </c>
      <c r="H13" s="114">
        <v>37668</v>
      </c>
      <c r="I13" s="114">
        <v>37073</v>
      </c>
      <c r="J13" s="140">
        <v>37114</v>
      </c>
      <c r="K13" s="114">
        <v>665</v>
      </c>
      <c r="L13" s="116">
        <v>1.7917766880422481</v>
      </c>
    </row>
    <row r="14" spans="1:17" s="110" customFormat="1" ht="24.95" customHeight="1" x14ac:dyDescent="0.2">
      <c r="A14" s="604" t="s">
        <v>186</v>
      </c>
      <c r="B14" s="605"/>
      <c r="C14" s="605"/>
      <c r="D14" s="606"/>
      <c r="E14" s="113">
        <v>10.079690106992429</v>
      </c>
      <c r="F14" s="115">
        <v>8639</v>
      </c>
      <c r="G14" s="114">
        <v>8940</v>
      </c>
      <c r="H14" s="114">
        <v>8921</v>
      </c>
      <c r="I14" s="114">
        <v>8315</v>
      </c>
      <c r="J14" s="140">
        <v>8527</v>
      </c>
      <c r="K14" s="114">
        <v>112</v>
      </c>
      <c r="L14" s="116">
        <v>1.313474844611235</v>
      </c>
    </row>
    <row r="15" spans="1:17" s="110" customFormat="1" ht="15" customHeight="1" x14ac:dyDescent="0.2">
      <c r="A15" s="120"/>
      <c r="B15" s="119"/>
      <c r="C15" s="258" t="s">
        <v>106</v>
      </c>
      <c r="E15" s="113">
        <v>57.136242620673691</v>
      </c>
      <c r="F15" s="115">
        <v>4936</v>
      </c>
      <c r="G15" s="114">
        <v>5000</v>
      </c>
      <c r="H15" s="114">
        <v>5028</v>
      </c>
      <c r="I15" s="114">
        <v>4645</v>
      </c>
      <c r="J15" s="140">
        <v>4716</v>
      </c>
      <c r="K15" s="114">
        <v>220</v>
      </c>
      <c r="L15" s="116">
        <v>4.6649703138252754</v>
      </c>
    </row>
    <row r="16" spans="1:17" s="110" customFormat="1" ht="15" customHeight="1" x14ac:dyDescent="0.2">
      <c r="A16" s="120"/>
      <c r="B16" s="119"/>
      <c r="C16" s="258" t="s">
        <v>107</v>
      </c>
      <c r="E16" s="113">
        <v>42.863757379326309</v>
      </c>
      <c r="F16" s="115">
        <v>3703</v>
      </c>
      <c r="G16" s="114">
        <v>3940</v>
      </c>
      <c r="H16" s="114">
        <v>3893</v>
      </c>
      <c r="I16" s="114">
        <v>3670</v>
      </c>
      <c r="J16" s="140">
        <v>3811</v>
      </c>
      <c r="K16" s="114">
        <v>-108</v>
      </c>
      <c r="L16" s="116">
        <v>-2.8339018630280766</v>
      </c>
    </row>
    <row r="17" spans="1:12" s="110" customFormat="1" ht="15" customHeight="1" x14ac:dyDescent="0.2">
      <c r="A17" s="120"/>
      <c r="B17" s="121" t="s">
        <v>109</v>
      </c>
      <c r="C17" s="258"/>
      <c r="E17" s="113">
        <v>71.689593615457312</v>
      </c>
      <c r="F17" s="115">
        <v>61443</v>
      </c>
      <c r="G17" s="114">
        <v>61033</v>
      </c>
      <c r="H17" s="114">
        <v>61226</v>
      </c>
      <c r="I17" s="114">
        <v>61549</v>
      </c>
      <c r="J17" s="140">
        <v>61394</v>
      </c>
      <c r="K17" s="114">
        <v>49</v>
      </c>
      <c r="L17" s="116">
        <v>7.9812359513959014E-2</v>
      </c>
    </row>
    <row r="18" spans="1:12" s="110" customFormat="1" ht="15" customHeight="1" x14ac:dyDescent="0.2">
      <c r="A18" s="120"/>
      <c r="B18" s="119"/>
      <c r="C18" s="258" t="s">
        <v>106</v>
      </c>
      <c r="E18" s="113">
        <v>55.573458327230114</v>
      </c>
      <c r="F18" s="115">
        <v>34146</v>
      </c>
      <c r="G18" s="114">
        <v>33729</v>
      </c>
      <c r="H18" s="114">
        <v>33978</v>
      </c>
      <c r="I18" s="114">
        <v>34505</v>
      </c>
      <c r="J18" s="140">
        <v>34310</v>
      </c>
      <c r="K18" s="114">
        <v>-164</v>
      </c>
      <c r="L18" s="116">
        <v>-0.47799475371611777</v>
      </c>
    </row>
    <row r="19" spans="1:12" s="110" customFormat="1" ht="15" customHeight="1" x14ac:dyDescent="0.2">
      <c r="A19" s="120"/>
      <c r="B19" s="119"/>
      <c r="C19" s="258" t="s">
        <v>107</v>
      </c>
      <c r="E19" s="113">
        <v>44.426541672769886</v>
      </c>
      <c r="F19" s="115">
        <v>27297</v>
      </c>
      <c r="G19" s="114">
        <v>27304</v>
      </c>
      <c r="H19" s="114">
        <v>27248</v>
      </c>
      <c r="I19" s="114">
        <v>27044</v>
      </c>
      <c r="J19" s="140">
        <v>27084</v>
      </c>
      <c r="K19" s="114">
        <v>213</v>
      </c>
      <c r="L19" s="116">
        <v>0.78644217988480281</v>
      </c>
    </row>
    <row r="20" spans="1:12" s="110" customFormat="1" ht="15" customHeight="1" x14ac:dyDescent="0.2">
      <c r="A20" s="120"/>
      <c r="B20" s="121" t="s">
        <v>110</v>
      </c>
      <c r="C20" s="258"/>
      <c r="E20" s="113">
        <v>17.391811637322505</v>
      </c>
      <c r="F20" s="115">
        <v>14906</v>
      </c>
      <c r="G20" s="114">
        <v>14576</v>
      </c>
      <c r="H20" s="114">
        <v>14328</v>
      </c>
      <c r="I20" s="114">
        <v>14152</v>
      </c>
      <c r="J20" s="140">
        <v>13831</v>
      </c>
      <c r="K20" s="114">
        <v>1075</v>
      </c>
      <c r="L20" s="116">
        <v>7.7723953437929287</v>
      </c>
    </row>
    <row r="21" spans="1:12" s="110" customFormat="1" ht="15" customHeight="1" x14ac:dyDescent="0.2">
      <c r="A21" s="120"/>
      <c r="B21" s="119"/>
      <c r="C21" s="258" t="s">
        <v>106</v>
      </c>
      <c r="E21" s="113">
        <v>56.346437676103584</v>
      </c>
      <c r="F21" s="115">
        <v>8399</v>
      </c>
      <c r="G21" s="114">
        <v>8201</v>
      </c>
      <c r="H21" s="114">
        <v>8042</v>
      </c>
      <c r="I21" s="114">
        <v>8039</v>
      </c>
      <c r="J21" s="140">
        <v>7855</v>
      </c>
      <c r="K21" s="114">
        <v>544</v>
      </c>
      <c r="L21" s="116">
        <v>6.9255251432208782</v>
      </c>
    </row>
    <row r="22" spans="1:12" s="110" customFormat="1" ht="15" customHeight="1" x14ac:dyDescent="0.2">
      <c r="A22" s="120"/>
      <c r="B22" s="119"/>
      <c r="C22" s="258" t="s">
        <v>107</v>
      </c>
      <c r="E22" s="113">
        <v>43.653562323896416</v>
      </c>
      <c r="F22" s="115">
        <v>6507</v>
      </c>
      <c r="G22" s="114">
        <v>6375</v>
      </c>
      <c r="H22" s="114">
        <v>6286</v>
      </c>
      <c r="I22" s="114">
        <v>6113</v>
      </c>
      <c r="J22" s="140">
        <v>5976</v>
      </c>
      <c r="K22" s="114">
        <v>531</v>
      </c>
      <c r="L22" s="116">
        <v>8.8855421686746983</v>
      </c>
    </row>
    <row r="23" spans="1:12" s="110" customFormat="1" ht="15" customHeight="1" x14ac:dyDescent="0.2">
      <c r="A23" s="120"/>
      <c r="B23" s="121" t="s">
        <v>111</v>
      </c>
      <c r="C23" s="258"/>
      <c r="E23" s="113">
        <v>0.83890464022775268</v>
      </c>
      <c r="F23" s="115">
        <v>719</v>
      </c>
      <c r="G23" s="114">
        <v>697</v>
      </c>
      <c r="H23" s="114">
        <v>698</v>
      </c>
      <c r="I23" s="114">
        <v>704</v>
      </c>
      <c r="J23" s="140">
        <v>688</v>
      </c>
      <c r="K23" s="114">
        <v>31</v>
      </c>
      <c r="L23" s="116">
        <v>4.5058139534883717</v>
      </c>
    </row>
    <row r="24" spans="1:12" s="110" customFormat="1" ht="15" customHeight="1" x14ac:dyDescent="0.2">
      <c r="A24" s="120"/>
      <c r="B24" s="119"/>
      <c r="C24" s="258" t="s">
        <v>106</v>
      </c>
      <c r="E24" s="113">
        <v>62.169680111265649</v>
      </c>
      <c r="F24" s="115">
        <v>447</v>
      </c>
      <c r="G24" s="114">
        <v>444</v>
      </c>
      <c r="H24" s="114">
        <v>457</v>
      </c>
      <c r="I24" s="114">
        <v>458</v>
      </c>
      <c r="J24" s="140">
        <v>445</v>
      </c>
      <c r="K24" s="114">
        <v>2</v>
      </c>
      <c r="L24" s="116">
        <v>0.449438202247191</v>
      </c>
    </row>
    <row r="25" spans="1:12" s="110" customFormat="1" ht="15" customHeight="1" x14ac:dyDescent="0.2">
      <c r="A25" s="120"/>
      <c r="B25" s="119"/>
      <c r="C25" s="258" t="s">
        <v>107</v>
      </c>
      <c r="E25" s="113">
        <v>37.830319888734351</v>
      </c>
      <c r="F25" s="115">
        <v>272</v>
      </c>
      <c r="G25" s="114">
        <v>253</v>
      </c>
      <c r="H25" s="114">
        <v>241</v>
      </c>
      <c r="I25" s="114">
        <v>246</v>
      </c>
      <c r="J25" s="140">
        <v>243</v>
      </c>
      <c r="K25" s="114">
        <v>29</v>
      </c>
      <c r="L25" s="116">
        <v>11.934156378600823</v>
      </c>
    </row>
    <row r="26" spans="1:12" s="110" customFormat="1" ht="15" customHeight="1" x14ac:dyDescent="0.2">
      <c r="A26" s="120"/>
      <c r="C26" s="121" t="s">
        <v>187</v>
      </c>
      <c r="D26" s="110" t="s">
        <v>188</v>
      </c>
      <c r="E26" s="113">
        <v>0.28235733370669841</v>
      </c>
      <c r="F26" s="115">
        <v>242</v>
      </c>
      <c r="G26" s="114">
        <v>201</v>
      </c>
      <c r="H26" s="114">
        <v>211</v>
      </c>
      <c r="I26" s="114">
        <v>182</v>
      </c>
      <c r="J26" s="140">
        <v>195</v>
      </c>
      <c r="K26" s="114">
        <v>47</v>
      </c>
      <c r="L26" s="116">
        <v>24.102564102564102</v>
      </c>
    </row>
    <row r="27" spans="1:12" s="110" customFormat="1" ht="15" customHeight="1" x14ac:dyDescent="0.2">
      <c r="A27" s="120"/>
      <c r="B27" s="119"/>
      <c r="D27" s="259" t="s">
        <v>106</v>
      </c>
      <c r="E27" s="113">
        <v>53.305785123966942</v>
      </c>
      <c r="F27" s="115">
        <v>129</v>
      </c>
      <c r="G27" s="114">
        <v>109</v>
      </c>
      <c r="H27" s="114">
        <v>126</v>
      </c>
      <c r="I27" s="114">
        <v>102</v>
      </c>
      <c r="J27" s="140">
        <v>116</v>
      </c>
      <c r="K27" s="114">
        <v>13</v>
      </c>
      <c r="L27" s="116">
        <v>11.206896551724139</v>
      </c>
    </row>
    <row r="28" spans="1:12" s="110" customFormat="1" ht="15" customHeight="1" x14ac:dyDescent="0.2">
      <c r="A28" s="120"/>
      <c r="B28" s="119"/>
      <c r="D28" s="259" t="s">
        <v>107</v>
      </c>
      <c r="E28" s="113">
        <v>46.694214876033058</v>
      </c>
      <c r="F28" s="115">
        <v>113</v>
      </c>
      <c r="G28" s="114">
        <v>92</v>
      </c>
      <c r="H28" s="114">
        <v>85</v>
      </c>
      <c r="I28" s="114">
        <v>80</v>
      </c>
      <c r="J28" s="140">
        <v>79</v>
      </c>
      <c r="K28" s="114">
        <v>34</v>
      </c>
      <c r="L28" s="116">
        <v>43.037974683544306</v>
      </c>
    </row>
    <row r="29" spans="1:12" s="110" customFormat="1" ht="24.95" customHeight="1" x14ac:dyDescent="0.2">
      <c r="A29" s="604" t="s">
        <v>189</v>
      </c>
      <c r="B29" s="605"/>
      <c r="C29" s="605"/>
      <c r="D29" s="606"/>
      <c r="E29" s="113">
        <v>78.839534693782298</v>
      </c>
      <c r="F29" s="115">
        <v>67571</v>
      </c>
      <c r="G29" s="114">
        <v>67815</v>
      </c>
      <c r="H29" s="114">
        <v>67785</v>
      </c>
      <c r="I29" s="114">
        <v>67514</v>
      </c>
      <c r="J29" s="140">
        <v>67457</v>
      </c>
      <c r="K29" s="114">
        <v>114</v>
      </c>
      <c r="L29" s="116">
        <v>0.16899654594778896</v>
      </c>
    </row>
    <row r="30" spans="1:12" s="110" customFormat="1" ht="15" customHeight="1" x14ac:dyDescent="0.2">
      <c r="A30" s="120"/>
      <c r="B30" s="119"/>
      <c r="C30" s="258" t="s">
        <v>106</v>
      </c>
      <c r="E30" s="113">
        <v>53.451924642228178</v>
      </c>
      <c r="F30" s="115">
        <v>36118</v>
      </c>
      <c r="G30" s="114">
        <v>36125</v>
      </c>
      <c r="H30" s="114">
        <v>36211</v>
      </c>
      <c r="I30" s="114">
        <v>36427</v>
      </c>
      <c r="J30" s="140">
        <v>36256</v>
      </c>
      <c r="K30" s="114">
        <v>-138</v>
      </c>
      <c r="L30" s="116">
        <v>-0.38062665489849956</v>
      </c>
    </row>
    <row r="31" spans="1:12" s="110" customFormat="1" ht="15" customHeight="1" x14ac:dyDescent="0.2">
      <c r="A31" s="120"/>
      <c r="B31" s="119"/>
      <c r="C31" s="258" t="s">
        <v>107</v>
      </c>
      <c r="E31" s="113">
        <v>46.548075357771822</v>
      </c>
      <c r="F31" s="115">
        <v>31453</v>
      </c>
      <c r="G31" s="114">
        <v>31690</v>
      </c>
      <c r="H31" s="114">
        <v>31574</v>
      </c>
      <c r="I31" s="114">
        <v>31087</v>
      </c>
      <c r="J31" s="140">
        <v>31201</v>
      </c>
      <c r="K31" s="114">
        <v>252</v>
      </c>
      <c r="L31" s="116">
        <v>0.80766642094804653</v>
      </c>
    </row>
    <row r="32" spans="1:12" s="110" customFormat="1" ht="15" customHeight="1" x14ac:dyDescent="0.2">
      <c r="A32" s="120"/>
      <c r="B32" s="119" t="s">
        <v>117</v>
      </c>
      <c r="C32" s="258"/>
      <c r="E32" s="113">
        <v>21.119628501755983</v>
      </c>
      <c r="F32" s="115">
        <v>18101</v>
      </c>
      <c r="G32" s="114">
        <v>17398</v>
      </c>
      <c r="H32" s="114">
        <v>17366</v>
      </c>
      <c r="I32" s="114">
        <v>17094</v>
      </c>
      <c r="J32" s="140">
        <v>16870</v>
      </c>
      <c r="K32" s="114">
        <v>1231</v>
      </c>
      <c r="L32" s="116">
        <v>7.2969768820391225</v>
      </c>
    </row>
    <row r="33" spans="1:12" s="110" customFormat="1" ht="15" customHeight="1" x14ac:dyDescent="0.2">
      <c r="A33" s="120"/>
      <c r="B33" s="119"/>
      <c r="C33" s="258" t="s">
        <v>106</v>
      </c>
      <c r="E33" s="113">
        <v>65.095851057952601</v>
      </c>
      <c r="F33" s="115">
        <v>11783</v>
      </c>
      <c r="G33" s="114">
        <v>11224</v>
      </c>
      <c r="H33" s="114">
        <v>11276</v>
      </c>
      <c r="I33" s="114">
        <v>11130</v>
      </c>
      <c r="J33" s="140">
        <v>10981</v>
      </c>
      <c r="K33" s="114">
        <v>802</v>
      </c>
      <c r="L33" s="116">
        <v>7.3035242691922413</v>
      </c>
    </row>
    <row r="34" spans="1:12" s="110" customFormat="1" ht="15" customHeight="1" x14ac:dyDescent="0.2">
      <c r="A34" s="120"/>
      <c r="B34" s="119"/>
      <c r="C34" s="258" t="s">
        <v>107</v>
      </c>
      <c r="E34" s="113">
        <v>34.904148942047399</v>
      </c>
      <c r="F34" s="115">
        <v>6318</v>
      </c>
      <c r="G34" s="114">
        <v>6174</v>
      </c>
      <c r="H34" s="114">
        <v>6090</v>
      </c>
      <c r="I34" s="114">
        <v>5964</v>
      </c>
      <c r="J34" s="140">
        <v>5889</v>
      </c>
      <c r="K34" s="114">
        <v>429</v>
      </c>
      <c r="L34" s="116">
        <v>7.2847682119205297</v>
      </c>
    </row>
    <row r="35" spans="1:12" s="110" customFormat="1" ht="24.95" customHeight="1" x14ac:dyDescent="0.2">
      <c r="A35" s="604" t="s">
        <v>190</v>
      </c>
      <c r="B35" s="605"/>
      <c r="C35" s="605"/>
      <c r="D35" s="606"/>
      <c r="E35" s="113">
        <v>69.580080973549414</v>
      </c>
      <c r="F35" s="115">
        <v>59635</v>
      </c>
      <c r="G35" s="114">
        <v>59294</v>
      </c>
      <c r="H35" s="114">
        <v>59385</v>
      </c>
      <c r="I35" s="114">
        <v>59438</v>
      </c>
      <c r="J35" s="140">
        <v>59264</v>
      </c>
      <c r="K35" s="114">
        <v>371</v>
      </c>
      <c r="L35" s="116">
        <v>0.62601241900647953</v>
      </c>
    </row>
    <row r="36" spans="1:12" s="110" customFormat="1" ht="15" customHeight="1" x14ac:dyDescent="0.2">
      <c r="A36" s="120"/>
      <c r="B36" s="119"/>
      <c r="C36" s="258" t="s">
        <v>106</v>
      </c>
      <c r="E36" s="113">
        <v>70.034375786031688</v>
      </c>
      <c r="F36" s="115">
        <v>41765</v>
      </c>
      <c r="G36" s="114">
        <v>41308</v>
      </c>
      <c r="H36" s="114">
        <v>41534</v>
      </c>
      <c r="I36" s="114">
        <v>41862</v>
      </c>
      <c r="J36" s="140">
        <v>41606</v>
      </c>
      <c r="K36" s="114">
        <v>159</v>
      </c>
      <c r="L36" s="116">
        <v>0.38215641974715187</v>
      </c>
    </row>
    <row r="37" spans="1:12" s="110" customFormat="1" ht="15" customHeight="1" x14ac:dyDescent="0.2">
      <c r="A37" s="120"/>
      <c r="B37" s="119"/>
      <c r="C37" s="258" t="s">
        <v>107</v>
      </c>
      <c r="E37" s="113">
        <v>29.965624213968308</v>
      </c>
      <c r="F37" s="115">
        <v>17870</v>
      </c>
      <c r="G37" s="114">
        <v>17986</v>
      </c>
      <c r="H37" s="114">
        <v>17851</v>
      </c>
      <c r="I37" s="114">
        <v>17576</v>
      </c>
      <c r="J37" s="140">
        <v>17658</v>
      </c>
      <c r="K37" s="114">
        <v>212</v>
      </c>
      <c r="L37" s="116">
        <v>1.2005889681730659</v>
      </c>
    </row>
    <row r="38" spans="1:12" s="110" customFormat="1" ht="15" customHeight="1" x14ac:dyDescent="0.2">
      <c r="A38" s="120"/>
      <c r="B38" s="119" t="s">
        <v>182</v>
      </c>
      <c r="C38" s="258"/>
      <c r="E38" s="113">
        <v>30.419919026450582</v>
      </c>
      <c r="F38" s="115">
        <v>26072</v>
      </c>
      <c r="G38" s="114">
        <v>25952</v>
      </c>
      <c r="H38" s="114">
        <v>25788</v>
      </c>
      <c r="I38" s="114">
        <v>25282</v>
      </c>
      <c r="J38" s="140">
        <v>25176</v>
      </c>
      <c r="K38" s="114">
        <v>896</v>
      </c>
      <c r="L38" s="116">
        <v>3.5589450270098508</v>
      </c>
    </row>
    <row r="39" spans="1:12" s="110" customFormat="1" ht="15" customHeight="1" x14ac:dyDescent="0.2">
      <c r="A39" s="120"/>
      <c r="B39" s="119"/>
      <c r="C39" s="258" t="s">
        <v>106</v>
      </c>
      <c r="E39" s="113">
        <v>23.638386007977907</v>
      </c>
      <c r="F39" s="115">
        <v>6163</v>
      </c>
      <c r="G39" s="114">
        <v>6066</v>
      </c>
      <c r="H39" s="114">
        <v>5971</v>
      </c>
      <c r="I39" s="114">
        <v>5785</v>
      </c>
      <c r="J39" s="140">
        <v>5720</v>
      </c>
      <c r="K39" s="114">
        <v>443</v>
      </c>
      <c r="L39" s="116">
        <v>7.744755244755245</v>
      </c>
    </row>
    <row r="40" spans="1:12" s="110" customFormat="1" ht="15" customHeight="1" x14ac:dyDescent="0.2">
      <c r="A40" s="120"/>
      <c r="B40" s="119"/>
      <c r="C40" s="258" t="s">
        <v>107</v>
      </c>
      <c r="E40" s="113">
        <v>76.361613992022086</v>
      </c>
      <c r="F40" s="115">
        <v>19909</v>
      </c>
      <c r="G40" s="114">
        <v>19886</v>
      </c>
      <c r="H40" s="114">
        <v>19817</v>
      </c>
      <c r="I40" s="114">
        <v>19497</v>
      </c>
      <c r="J40" s="140">
        <v>19456</v>
      </c>
      <c r="K40" s="114">
        <v>453</v>
      </c>
      <c r="L40" s="116">
        <v>2.3283305921052633</v>
      </c>
    </row>
    <row r="41" spans="1:12" s="110" customFormat="1" ht="24.75" customHeight="1" x14ac:dyDescent="0.2">
      <c r="A41" s="604" t="s">
        <v>517</v>
      </c>
      <c r="B41" s="605"/>
      <c r="C41" s="605"/>
      <c r="D41" s="606"/>
      <c r="E41" s="113">
        <v>3.3171152881328245</v>
      </c>
      <c r="F41" s="115">
        <v>2843</v>
      </c>
      <c r="G41" s="114">
        <v>3176</v>
      </c>
      <c r="H41" s="114">
        <v>3204</v>
      </c>
      <c r="I41" s="114">
        <v>2706</v>
      </c>
      <c r="J41" s="140">
        <v>2809</v>
      </c>
      <c r="K41" s="114">
        <v>34</v>
      </c>
      <c r="L41" s="116">
        <v>1.2103951584193664</v>
      </c>
    </row>
    <row r="42" spans="1:12" s="110" customFormat="1" ht="15" customHeight="1" x14ac:dyDescent="0.2">
      <c r="A42" s="120"/>
      <c r="B42" s="119"/>
      <c r="C42" s="258" t="s">
        <v>106</v>
      </c>
      <c r="E42" s="113">
        <v>61.238128737249383</v>
      </c>
      <c r="F42" s="115">
        <v>1741</v>
      </c>
      <c r="G42" s="114">
        <v>1935</v>
      </c>
      <c r="H42" s="114">
        <v>1966</v>
      </c>
      <c r="I42" s="114">
        <v>1659</v>
      </c>
      <c r="J42" s="140">
        <v>1729</v>
      </c>
      <c r="K42" s="114">
        <v>12</v>
      </c>
      <c r="L42" s="116">
        <v>0.69404279930595725</v>
      </c>
    </row>
    <row r="43" spans="1:12" s="110" customFormat="1" ht="15" customHeight="1" x14ac:dyDescent="0.2">
      <c r="A43" s="123"/>
      <c r="B43" s="124"/>
      <c r="C43" s="260" t="s">
        <v>107</v>
      </c>
      <c r="D43" s="261"/>
      <c r="E43" s="125">
        <v>38.761871262750617</v>
      </c>
      <c r="F43" s="143">
        <v>1102</v>
      </c>
      <c r="G43" s="144">
        <v>1241</v>
      </c>
      <c r="H43" s="144">
        <v>1238</v>
      </c>
      <c r="I43" s="144">
        <v>1047</v>
      </c>
      <c r="J43" s="145">
        <v>1080</v>
      </c>
      <c r="K43" s="144">
        <v>22</v>
      </c>
      <c r="L43" s="146">
        <v>2.0370370370370372</v>
      </c>
    </row>
    <row r="44" spans="1:12" s="110" customFormat="1" ht="45.75" customHeight="1" x14ac:dyDescent="0.2">
      <c r="A44" s="604" t="s">
        <v>191</v>
      </c>
      <c r="B44" s="605"/>
      <c r="C44" s="605"/>
      <c r="D44" s="606"/>
      <c r="E44" s="113">
        <v>0.4515383807623648</v>
      </c>
      <c r="F44" s="115">
        <v>387</v>
      </c>
      <c r="G44" s="114">
        <v>390</v>
      </c>
      <c r="H44" s="114">
        <v>391</v>
      </c>
      <c r="I44" s="114">
        <v>391</v>
      </c>
      <c r="J44" s="140">
        <v>387</v>
      </c>
      <c r="K44" s="114">
        <v>0</v>
      </c>
      <c r="L44" s="116">
        <v>0</v>
      </c>
    </row>
    <row r="45" spans="1:12" s="110" customFormat="1" ht="15" customHeight="1" x14ac:dyDescent="0.2">
      <c r="A45" s="120"/>
      <c r="B45" s="119"/>
      <c r="C45" s="258" t="s">
        <v>106</v>
      </c>
      <c r="E45" s="113">
        <v>57.622739018087856</v>
      </c>
      <c r="F45" s="115">
        <v>223</v>
      </c>
      <c r="G45" s="114">
        <v>224</v>
      </c>
      <c r="H45" s="114">
        <v>224</v>
      </c>
      <c r="I45" s="114">
        <v>223</v>
      </c>
      <c r="J45" s="140">
        <v>222</v>
      </c>
      <c r="K45" s="114">
        <v>1</v>
      </c>
      <c r="L45" s="116">
        <v>0.45045045045045046</v>
      </c>
    </row>
    <row r="46" spans="1:12" s="110" customFormat="1" ht="15" customHeight="1" x14ac:dyDescent="0.2">
      <c r="A46" s="123"/>
      <c r="B46" s="124"/>
      <c r="C46" s="260" t="s">
        <v>107</v>
      </c>
      <c r="D46" s="261"/>
      <c r="E46" s="125">
        <v>42.377260981912144</v>
      </c>
      <c r="F46" s="143">
        <v>164</v>
      </c>
      <c r="G46" s="144">
        <v>166</v>
      </c>
      <c r="H46" s="144">
        <v>167</v>
      </c>
      <c r="I46" s="144">
        <v>168</v>
      </c>
      <c r="J46" s="145">
        <v>165</v>
      </c>
      <c r="K46" s="144">
        <v>-1</v>
      </c>
      <c r="L46" s="146">
        <v>-0.60606060606060608</v>
      </c>
    </row>
    <row r="47" spans="1:12" s="110" customFormat="1" ht="39" customHeight="1" x14ac:dyDescent="0.2">
      <c r="A47" s="604" t="s">
        <v>518</v>
      </c>
      <c r="B47" s="607"/>
      <c r="C47" s="607"/>
      <c r="D47" s="608"/>
      <c r="E47" s="113">
        <v>8.6340672290478024E-2</v>
      </c>
      <c r="F47" s="115">
        <v>74</v>
      </c>
      <c r="G47" s="114">
        <v>78</v>
      </c>
      <c r="H47" s="114">
        <v>63</v>
      </c>
      <c r="I47" s="114">
        <v>60</v>
      </c>
      <c r="J47" s="140">
        <v>71</v>
      </c>
      <c r="K47" s="114">
        <v>3</v>
      </c>
      <c r="L47" s="116">
        <v>4.225352112676056</v>
      </c>
    </row>
    <row r="48" spans="1:12" s="110" customFormat="1" ht="15" customHeight="1" x14ac:dyDescent="0.2">
      <c r="A48" s="120"/>
      <c r="B48" s="119"/>
      <c r="C48" s="258" t="s">
        <v>106</v>
      </c>
      <c r="E48" s="113">
        <v>35.135135135135137</v>
      </c>
      <c r="F48" s="115">
        <v>26</v>
      </c>
      <c r="G48" s="114">
        <v>24</v>
      </c>
      <c r="H48" s="114">
        <v>20</v>
      </c>
      <c r="I48" s="114">
        <v>23</v>
      </c>
      <c r="J48" s="140">
        <v>29</v>
      </c>
      <c r="K48" s="114">
        <v>-3</v>
      </c>
      <c r="L48" s="116">
        <v>-10.344827586206897</v>
      </c>
    </row>
    <row r="49" spans="1:12" s="110" customFormat="1" ht="15" customHeight="1" x14ac:dyDescent="0.2">
      <c r="A49" s="123"/>
      <c r="B49" s="124"/>
      <c r="C49" s="260" t="s">
        <v>107</v>
      </c>
      <c r="D49" s="261"/>
      <c r="E49" s="125">
        <v>64.86486486486487</v>
      </c>
      <c r="F49" s="143">
        <v>48</v>
      </c>
      <c r="G49" s="144">
        <v>54</v>
      </c>
      <c r="H49" s="144">
        <v>43</v>
      </c>
      <c r="I49" s="144">
        <v>37</v>
      </c>
      <c r="J49" s="145">
        <v>42</v>
      </c>
      <c r="K49" s="144">
        <v>6</v>
      </c>
      <c r="L49" s="146">
        <v>14.285714285714286</v>
      </c>
    </row>
    <row r="50" spans="1:12" s="110" customFormat="1" ht="24.95" customHeight="1" x14ac:dyDescent="0.2">
      <c r="A50" s="609" t="s">
        <v>192</v>
      </c>
      <c r="B50" s="610"/>
      <c r="C50" s="610"/>
      <c r="D50" s="611"/>
      <c r="E50" s="262">
        <v>13.357135356505303</v>
      </c>
      <c r="F50" s="263">
        <v>11448</v>
      </c>
      <c r="G50" s="264">
        <v>11660</v>
      </c>
      <c r="H50" s="264">
        <v>11664</v>
      </c>
      <c r="I50" s="264">
        <v>10944</v>
      </c>
      <c r="J50" s="265">
        <v>10975</v>
      </c>
      <c r="K50" s="263">
        <v>473</v>
      </c>
      <c r="L50" s="266">
        <v>4.3097949886104781</v>
      </c>
    </row>
    <row r="51" spans="1:12" s="110" customFormat="1" ht="15" customHeight="1" x14ac:dyDescent="0.2">
      <c r="A51" s="120"/>
      <c r="B51" s="119"/>
      <c r="C51" s="258" t="s">
        <v>106</v>
      </c>
      <c r="E51" s="113">
        <v>58.30712788259958</v>
      </c>
      <c r="F51" s="115">
        <v>6675</v>
      </c>
      <c r="G51" s="114">
        <v>6743</v>
      </c>
      <c r="H51" s="114">
        <v>6809</v>
      </c>
      <c r="I51" s="114">
        <v>6396</v>
      </c>
      <c r="J51" s="140">
        <v>6391</v>
      </c>
      <c r="K51" s="114">
        <v>284</v>
      </c>
      <c r="L51" s="116">
        <v>4.4437490220622751</v>
      </c>
    </row>
    <row r="52" spans="1:12" s="110" customFormat="1" ht="15" customHeight="1" x14ac:dyDescent="0.2">
      <c r="A52" s="120"/>
      <c r="B52" s="119"/>
      <c r="C52" s="258" t="s">
        <v>107</v>
      </c>
      <c r="E52" s="113">
        <v>41.69287211740042</v>
      </c>
      <c r="F52" s="115">
        <v>4773</v>
      </c>
      <c r="G52" s="114">
        <v>4917</v>
      </c>
      <c r="H52" s="114">
        <v>4855</v>
      </c>
      <c r="I52" s="114">
        <v>4548</v>
      </c>
      <c r="J52" s="140">
        <v>4584</v>
      </c>
      <c r="K52" s="114">
        <v>189</v>
      </c>
      <c r="L52" s="116">
        <v>4.1230366492146597</v>
      </c>
    </row>
    <row r="53" spans="1:12" s="110" customFormat="1" ht="15" customHeight="1" x14ac:dyDescent="0.2">
      <c r="A53" s="120"/>
      <c r="B53" s="119"/>
      <c r="C53" s="258" t="s">
        <v>187</v>
      </c>
      <c r="D53" s="110" t="s">
        <v>193</v>
      </c>
      <c r="E53" s="113">
        <v>17.758560447239692</v>
      </c>
      <c r="F53" s="115">
        <v>2033</v>
      </c>
      <c r="G53" s="114">
        <v>2343</v>
      </c>
      <c r="H53" s="114">
        <v>2439</v>
      </c>
      <c r="I53" s="114">
        <v>1853</v>
      </c>
      <c r="J53" s="140">
        <v>1973</v>
      </c>
      <c r="K53" s="114">
        <v>60</v>
      </c>
      <c r="L53" s="116">
        <v>3.0410542321338063</v>
      </c>
    </row>
    <row r="54" spans="1:12" s="110" customFormat="1" ht="15" customHeight="1" x14ac:dyDescent="0.2">
      <c r="A54" s="120"/>
      <c r="B54" s="119"/>
      <c r="D54" s="267" t="s">
        <v>194</v>
      </c>
      <c r="E54" s="113">
        <v>62.420068863748156</v>
      </c>
      <c r="F54" s="115">
        <v>1269</v>
      </c>
      <c r="G54" s="114">
        <v>1446</v>
      </c>
      <c r="H54" s="114">
        <v>1522</v>
      </c>
      <c r="I54" s="114">
        <v>1159</v>
      </c>
      <c r="J54" s="140">
        <v>1232</v>
      </c>
      <c r="K54" s="114">
        <v>37</v>
      </c>
      <c r="L54" s="116">
        <v>3.0032467532467533</v>
      </c>
    </row>
    <row r="55" spans="1:12" s="110" customFormat="1" ht="15" customHeight="1" x14ac:dyDescent="0.2">
      <c r="A55" s="120"/>
      <c r="B55" s="119"/>
      <c r="D55" s="267" t="s">
        <v>195</v>
      </c>
      <c r="E55" s="113">
        <v>37.579931136251844</v>
      </c>
      <c r="F55" s="115">
        <v>764</v>
      </c>
      <c r="G55" s="114">
        <v>897</v>
      </c>
      <c r="H55" s="114">
        <v>917</v>
      </c>
      <c r="I55" s="114">
        <v>694</v>
      </c>
      <c r="J55" s="140">
        <v>741</v>
      </c>
      <c r="K55" s="114">
        <v>23</v>
      </c>
      <c r="L55" s="116">
        <v>3.1039136302294197</v>
      </c>
    </row>
    <row r="56" spans="1:12" s="110" customFormat="1" ht="15" customHeight="1" x14ac:dyDescent="0.2">
      <c r="A56" s="120"/>
      <c r="B56" s="119" t="s">
        <v>196</v>
      </c>
      <c r="C56" s="258"/>
      <c r="E56" s="113">
        <v>56.658149276021796</v>
      </c>
      <c r="F56" s="115">
        <v>48560</v>
      </c>
      <c r="G56" s="114">
        <v>48263</v>
      </c>
      <c r="H56" s="114">
        <v>48399</v>
      </c>
      <c r="I56" s="114">
        <v>48083</v>
      </c>
      <c r="J56" s="140">
        <v>47923</v>
      </c>
      <c r="K56" s="114">
        <v>637</v>
      </c>
      <c r="L56" s="116">
        <v>1.3292156167184859</v>
      </c>
    </row>
    <row r="57" spans="1:12" s="110" customFormat="1" ht="15" customHeight="1" x14ac:dyDescent="0.2">
      <c r="A57" s="120"/>
      <c r="B57" s="119"/>
      <c r="C57" s="258" t="s">
        <v>106</v>
      </c>
      <c r="E57" s="113">
        <v>55.535420098846785</v>
      </c>
      <c r="F57" s="115">
        <v>26968</v>
      </c>
      <c r="G57" s="114">
        <v>26710</v>
      </c>
      <c r="H57" s="114">
        <v>26853</v>
      </c>
      <c r="I57" s="114">
        <v>26806</v>
      </c>
      <c r="J57" s="140">
        <v>26614</v>
      </c>
      <c r="K57" s="114">
        <v>354</v>
      </c>
      <c r="L57" s="116">
        <v>1.3301270008266326</v>
      </c>
    </row>
    <row r="58" spans="1:12" s="110" customFormat="1" ht="15" customHeight="1" x14ac:dyDescent="0.2">
      <c r="A58" s="120"/>
      <c r="B58" s="119"/>
      <c r="C58" s="258" t="s">
        <v>107</v>
      </c>
      <c r="E58" s="113">
        <v>44.464579901153215</v>
      </c>
      <c r="F58" s="115">
        <v>21592</v>
      </c>
      <c r="G58" s="114">
        <v>21553</v>
      </c>
      <c r="H58" s="114">
        <v>21546</v>
      </c>
      <c r="I58" s="114">
        <v>21277</v>
      </c>
      <c r="J58" s="140">
        <v>21309</v>
      </c>
      <c r="K58" s="114">
        <v>283</v>
      </c>
      <c r="L58" s="116">
        <v>1.3280773382139002</v>
      </c>
    </row>
    <row r="59" spans="1:12" s="110" customFormat="1" ht="15" customHeight="1" x14ac:dyDescent="0.2">
      <c r="A59" s="120"/>
      <c r="B59" s="119"/>
      <c r="C59" s="258" t="s">
        <v>105</v>
      </c>
      <c r="D59" s="110" t="s">
        <v>197</v>
      </c>
      <c r="E59" s="113">
        <v>91.519769357495875</v>
      </c>
      <c r="F59" s="115">
        <v>44442</v>
      </c>
      <c r="G59" s="114">
        <v>44209</v>
      </c>
      <c r="H59" s="114">
        <v>44367</v>
      </c>
      <c r="I59" s="114">
        <v>44104</v>
      </c>
      <c r="J59" s="140">
        <v>44011</v>
      </c>
      <c r="K59" s="114">
        <v>431</v>
      </c>
      <c r="L59" s="116">
        <v>0.97930062938810747</v>
      </c>
    </row>
    <row r="60" spans="1:12" s="110" customFormat="1" ht="15" customHeight="1" x14ac:dyDescent="0.2">
      <c r="A60" s="120"/>
      <c r="B60" s="119"/>
      <c r="C60" s="258"/>
      <c r="D60" s="267" t="s">
        <v>198</v>
      </c>
      <c r="E60" s="113">
        <v>54.297736375500655</v>
      </c>
      <c r="F60" s="115">
        <v>24131</v>
      </c>
      <c r="G60" s="114">
        <v>23923</v>
      </c>
      <c r="H60" s="114">
        <v>24077</v>
      </c>
      <c r="I60" s="114">
        <v>24052</v>
      </c>
      <c r="J60" s="140">
        <v>23920</v>
      </c>
      <c r="K60" s="114">
        <v>211</v>
      </c>
      <c r="L60" s="116">
        <v>0.88210702341137126</v>
      </c>
    </row>
    <row r="61" spans="1:12" s="110" customFormat="1" ht="15" customHeight="1" x14ac:dyDescent="0.2">
      <c r="A61" s="120"/>
      <c r="B61" s="119"/>
      <c r="C61" s="258"/>
      <c r="D61" s="267" t="s">
        <v>199</v>
      </c>
      <c r="E61" s="113">
        <v>45.702263624499345</v>
      </c>
      <c r="F61" s="115">
        <v>20311</v>
      </c>
      <c r="G61" s="114">
        <v>20286</v>
      </c>
      <c r="H61" s="114">
        <v>20290</v>
      </c>
      <c r="I61" s="114">
        <v>20052</v>
      </c>
      <c r="J61" s="140">
        <v>20091</v>
      </c>
      <c r="K61" s="114">
        <v>220</v>
      </c>
      <c r="L61" s="116">
        <v>1.0950176696033049</v>
      </c>
    </row>
    <row r="62" spans="1:12" s="110" customFormat="1" ht="15" customHeight="1" x14ac:dyDescent="0.2">
      <c r="A62" s="120"/>
      <c r="B62" s="119"/>
      <c r="C62" s="258"/>
      <c r="D62" s="258" t="s">
        <v>200</v>
      </c>
      <c r="E62" s="113">
        <v>8.4802306425041181</v>
      </c>
      <c r="F62" s="115">
        <v>4118</v>
      </c>
      <c r="G62" s="114">
        <v>4054</v>
      </c>
      <c r="H62" s="114">
        <v>4032</v>
      </c>
      <c r="I62" s="114">
        <v>3979</v>
      </c>
      <c r="J62" s="140">
        <v>3912</v>
      </c>
      <c r="K62" s="114">
        <v>206</v>
      </c>
      <c r="L62" s="116">
        <v>5.2658486707566459</v>
      </c>
    </row>
    <row r="63" spans="1:12" s="110" customFormat="1" ht="15" customHeight="1" x14ac:dyDescent="0.2">
      <c r="A63" s="120"/>
      <c r="B63" s="119"/>
      <c r="C63" s="258"/>
      <c r="D63" s="267" t="s">
        <v>198</v>
      </c>
      <c r="E63" s="113">
        <v>68.892666342884894</v>
      </c>
      <c r="F63" s="115">
        <v>2837</v>
      </c>
      <c r="G63" s="114">
        <v>2787</v>
      </c>
      <c r="H63" s="114">
        <v>2776</v>
      </c>
      <c r="I63" s="114">
        <v>2754</v>
      </c>
      <c r="J63" s="140">
        <v>2694</v>
      </c>
      <c r="K63" s="114">
        <v>143</v>
      </c>
      <c r="L63" s="116">
        <v>5.3080920564216774</v>
      </c>
    </row>
    <row r="64" spans="1:12" s="110" customFormat="1" ht="15" customHeight="1" x14ac:dyDescent="0.2">
      <c r="A64" s="120"/>
      <c r="B64" s="119"/>
      <c r="C64" s="258"/>
      <c r="D64" s="267" t="s">
        <v>199</v>
      </c>
      <c r="E64" s="113">
        <v>31.107333657115106</v>
      </c>
      <c r="F64" s="115">
        <v>1281</v>
      </c>
      <c r="G64" s="114">
        <v>1267</v>
      </c>
      <c r="H64" s="114">
        <v>1256</v>
      </c>
      <c r="I64" s="114">
        <v>1225</v>
      </c>
      <c r="J64" s="140">
        <v>1218</v>
      </c>
      <c r="K64" s="114">
        <v>63</v>
      </c>
      <c r="L64" s="116">
        <v>5.1724137931034484</v>
      </c>
    </row>
    <row r="65" spans="1:12" s="110" customFormat="1" ht="15" customHeight="1" x14ac:dyDescent="0.2">
      <c r="A65" s="120"/>
      <c r="B65" s="119" t="s">
        <v>201</v>
      </c>
      <c r="C65" s="258"/>
      <c r="E65" s="113">
        <v>17.062783669945279</v>
      </c>
      <c r="F65" s="115">
        <v>14624</v>
      </c>
      <c r="G65" s="114">
        <v>14501</v>
      </c>
      <c r="H65" s="114">
        <v>14216</v>
      </c>
      <c r="I65" s="114">
        <v>14203</v>
      </c>
      <c r="J65" s="140">
        <v>13926</v>
      </c>
      <c r="K65" s="114">
        <v>698</v>
      </c>
      <c r="L65" s="116">
        <v>5.0122073818756281</v>
      </c>
    </row>
    <row r="66" spans="1:12" s="110" customFormat="1" ht="15" customHeight="1" x14ac:dyDescent="0.2">
      <c r="A66" s="120"/>
      <c r="B66" s="119"/>
      <c r="C66" s="258" t="s">
        <v>106</v>
      </c>
      <c r="E66" s="113">
        <v>56.591903719912473</v>
      </c>
      <c r="F66" s="115">
        <v>8276</v>
      </c>
      <c r="G66" s="114">
        <v>8198</v>
      </c>
      <c r="H66" s="114">
        <v>8081</v>
      </c>
      <c r="I66" s="114">
        <v>8169</v>
      </c>
      <c r="J66" s="140">
        <v>7976</v>
      </c>
      <c r="K66" s="114">
        <v>300</v>
      </c>
      <c r="L66" s="116">
        <v>3.7612838515546638</v>
      </c>
    </row>
    <row r="67" spans="1:12" s="110" customFormat="1" ht="15" customHeight="1" x14ac:dyDescent="0.2">
      <c r="A67" s="120"/>
      <c r="B67" s="119"/>
      <c r="C67" s="258" t="s">
        <v>107</v>
      </c>
      <c r="E67" s="113">
        <v>43.408096280087527</v>
      </c>
      <c r="F67" s="115">
        <v>6348</v>
      </c>
      <c r="G67" s="114">
        <v>6303</v>
      </c>
      <c r="H67" s="114">
        <v>6135</v>
      </c>
      <c r="I67" s="114">
        <v>6034</v>
      </c>
      <c r="J67" s="140">
        <v>5950</v>
      </c>
      <c r="K67" s="114">
        <v>398</v>
      </c>
      <c r="L67" s="116">
        <v>6.6890756302521011</v>
      </c>
    </row>
    <row r="68" spans="1:12" s="110" customFormat="1" ht="15" customHeight="1" x14ac:dyDescent="0.2">
      <c r="A68" s="120"/>
      <c r="B68" s="119"/>
      <c r="C68" s="258" t="s">
        <v>105</v>
      </c>
      <c r="D68" s="110" t="s">
        <v>202</v>
      </c>
      <c r="E68" s="113">
        <v>19.502188183807441</v>
      </c>
      <c r="F68" s="115">
        <v>2852</v>
      </c>
      <c r="G68" s="114">
        <v>2809</v>
      </c>
      <c r="H68" s="114">
        <v>2700</v>
      </c>
      <c r="I68" s="114">
        <v>2629</v>
      </c>
      <c r="J68" s="140">
        <v>2508</v>
      </c>
      <c r="K68" s="114">
        <v>344</v>
      </c>
      <c r="L68" s="116">
        <v>13.716108452950559</v>
      </c>
    </row>
    <row r="69" spans="1:12" s="110" customFormat="1" ht="15" customHeight="1" x14ac:dyDescent="0.2">
      <c r="A69" s="120"/>
      <c r="B69" s="119"/>
      <c r="C69" s="258"/>
      <c r="D69" s="267" t="s">
        <v>198</v>
      </c>
      <c r="E69" s="113">
        <v>49.824684431977559</v>
      </c>
      <c r="F69" s="115">
        <v>1421</v>
      </c>
      <c r="G69" s="114">
        <v>1386</v>
      </c>
      <c r="H69" s="114">
        <v>1342</v>
      </c>
      <c r="I69" s="114">
        <v>1328</v>
      </c>
      <c r="J69" s="140">
        <v>1255</v>
      </c>
      <c r="K69" s="114">
        <v>166</v>
      </c>
      <c r="L69" s="116">
        <v>13.227091633466136</v>
      </c>
    </row>
    <row r="70" spans="1:12" s="110" customFormat="1" ht="15" customHeight="1" x14ac:dyDescent="0.2">
      <c r="A70" s="120"/>
      <c r="B70" s="119"/>
      <c r="C70" s="258"/>
      <c r="D70" s="267" t="s">
        <v>199</v>
      </c>
      <c r="E70" s="113">
        <v>50.175315568022441</v>
      </c>
      <c r="F70" s="115">
        <v>1431</v>
      </c>
      <c r="G70" s="114">
        <v>1423</v>
      </c>
      <c r="H70" s="114">
        <v>1358</v>
      </c>
      <c r="I70" s="114">
        <v>1301</v>
      </c>
      <c r="J70" s="140">
        <v>1253</v>
      </c>
      <c r="K70" s="114">
        <v>178</v>
      </c>
      <c r="L70" s="116">
        <v>14.205905826017558</v>
      </c>
    </row>
    <row r="71" spans="1:12" s="110" customFormat="1" ht="15" customHeight="1" x14ac:dyDescent="0.2">
      <c r="A71" s="120"/>
      <c r="B71" s="119"/>
      <c r="C71" s="258"/>
      <c r="D71" s="110" t="s">
        <v>203</v>
      </c>
      <c r="E71" s="113">
        <v>73.89907002188184</v>
      </c>
      <c r="F71" s="115">
        <v>10807</v>
      </c>
      <c r="G71" s="114">
        <v>10735</v>
      </c>
      <c r="H71" s="114">
        <v>10576</v>
      </c>
      <c r="I71" s="114">
        <v>10655</v>
      </c>
      <c r="J71" s="140">
        <v>10507</v>
      </c>
      <c r="K71" s="114">
        <v>300</v>
      </c>
      <c r="L71" s="116">
        <v>2.8552393642333684</v>
      </c>
    </row>
    <row r="72" spans="1:12" s="110" customFormat="1" ht="15" customHeight="1" x14ac:dyDescent="0.2">
      <c r="A72" s="120"/>
      <c r="B72" s="119"/>
      <c r="C72" s="258"/>
      <c r="D72" s="267" t="s">
        <v>198</v>
      </c>
      <c r="E72" s="113">
        <v>58.147496992689923</v>
      </c>
      <c r="F72" s="115">
        <v>6284</v>
      </c>
      <c r="G72" s="114">
        <v>6247</v>
      </c>
      <c r="H72" s="114">
        <v>6184</v>
      </c>
      <c r="I72" s="114">
        <v>6293</v>
      </c>
      <c r="J72" s="140">
        <v>6182</v>
      </c>
      <c r="K72" s="114">
        <v>102</v>
      </c>
      <c r="L72" s="116">
        <v>1.6499514720155291</v>
      </c>
    </row>
    <row r="73" spans="1:12" s="110" customFormat="1" ht="15" customHeight="1" x14ac:dyDescent="0.2">
      <c r="A73" s="120"/>
      <c r="B73" s="119"/>
      <c r="C73" s="258"/>
      <c r="D73" s="267" t="s">
        <v>199</v>
      </c>
      <c r="E73" s="113">
        <v>41.852503007310077</v>
      </c>
      <c r="F73" s="115">
        <v>4523</v>
      </c>
      <c r="G73" s="114">
        <v>4488</v>
      </c>
      <c r="H73" s="114">
        <v>4392</v>
      </c>
      <c r="I73" s="114">
        <v>4362</v>
      </c>
      <c r="J73" s="140">
        <v>4325</v>
      </c>
      <c r="K73" s="114">
        <v>198</v>
      </c>
      <c r="L73" s="116">
        <v>4.5780346820809248</v>
      </c>
    </row>
    <row r="74" spans="1:12" s="110" customFormat="1" ht="15" customHeight="1" x14ac:dyDescent="0.2">
      <c r="A74" s="120"/>
      <c r="B74" s="119"/>
      <c r="C74" s="258"/>
      <c r="D74" s="110" t="s">
        <v>204</v>
      </c>
      <c r="E74" s="113">
        <v>6.5987417943107225</v>
      </c>
      <c r="F74" s="115">
        <v>965</v>
      </c>
      <c r="G74" s="114">
        <v>957</v>
      </c>
      <c r="H74" s="114">
        <v>940</v>
      </c>
      <c r="I74" s="114">
        <v>919</v>
      </c>
      <c r="J74" s="140">
        <v>911</v>
      </c>
      <c r="K74" s="114">
        <v>54</v>
      </c>
      <c r="L74" s="116">
        <v>5.9275521405049396</v>
      </c>
    </row>
    <row r="75" spans="1:12" s="110" customFormat="1" ht="15" customHeight="1" x14ac:dyDescent="0.2">
      <c r="A75" s="120"/>
      <c r="B75" s="119"/>
      <c r="C75" s="258"/>
      <c r="D75" s="267" t="s">
        <v>198</v>
      </c>
      <c r="E75" s="113">
        <v>59.170984455958546</v>
      </c>
      <c r="F75" s="115">
        <v>571</v>
      </c>
      <c r="G75" s="114">
        <v>565</v>
      </c>
      <c r="H75" s="114">
        <v>555</v>
      </c>
      <c r="I75" s="114">
        <v>548</v>
      </c>
      <c r="J75" s="140">
        <v>539</v>
      </c>
      <c r="K75" s="114">
        <v>32</v>
      </c>
      <c r="L75" s="116">
        <v>5.9369202226345079</v>
      </c>
    </row>
    <row r="76" spans="1:12" s="110" customFormat="1" ht="15" customHeight="1" x14ac:dyDescent="0.2">
      <c r="A76" s="120"/>
      <c r="B76" s="119"/>
      <c r="C76" s="258"/>
      <c r="D76" s="267" t="s">
        <v>199</v>
      </c>
      <c r="E76" s="113">
        <v>40.829015544041454</v>
      </c>
      <c r="F76" s="115">
        <v>394</v>
      </c>
      <c r="G76" s="114">
        <v>392</v>
      </c>
      <c r="H76" s="114">
        <v>385</v>
      </c>
      <c r="I76" s="114">
        <v>371</v>
      </c>
      <c r="J76" s="140">
        <v>372</v>
      </c>
      <c r="K76" s="114">
        <v>22</v>
      </c>
      <c r="L76" s="116">
        <v>5.913978494623656</v>
      </c>
    </row>
    <row r="77" spans="1:12" s="110" customFormat="1" ht="15" customHeight="1" x14ac:dyDescent="0.2">
      <c r="A77" s="534"/>
      <c r="B77" s="119" t="s">
        <v>205</v>
      </c>
      <c r="C77" s="268"/>
      <c r="D77" s="182"/>
      <c r="E77" s="113">
        <v>12.921931697527624</v>
      </c>
      <c r="F77" s="115">
        <v>11075</v>
      </c>
      <c r="G77" s="114">
        <v>10822</v>
      </c>
      <c r="H77" s="114">
        <v>10894</v>
      </c>
      <c r="I77" s="114">
        <v>11490</v>
      </c>
      <c r="J77" s="140">
        <v>11616</v>
      </c>
      <c r="K77" s="114">
        <v>-541</v>
      </c>
      <c r="L77" s="116">
        <v>-4.65736914600551</v>
      </c>
    </row>
    <row r="78" spans="1:12" s="110" customFormat="1" ht="15" customHeight="1" x14ac:dyDescent="0.2">
      <c r="A78" s="120"/>
      <c r="B78" s="119"/>
      <c r="C78" s="268" t="s">
        <v>106</v>
      </c>
      <c r="D78" s="182"/>
      <c r="E78" s="113">
        <v>54.257336343115121</v>
      </c>
      <c r="F78" s="115">
        <v>6009</v>
      </c>
      <c r="G78" s="114">
        <v>5723</v>
      </c>
      <c r="H78" s="114">
        <v>5762</v>
      </c>
      <c r="I78" s="114">
        <v>6276</v>
      </c>
      <c r="J78" s="140">
        <v>6345</v>
      </c>
      <c r="K78" s="114">
        <v>-336</v>
      </c>
      <c r="L78" s="116">
        <v>-5.2955082742316781</v>
      </c>
    </row>
    <row r="79" spans="1:12" s="110" customFormat="1" ht="15" customHeight="1" x14ac:dyDescent="0.2">
      <c r="A79" s="123"/>
      <c r="B79" s="124"/>
      <c r="C79" s="260" t="s">
        <v>107</v>
      </c>
      <c r="D79" s="261"/>
      <c r="E79" s="125">
        <v>45.742663656884879</v>
      </c>
      <c r="F79" s="143">
        <v>5066</v>
      </c>
      <c r="G79" s="144">
        <v>5099</v>
      </c>
      <c r="H79" s="144">
        <v>5132</v>
      </c>
      <c r="I79" s="144">
        <v>5214</v>
      </c>
      <c r="J79" s="145">
        <v>5271</v>
      </c>
      <c r="K79" s="144">
        <v>-205</v>
      </c>
      <c r="L79" s="146">
        <v>-3.8892050844242081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85707</v>
      </c>
      <c r="E11" s="114">
        <v>85246</v>
      </c>
      <c r="F11" s="114">
        <v>85173</v>
      </c>
      <c r="G11" s="114">
        <v>84720</v>
      </c>
      <c r="H11" s="140">
        <v>84440</v>
      </c>
      <c r="I11" s="115">
        <v>1267</v>
      </c>
      <c r="J11" s="116">
        <v>1.5004737091425864</v>
      </c>
    </row>
    <row r="12" spans="1:15" s="110" customFormat="1" ht="24.95" customHeight="1" x14ac:dyDescent="0.2">
      <c r="A12" s="193" t="s">
        <v>132</v>
      </c>
      <c r="B12" s="194" t="s">
        <v>133</v>
      </c>
      <c r="C12" s="113">
        <v>0.66739006148855984</v>
      </c>
      <c r="D12" s="115">
        <v>572</v>
      </c>
      <c r="E12" s="114">
        <v>510</v>
      </c>
      <c r="F12" s="114">
        <v>594</v>
      </c>
      <c r="G12" s="114">
        <v>584</v>
      </c>
      <c r="H12" s="140">
        <v>442</v>
      </c>
      <c r="I12" s="115">
        <v>130</v>
      </c>
      <c r="J12" s="116">
        <v>29.411764705882351</v>
      </c>
    </row>
    <row r="13" spans="1:15" s="110" customFormat="1" ht="24.95" customHeight="1" x14ac:dyDescent="0.2">
      <c r="A13" s="193" t="s">
        <v>134</v>
      </c>
      <c r="B13" s="199" t="s">
        <v>214</v>
      </c>
      <c r="C13" s="113">
        <v>1.3301130596100668</v>
      </c>
      <c r="D13" s="115">
        <v>1140</v>
      </c>
      <c r="E13" s="114">
        <v>1103</v>
      </c>
      <c r="F13" s="114">
        <v>1046</v>
      </c>
      <c r="G13" s="114">
        <v>974</v>
      </c>
      <c r="H13" s="140">
        <v>962</v>
      </c>
      <c r="I13" s="115">
        <v>178</v>
      </c>
      <c r="J13" s="116">
        <v>18.503118503118504</v>
      </c>
    </row>
    <row r="14" spans="1:15" s="287" customFormat="1" ht="24" customHeight="1" x14ac:dyDescent="0.2">
      <c r="A14" s="193" t="s">
        <v>215</v>
      </c>
      <c r="B14" s="199" t="s">
        <v>137</v>
      </c>
      <c r="C14" s="113">
        <v>12.99310441387518</v>
      </c>
      <c r="D14" s="115">
        <v>11136</v>
      </c>
      <c r="E14" s="114">
        <v>11734</v>
      </c>
      <c r="F14" s="114">
        <v>11726</v>
      </c>
      <c r="G14" s="114">
        <v>11675</v>
      </c>
      <c r="H14" s="140">
        <v>11579</v>
      </c>
      <c r="I14" s="115">
        <v>-443</v>
      </c>
      <c r="J14" s="116">
        <v>-3.8258917004922703</v>
      </c>
      <c r="K14" s="110"/>
      <c r="L14" s="110"/>
      <c r="M14" s="110"/>
      <c r="N14" s="110"/>
      <c r="O14" s="110"/>
    </row>
    <row r="15" spans="1:15" s="110" customFormat="1" ht="24.75" customHeight="1" x14ac:dyDescent="0.2">
      <c r="A15" s="193" t="s">
        <v>216</v>
      </c>
      <c r="B15" s="199" t="s">
        <v>217</v>
      </c>
      <c r="C15" s="113">
        <v>2.2355233528183227</v>
      </c>
      <c r="D15" s="115">
        <v>1916</v>
      </c>
      <c r="E15" s="114">
        <v>1856</v>
      </c>
      <c r="F15" s="114">
        <v>1849</v>
      </c>
      <c r="G15" s="114">
        <v>1892</v>
      </c>
      <c r="H15" s="140">
        <v>1872</v>
      </c>
      <c r="I15" s="115">
        <v>44</v>
      </c>
      <c r="J15" s="116">
        <v>2.3504273504273505</v>
      </c>
    </row>
    <row r="16" spans="1:15" s="287" customFormat="1" ht="24.95" customHeight="1" x14ac:dyDescent="0.2">
      <c r="A16" s="193" t="s">
        <v>218</v>
      </c>
      <c r="B16" s="199" t="s">
        <v>141</v>
      </c>
      <c r="C16" s="113">
        <v>9.5499784148319282</v>
      </c>
      <c r="D16" s="115">
        <v>8185</v>
      </c>
      <c r="E16" s="114">
        <v>8804</v>
      </c>
      <c r="F16" s="114">
        <v>8800</v>
      </c>
      <c r="G16" s="114">
        <v>8695</v>
      </c>
      <c r="H16" s="140">
        <v>8613</v>
      </c>
      <c r="I16" s="115">
        <v>-428</v>
      </c>
      <c r="J16" s="116">
        <v>-4.9692325554394516</v>
      </c>
      <c r="K16" s="110"/>
      <c r="L16" s="110"/>
      <c r="M16" s="110"/>
      <c r="N16" s="110"/>
      <c r="O16" s="110"/>
    </row>
    <row r="17" spans="1:15" s="110" customFormat="1" ht="24.95" customHeight="1" x14ac:dyDescent="0.2">
      <c r="A17" s="193" t="s">
        <v>219</v>
      </c>
      <c r="B17" s="199" t="s">
        <v>220</v>
      </c>
      <c r="C17" s="113">
        <v>1.2076026462249292</v>
      </c>
      <c r="D17" s="115">
        <v>1035</v>
      </c>
      <c r="E17" s="114">
        <v>1074</v>
      </c>
      <c r="F17" s="114">
        <v>1077</v>
      </c>
      <c r="G17" s="114">
        <v>1088</v>
      </c>
      <c r="H17" s="140">
        <v>1094</v>
      </c>
      <c r="I17" s="115">
        <v>-59</v>
      </c>
      <c r="J17" s="116">
        <v>-5.3930530164533819</v>
      </c>
    </row>
    <row r="18" spans="1:15" s="287" customFormat="1" ht="24.95" customHeight="1" x14ac:dyDescent="0.2">
      <c r="A18" s="201" t="s">
        <v>144</v>
      </c>
      <c r="B18" s="202" t="s">
        <v>145</v>
      </c>
      <c r="C18" s="113">
        <v>4.4757137690036988</v>
      </c>
      <c r="D18" s="115">
        <v>3836</v>
      </c>
      <c r="E18" s="114">
        <v>3649</v>
      </c>
      <c r="F18" s="114">
        <v>3796</v>
      </c>
      <c r="G18" s="114">
        <v>3726</v>
      </c>
      <c r="H18" s="140">
        <v>3750</v>
      </c>
      <c r="I18" s="115">
        <v>86</v>
      </c>
      <c r="J18" s="116">
        <v>2.2933333333333334</v>
      </c>
      <c r="K18" s="110"/>
      <c r="L18" s="110"/>
      <c r="M18" s="110"/>
      <c r="N18" s="110"/>
      <c r="O18" s="110"/>
    </row>
    <row r="19" spans="1:15" s="110" customFormat="1" ht="24.95" customHeight="1" x14ac:dyDescent="0.2">
      <c r="A19" s="193" t="s">
        <v>146</v>
      </c>
      <c r="B19" s="199" t="s">
        <v>147</v>
      </c>
      <c r="C19" s="113">
        <v>12.910264039109991</v>
      </c>
      <c r="D19" s="115">
        <v>11065</v>
      </c>
      <c r="E19" s="114">
        <v>11131</v>
      </c>
      <c r="F19" s="114">
        <v>11253</v>
      </c>
      <c r="G19" s="114">
        <v>10952</v>
      </c>
      <c r="H19" s="140">
        <v>10923</v>
      </c>
      <c r="I19" s="115">
        <v>142</v>
      </c>
      <c r="J19" s="116">
        <v>1.3000091549940493</v>
      </c>
    </row>
    <row r="20" spans="1:15" s="287" customFormat="1" ht="24.95" customHeight="1" x14ac:dyDescent="0.2">
      <c r="A20" s="193" t="s">
        <v>148</v>
      </c>
      <c r="B20" s="199" t="s">
        <v>149</v>
      </c>
      <c r="C20" s="113">
        <v>32.523597839149659</v>
      </c>
      <c r="D20" s="115">
        <v>27875</v>
      </c>
      <c r="E20" s="114">
        <v>27011</v>
      </c>
      <c r="F20" s="114">
        <v>26645</v>
      </c>
      <c r="G20" s="114">
        <v>25990</v>
      </c>
      <c r="H20" s="140">
        <v>26013</v>
      </c>
      <c r="I20" s="115">
        <v>1862</v>
      </c>
      <c r="J20" s="116">
        <v>7.1579594817975627</v>
      </c>
      <c r="K20" s="110"/>
      <c r="L20" s="110"/>
      <c r="M20" s="110"/>
      <c r="N20" s="110"/>
      <c r="O20" s="110"/>
    </row>
    <row r="21" spans="1:15" s="110" customFormat="1" ht="24.95" customHeight="1" x14ac:dyDescent="0.2">
      <c r="A21" s="201" t="s">
        <v>150</v>
      </c>
      <c r="B21" s="202" t="s">
        <v>151</v>
      </c>
      <c r="C21" s="113">
        <v>4.5188841051489375</v>
      </c>
      <c r="D21" s="115">
        <v>3873</v>
      </c>
      <c r="E21" s="114">
        <v>3973</v>
      </c>
      <c r="F21" s="114">
        <v>3988</v>
      </c>
      <c r="G21" s="114">
        <v>3981</v>
      </c>
      <c r="H21" s="140">
        <v>3998</v>
      </c>
      <c r="I21" s="115">
        <v>-125</v>
      </c>
      <c r="J21" s="116">
        <v>-3.1265632816408204</v>
      </c>
    </row>
    <row r="22" spans="1:15" s="110" customFormat="1" ht="24.95" customHeight="1" x14ac:dyDescent="0.2">
      <c r="A22" s="201" t="s">
        <v>152</v>
      </c>
      <c r="B22" s="199" t="s">
        <v>153</v>
      </c>
      <c r="C22" s="113">
        <v>3.4011224287397761</v>
      </c>
      <c r="D22" s="115">
        <v>2915</v>
      </c>
      <c r="E22" s="114">
        <v>2901</v>
      </c>
      <c r="F22" s="114">
        <v>2913</v>
      </c>
      <c r="G22" s="114">
        <v>4067</v>
      </c>
      <c r="H22" s="140">
        <v>4048</v>
      </c>
      <c r="I22" s="115">
        <v>-1133</v>
      </c>
      <c r="J22" s="116">
        <v>-27.989130434782609</v>
      </c>
    </row>
    <row r="23" spans="1:15" s="110" customFormat="1" ht="24.95" customHeight="1" x14ac:dyDescent="0.2">
      <c r="A23" s="193" t="s">
        <v>154</v>
      </c>
      <c r="B23" s="199" t="s">
        <v>155</v>
      </c>
      <c r="C23" s="113">
        <v>1.158598480870874</v>
      </c>
      <c r="D23" s="115">
        <v>993</v>
      </c>
      <c r="E23" s="114">
        <v>994</v>
      </c>
      <c r="F23" s="114">
        <v>1003</v>
      </c>
      <c r="G23" s="114">
        <v>992</v>
      </c>
      <c r="H23" s="140">
        <v>1006</v>
      </c>
      <c r="I23" s="115">
        <v>-13</v>
      </c>
      <c r="J23" s="116">
        <v>-1.2922465208747516</v>
      </c>
    </row>
    <row r="24" spans="1:15" s="110" customFormat="1" ht="24.95" customHeight="1" x14ac:dyDescent="0.2">
      <c r="A24" s="193" t="s">
        <v>156</v>
      </c>
      <c r="B24" s="199" t="s">
        <v>221</v>
      </c>
      <c r="C24" s="113">
        <v>6.6879018049867573</v>
      </c>
      <c r="D24" s="115">
        <v>5732</v>
      </c>
      <c r="E24" s="114">
        <v>5753</v>
      </c>
      <c r="F24" s="114">
        <v>5590</v>
      </c>
      <c r="G24" s="114">
        <v>5484</v>
      </c>
      <c r="H24" s="140">
        <v>5525</v>
      </c>
      <c r="I24" s="115">
        <v>207</v>
      </c>
      <c r="J24" s="116">
        <v>3.746606334841629</v>
      </c>
    </row>
    <row r="25" spans="1:15" s="110" customFormat="1" ht="24.95" customHeight="1" x14ac:dyDescent="0.2">
      <c r="A25" s="193" t="s">
        <v>222</v>
      </c>
      <c r="B25" s="204" t="s">
        <v>159</v>
      </c>
      <c r="C25" s="113">
        <v>4.5842229922876774</v>
      </c>
      <c r="D25" s="115">
        <v>3929</v>
      </c>
      <c r="E25" s="114">
        <v>3701</v>
      </c>
      <c r="F25" s="114">
        <v>3834</v>
      </c>
      <c r="G25" s="114">
        <v>3780</v>
      </c>
      <c r="H25" s="140">
        <v>3655</v>
      </c>
      <c r="I25" s="115">
        <v>274</v>
      </c>
      <c r="J25" s="116">
        <v>7.4965800273597809</v>
      </c>
    </row>
    <row r="26" spans="1:15" s="110" customFormat="1" ht="24.95" customHeight="1" x14ac:dyDescent="0.2">
      <c r="A26" s="201">
        <v>782.78300000000002</v>
      </c>
      <c r="B26" s="203" t="s">
        <v>160</v>
      </c>
      <c r="C26" s="113">
        <v>0.69189214416558742</v>
      </c>
      <c r="D26" s="115">
        <v>593</v>
      </c>
      <c r="E26" s="114">
        <v>702</v>
      </c>
      <c r="F26" s="114">
        <v>779</v>
      </c>
      <c r="G26" s="114">
        <v>711</v>
      </c>
      <c r="H26" s="140">
        <v>758</v>
      </c>
      <c r="I26" s="115">
        <v>-165</v>
      </c>
      <c r="J26" s="116">
        <v>-21.767810026385224</v>
      </c>
    </row>
    <row r="27" spans="1:15" s="110" customFormat="1" ht="24.95" customHeight="1" x14ac:dyDescent="0.2">
      <c r="A27" s="193" t="s">
        <v>161</v>
      </c>
      <c r="B27" s="199" t="s">
        <v>223</v>
      </c>
      <c r="C27" s="113">
        <v>3.6438097238265255</v>
      </c>
      <c r="D27" s="115">
        <v>3123</v>
      </c>
      <c r="E27" s="114">
        <v>3112</v>
      </c>
      <c r="F27" s="114">
        <v>3086</v>
      </c>
      <c r="G27" s="114">
        <v>2972</v>
      </c>
      <c r="H27" s="140">
        <v>2974</v>
      </c>
      <c r="I27" s="115">
        <v>149</v>
      </c>
      <c r="J27" s="116">
        <v>5.0100874243443174</v>
      </c>
    </row>
    <row r="28" spans="1:15" s="110" customFormat="1" ht="24.95" customHeight="1" x14ac:dyDescent="0.2">
      <c r="A28" s="193" t="s">
        <v>163</v>
      </c>
      <c r="B28" s="199" t="s">
        <v>164</v>
      </c>
      <c r="C28" s="113">
        <v>2.1748515290466357</v>
      </c>
      <c r="D28" s="115">
        <v>1864</v>
      </c>
      <c r="E28" s="114">
        <v>1873</v>
      </c>
      <c r="F28" s="114">
        <v>1858</v>
      </c>
      <c r="G28" s="114">
        <v>1843</v>
      </c>
      <c r="H28" s="140">
        <v>1803</v>
      </c>
      <c r="I28" s="115">
        <v>61</v>
      </c>
      <c r="J28" s="116">
        <v>3.3832501386577927</v>
      </c>
    </row>
    <row r="29" spans="1:15" s="110" customFormat="1" ht="24.95" customHeight="1" x14ac:dyDescent="0.2">
      <c r="A29" s="193">
        <v>86</v>
      </c>
      <c r="B29" s="199" t="s">
        <v>165</v>
      </c>
      <c r="C29" s="113">
        <v>3.2576102302029004</v>
      </c>
      <c r="D29" s="115">
        <v>2792</v>
      </c>
      <c r="E29" s="114">
        <v>2789</v>
      </c>
      <c r="F29" s="114">
        <v>2770</v>
      </c>
      <c r="G29" s="114">
        <v>2691</v>
      </c>
      <c r="H29" s="140">
        <v>2711</v>
      </c>
      <c r="I29" s="115">
        <v>81</v>
      </c>
      <c r="J29" s="116">
        <v>2.9878273699741791</v>
      </c>
    </row>
    <row r="30" spans="1:15" s="110" customFormat="1" ht="24.95" customHeight="1" x14ac:dyDescent="0.2">
      <c r="A30" s="193">
        <v>87.88</v>
      </c>
      <c r="B30" s="204" t="s">
        <v>166</v>
      </c>
      <c r="C30" s="113">
        <v>3.3019473321899029</v>
      </c>
      <c r="D30" s="115">
        <v>2830</v>
      </c>
      <c r="E30" s="114">
        <v>2848</v>
      </c>
      <c r="F30" s="114">
        <v>2848</v>
      </c>
      <c r="G30" s="114">
        <v>2841</v>
      </c>
      <c r="H30" s="140">
        <v>2831</v>
      </c>
      <c r="I30" s="115">
        <v>-1</v>
      </c>
      <c r="J30" s="116">
        <v>-3.5323207347227131E-2</v>
      </c>
    </row>
    <row r="31" spans="1:15" s="110" customFormat="1" ht="24.95" customHeight="1" x14ac:dyDescent="0.2">
      <c r="A31" s="193" t="s">
        <v>167</v>
      </c>
      <c r="B31" s="199" t="s">
        <v>168</v>
      </c>
      <c r="C31" s="113">
        <v>1.6778092804555054</v>
      </c>
      <c r="D31" s="115">
        <v>1438</v>
      </c>
      <c r="E31" s="114">
        <v>1461</v>
      </c>
      <c r="F31" s="114">
        <v>1443</v>
      </c>
      <c r="G31" s="114">
        <v>1455</v>
      </c>
      <c r="H31" s="140">
        <v>1458</v>
      </c>
      <c r="I31" s="115">
        <v>-20</v>
      </c>
      <c r="J31" s="116">
        <v>-1.3717421124828533</v>
      </c>
    </row>
    <row r="32" spans="1:15" s="110" customFormat="1" ht="24.95" customHeight="1" x14ac:dyDescent="0.2">
      <c r="A32" s="193"/>
      <c r="B32" s="288" t="s">
        <v>224</v>
      </c>
      <c r="C32" s="113" t="s">
        <v>513</v>
      </c>
      <c r="D32" s="115" t="s">
        <v>513</v>
      </c>
      <c r="E32" s="114" t="s">
        <v>513</v>
      </c>
      <c r="F32" s="114" t="s">
        <v>513</v>
      </c>
      <c r="G32" s="114" t="s">
        <v>513</v>
      </c>
      <c r="H32" s="140">
        <v>4</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0.66739006148855984</v>
      </c>
      <c r="D34" s="115">
        <v>572</v>
      </c>
      <c r="E34" s="114">
        <v>510</v>
      </c>
      <c r="F34" s="114">
        <v>594</v>
      </c>
      <c r="G34" s="114">
        <v>584</v>
      </c>
      <c r="H34" s="140">
        <v>442</v>
      </c>
      <c r="I34" s="115">
        <v>130</v>
      </c>
      <c r="J34" s="116">
        <v>29.411764705882351</v>
      </c>
    </row>
    <row r="35" spans="1:10" s="110" customFormat="1" ht="24.95" customHeight="1" x14ac:dyDescent="0.2">
      <c r="A35" s="292" t="s">
        <v>171</v>
      </c>
      <c r="B35" s="293" t="s">
        <v>172</v>
      </c>
      <c r="C35" s="113">
        <v>18.798931242488944</v>
      </c>
      <c r="D35" s="115">
        <v>16112</v>
      </c>
      <c r="E35" s="114">
        <v>16486</v>
      </c>
      <c r="F35" s="114">
        <v>16568</v>
      </c>
      <c r="G35" s="114">
        <v>16375</v>
      </c>
      <c r="H35" s="140">
        <v>16291</v>
      </c>
      <c r="I35" s="115">
        <v>-179</v>
      </c>
      <c r="J35" s="116">
        <v>-1.0987661899208152</v>
      </c>
    </row>
    <row r="36" spans="1:10" s="110" customFormat="1" ht="24.95" customHeight="1" x14ac:dyDescent="0.2">
      <c r="A36" s="294" t="s">
        <v>173</v>
      </c>
      <c r="B36" s="295" t="s">
        <v>174</v>
      </c>
      <c r="C36" s="125">
        <v>80.532511930180732</v>
      </c>
      <c r="D36" s="143">
        <v>69022</v>
      </c>
      <c r="E36" s="144">
        <v>68249</v>
      </c>
      <c r="F36" s="144">
        <v>68010</v>
      </c>
      <c r="G36" s="144">
        <v>67759</v>
      </c>
      <c r="H36" s="145">
        <v>67703</v>
      </c>
      <c r="I36" s="143">
        <v>1319</v>
      </c>
      <c r="J36" s="146">
        <v>1.9482149978582928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2020-09-25T10:44:53Z</dcterms:created>
  <dcterms:modified xsi:type="dcterms:W3CDTF">2020-09-28T08:10:39Z</dcterms:modified>
</cp:coreProperties>
</file>