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s="1"/>
  <c r="G73" i="24"/>
  <c r="F73" i="24"/>
  <c r="E73" i="24"/>
  <c r="L72" i="24"/>
  <c r="H72" i="24" s="1"/>
  <c r="I72" i="24"/>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c r="G68" i="24"/>
  <c r="F68" i="24"/>
  <c r="E68" i="24"/>
  <c r="L67" i="24"/>
  <c r="H67" i="24" s="1"/>
  <c r="I67" i="24" s="1"/>
  <c r="G67" i="24"/>
  <c r="F67" i="24"/>
  <c r="E67" i="24"/>
  <c r="L66" i="24"/>
  <c r="H66" i="24" s="1"/>
  <c r="G66" i="24"/>
  <c r="F66" i="24"/>
  <c r="E66" i="24"/>
  <c r="L65" i="24"/>
  <c r="H65" i="24" s="1"/>
  <c r="I65" i="24"/>
  <c r="G65" i="24"/>
  <c r="F65" i="24"/>
  <c r="E65" i="24"/>
  <c r="L64" i="24"/>
  <c r="H64" i="24" s="1"/>
  <c r="I64" i="24"/>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c r="G60" i="24"/>
  <c r="F60" i="24"/>
  <c r="E60" i="24"/>
  <c r="L59" i="24"/>
  <c r="H59" i="24" s="1"/>
  <c r="I59" i="24" s="1"/>
  <c r="G59" i="24"/>
  <c r="F59" i="24"/>
  <c r="E59" i="24"/>
  <c r="L58" i="24"/>
  <c r="H58" i="24" s="1"/>
  <c r="G58" i="24"/>
  <c r="F58" i="24"/>
  <c r="E58" i="24"/>
  <c r="L57" i="24"/>
  <c r="H57" i="24" s="1"/>
  <c r="I57" i="24"/>
  <c r="G57" i="24"/>
  <c r="F57" i="24"/>
  <c r="E57" i="24"/>
  <c r="L56" i="24"/>
  <c r="H56" i="24" s="1"/>
  <c r="I56" i="24"/>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s="1"/>
  <c r="G51" i="24"/>
  <c r="F51" i="24"/>
  <c r="E51" i="24"/>
  <c r="I44" i="24"/>
  <c r="F44" i="24"/>
  <c r="C44" i="24"/>
  <c r="M44" i="24" s="1"/>
  <c r="B44" i="24"/>
  <c r="D44" i="24" s="1"/>
  <c r="M43" i="24"/>
  <c r="G43" i="24"/>
  <c r="E43" i="24"/>
  <c r="C43" i="24"/>
  <c r="I43" i="24" s="1"/>
  <c r="B43" i="24"/>
  <c r="J43" i="24" s="1"/>
  <c r="I42" i="24"/>
  <c r="F42" i="24"/>
  <c r="C42" i="24"/>
  <c r="M42" i="24" s="1"/>
  <c r="B42" i="24"/>
  <c r="D42" i="24" s="1"/>
  <c r="M41" i="24"/>
  <c r="J41" i="24"/>
  <c r="G41" i="24"/>
  <c r="E41" i="24"/>
  <c r="C41" i="24"/>
  <c r="I41" i="24" s="1"/>
  <c r="B41" i="24"/>
  <c r="I40" i="24"/>
  <c r="F40" i="24"/>
  <c r="C40" i="24"/>
  <c r="M40" i="24" s="1"/>
  <c r="B40" i="24"/>
  <c r="D40" i="24" s="1"/>
  <c r="M36" i="24"/>
  <c r="L36" i="24"/>
  <c r="K36" i="24"/>
  <c r="J36" i="24"/>
  <c r="I36" i="24"/>
  <c r="H36" i="24"/>
  <c r="G36" i="24"/>
  <c r="F36" i="24"/>
  <c r="E36" i="24"/>
  <c r="D36" i="24"/>
  <c r="L57" i="15"/>
  <c r="K57" i="15"/>
  <c r="C38" i="24"/>
  <c r="I38" i="24" s="1"/>
  <c r="C37" i="24"/>
  <c r="C35" i="24"/>
  <c r="C34" i="24"/>
  <c r="C33" i="24"/>
  <c r="C32" i="24"/>
  <c r="G32" i="24" s="1"/>
  <c r="C31" i="24"/>
  <c r="C30" i="24"/>
  <c r="L30" i="24" s="1"/>
  <c r="C29" i="24"/>
  <c r="C28" i="24"/>
  <c r="C27" i="24"/>
  <c r="C26" i="24"/>
  <c r="C25" i="24"/>
  <c r="C24" i="24"/>
  <c r="C23" i="24"/>
  <c r="C22" i="24"/>
  <c r="G22" i="24" s="1"/>
  <c r="C21" i="24"/>
  <c r="C20" i="24"/>
  <c r="C19" i="24"/>
  <c r="L19" i="24" s="1"/>
  <c r="C18" i="24"/>
  <c r="C17" i="24"/>
  <c r="C16" i="24"/>
  <c r="C15" i="24"/>
  <c r="C9" i="24"/>
  <c r="C8" i="24"/>
  <c r="C7" i="24"/>
  <c r="B38" i="24"/>
  <c r="B37" i="24"/>
  <c r="B35" i="24"/>
  <c r="B34" i="24"/>
  <c r="D34" i="24" s="1"/>
  <c r="B33" i="24"/>
  <c r="B32" i="24"/>
  <c r="B31" i="24"/>
  <c r="B30" i="24"/>
  <c r="B29" i="24"/>
  <c r="B28" i="24"/>
  <c r="B27" i="24"/>
  <c r="B26" i="24"/>
  <c r="B25" i="24"/>
  <c r="D25" i="24" s="1"/>
  <c r="B24" i="24"/>
  <c r="B23" i="24"/>
  <c r="B22" i="24"/>
  <c r="B21" i="24"/>
  <c r="K21" i="24" s="1"/>
  <c r="B20" i="24"/>
  <c r="B19" i="24"/>
  <c r="B18" i="24"/>
  <c r="D18" i="24" s="1"/>
  <c r="B17" i="24"/>
  <c r="B16" i="24"/>
  <c r="B15" i="24"/>
  <c r="B9" i="24"/>
  <c r="B8" i="24"/>
  <c r="B7" i="24"/>
  <c r="F15" i="24" l="1"/>
  <c r="J15" i="24"/>
  <c r="K15" i="24"/>
  <c r="H15" i="24"/>
  <c r="D15" i="24"/>
  <c r="G7" i="24"/>
  <c r="M7" i="24"/>
  <c r="E7" i="24"/>
  <c r="I7" i="24"/>
  <c r="L7" i="24"/>
  <c r="G27" i="24"/>
  <c r="M27" i="24"/>
  <c r="E27" i="24"/>
  <c r="I27" i="24"/>
  <c r="L27" i="24"/>
  <c r="G17" i="24"/>
  <c r="M17" i="24"/>
  <c r="E17" i="24"/>
  <c r="I17" i="24"/>
  <c r="L17" i="24"/>
  <c r="G21" i="24"/>
  <c r="M21" i="24"/>
  <c r="E21" i="24"/>
  <c r="I21" i="24"/>
  <c r="L21" i="24"/>
  <c r="K16" i="24"/>
  <c r="J16" i="24"/>
  <c r="F16" i="24"/>
  <c r="H16" i="24"/>
  <c r="D16" i="24"/>
  <c r="F19" i="24"/>
  <c r="J19" i="24"/>
  <c r="H19" i="24"/>
  <c r="D19" i="24"/>
  <c r="K19" i="24"/>
  <c r="K32" i="24"/>
  <c r="J32" i="24"/>
  <c r="F32" i="24"/>
  <c r="H32" i="24"/>
  <c r="D32" i="24"/>
  <c r="F35" i="24"/>
  <c r="J35" i="24"/>
  <c r="H35" i="24"/>
  <c r="D35" i="24"/>
  <c r="K35" i="24"/>
  <c r="I24" i="24"/>
  <c r="M24" i="24"/>
  <c r="E24" i="24"/>
  <c r="L24" i="24"/>
  <c r="G24" i="24"/>
  <c r="I28" i="24"/>
  <c r="M28" i="24"/>
  <c r="E28" i="24"/>
  <c r="G28" i="24"/>
  <c r="G31" i="24"/>
  <c r="M31" i="24"/>
  <c r="E31" i="24"/>
  <c r="I31" i="24"/>
  <c r="L31" i="24"/>
  <c r="B45" i="24"/>
  <c r="B39" i="24"/>
  <c r="I8" i="24"/>
  <c r="M8" i="24"/>
  <c r="E8" i="24"/>
  <c r="G8" i="24"/>
  <c r="I34" i="24"/>
  <c r="M34" i="24"/>
  <c r="E34" i="24"/>
  <c r="L34" i="24"/>
  <c r="G34" i="24"/>
  <c r="K26" i="24"/>
  <c r="J26" i="24"/>
  <c r="F26" i="24"/>
  <c r="H26" i="24"/>
  <c r="D26" i="24"/>
  <c r="F29" i="24"/>
  <c r="J29" i="24"/>
  <c r="K29" i="24"/>
  <c r="H29" i="24"/>
  <c r="D29" i="24"/>
  <c r="I18" i="24"/>
  <c r="M18" i="24"/>
  <c r="E18" i="24"/>
  <c r="L18" i="24"/>
  <c r="G18" i="24"/>
  <c r="G35" i="24"/>
  <c r="M35" i="24"/>
  <c r="E35" i="24"/>
  <c r="I35" i="24"/>
  <c r="L35" i="24"/>
  <c r="K58" i="24"/>
  <c r="J58" i="24"/>
  <c r="I58" i="24"/>
  <c r="F7" i="24"/>
  <c r="J7" i="24"/>
  <c r="K7" i="24"/>
  <c r="H7" i="24"/>
  <c r="D7" i="24"/>
  <c r="K8" i="24"/>
  <c r="J8" i="24"/>
  <c r="F8" i="24"/>
  <c r="D8" i="24"/>
  <c r="H8" i="24"/>
  <c r="F17" i="24"/>
  <c r="J17" i="24"/>
  <c r="K17" i="24"/>
  <c r="H17" i="24"/>
  <c r="D17" i="24"/>
  <c r="F23" i="24"/>
  <c r="J23" i="24"/>
  <c r="K23" i="24"/>
  <c r="D23" i="24"/>
  <c r="F33" i="24"/>
  <c r="J33" i="24"/>
  <c r="K33" i="24"/>
  <c r="H33" i="24"/>
  <c r="D33" i="24"/>
  <c r="G15" i="24"/>
  <c r="M15" i="24"/>
  <c r="E15" i="24"/>
  <c r="I15" i="24"/>
  <c r="L15" i="24"/>
  <c r="G25" i="24"/>
  <c r="M25" i="24"/>
  <c r="E25" i="24"/>
  <c r="I25" i="24"/>
  <c r="L25" i="24"/>
  <c r="G29" i="24"/>
  <c r="M29" i="24"/>
  <c r="E29" i="24"/>
  <c r="I29" i="24"/>
  <c r="L29" i="24"/>
  <c r="H23" i="24"/>
  <c r="K74" i="24"/>
  <c r="J74" i="24"/>
  <c r="I74" i="24"/>
  <c r="I77" i="24" s="1"/>
  <c r="K22" i="24"/>
  <c r="J22" i="24"/>
  <c r="F22" i="24"/>
  <c r="H22" i="24"/>
  <c r="D22" i="24"/>
  <c r="K30" i="24"/>
  <c r="J30" i="24"/>
  <c r="F30" i="24"/>
  <c r="D30" i="24"/>
  <c r="G19" i="24"/>
  <c r="M19" i="24"/>
  <c r="E19" i="24"/>
  <c r="I19" i="24"/>
  <c r="I32" i="24"/>
  <c r="M32" i="24"/>
  <c r="E32" i="24"/>
  <c r="L32" i="24"/>
  <c r="I37" i="24"/>
  <c r="G37" i="24"/>
  <c r="L37" i="24"/>
  <c r="M37" i="24"/>
  <c r="E37" i="24"/>
  <c r="K28" i="24"/>
  <c r="J28" i="24"/>
  <c r="F28" i="24"/>
  <c r="D28" i="24"/>
  <c r="H28" i="24"/>
  <c r="B14" i="24"/>
  <c r="B6" i="24"/>
  <c r="K20" i="24"/>
  <c r="J20" i="24"/>
  <c r="F20" i="24"/>
  <c r="H20" i="24"/>
  <c r="D20" i="24"/>
  <c r="H37" i="24"/>
  <c r="F37" i="24"/>
  <c r="D37" i="24"/>
  <c r="K37" i="24"/>
  <c r="J37" i="24"/>
  <c r="K24" i="24"/>
  <c r="J24" i="24"/>
  <c r="F24" i="24"/>
  <c r="H24" i="24"/>
  <c r="D24" i="24"/>
  <c r="F27" i="24"/>
  <c r="J27" i="24"/>
  <c r="K27" i="24"/>
  <c r="H27" i="24"/>
  <c r="D27" i="24"/>
  <c r="I26" i="24"/>
  <c r="M26" i="24"/>
  <c r="E26" i="24"/>
  <c r="G26" i="24"/>
  <c r="L26" i="24"/>
  <c r="L8" i="24"/>
  <c r="F9" i="24"/>
  <c r="J9" i="24"/>
  <c r="K9" i="24"/>
  <c r="H9" i="24"/>
  <c r="D9" i="24"/>
  <c r="K18" i="24"/>
  <c r="J18" i="24"/>
  <c r="F18" i="24"/>
  <c r="H18" i="24"/>
  <c r="F21" i="24"/>
  <c r="J21" i="24"/>
  <c r="D21" i="24"/>
  <c r="H21" i="24"/>
  <c r="K34" i="24"/>
  <c r="J34" i="24"/>
  <c r="F34" i="24"/>
  <c r="H34" i="24"/>
  <c r="D38" i="24"/>
  <c r="K38" i="24"/>
  <c r="J38" i="24"/>
  <c r="H38" i="24"/>
  <c r="F38" i="24"/>
  <c r="G9" i="24"/>
  <c r="M9" i="24"/>
  <c r="E9" i="24"/>
  <c r="I9" i="24"/>
  <c r="L9" i="24"/>
  <c r="I16" i="24"/>
  <c r="M16" i="24"/>
  <c r="E16" i="24"/>
  <c r="L16" i="24"/>
  <c r="I20" i="24"/>
  <c r="M20" i="24"/>
  <c r="E20" i="24"/>
  <c r="L20" i="24"/>
  <c r="G20" i="24"/>
  <c r="G23" i="24"/>
  <c r="M23" i="24"/>
  <c r="E23" i="24"/>
  <c r="I23" i="24"/>
  <c r="L23" i="24"/>
  <c r="G33" i="24"/>
  <c r="M33" i="24"/>
  <c r="E33" i="24"/>
  <c r="I33" i="24"/>
  <c r="L33" i="24"/>
  <c r="M38" i="24"/>
  <c r="E38" i="24"/>
  <c r="L38" i="24"/>
  <c r="G38" i="24"/>
  <c r="L28" i="24"/>
  <c r="F25" i="24"/>
  <c r="J25" i="24"/>
  <c r="K25" i="24"/>
  <c r="H25" i="24"/>
  <c r="F31" i="24"/>
  <c r="J31" i="24"/>
  <c r="K31" i="24"/>
  <c r="H31" i="24"/>
  <c r="D31" i="24"/>
  <c r="G16" i="24"/>
  <c r="H30" i="24"/>
  <c r="K66" i="24"/>
  <c r="J66" i="24"/>
  <c r="I66" i="24"/>
  <c r="G30" i="24"/>
  <c r="K53" i="24"/>
  <c r="J53" i="24"/>
  <c r="K61" i="24"/>
  <c r="J61" i="24"/>
  <c r="K69" i="24"/>
  <c r="J69" i="24"/>
  <c r="H41" i="24"/>
  <c r="F41" i="24"/>
  <c r="D41" i="24"/>
  <c r="K41" i="24"/>
  <c r="K55" i="24"/>
  <c r="J55" i="24"/>
  <c r="K63" i="24"/>
  <c r="J63" i="24"/>
  <c r="K71" i="24"/>
  <c r="J71" i="24"/>
  <c r="K52" i="24"/>
  <c r="J52" i="24"/>
  <c r="K60" i="24"/>
  <c r="J60" i="24"/>
  <c r="K68" i="24"/>
  <c r="J68" i="24"/>
  <c r="H43" i="24"/>
  <c r="F43" i="24"/>
  <c r="D43" i="24"/>
  <c r="K43" i="24"/>
  <c r="K57" i="24"/>
  <c r="J57" i="24"/>
  <c r="K65" i="24"/>
  <c r="J65" i="24"/>
  <c r="K73" i="24"/>
  <c r="J73" i="24"/>
  <c r="K54" i="24"/>
  <c r="J54" i="24"/>
  <c r="K62" i="24"/>
  <c r="J62" i="24"/>
  <c r="K70" i="24"/>
  <c r="J70" i="24"/>
  <c r="C14" i="24"/>
  <c r="C6" i="24"/>
  <c r="I22" i="24"/>
  <c r="M22" i="24"/>
  <c r="E22" i="24"/>
  <c r="I30" i="24"/>
  <c r="M30" i="24"/>
  <c r="E30" i="24"/>
  <c r="C45" i="24"/>
  <c r="C39" i="24"/>
  <c r="L22" i="24"/>
  <c r="K51" i="24"/>
  <c r="J51" i="24"/>
  <c r="K59" i="24"/>
  <c r="J59" i="24"/>
  <c r="K67" i="24"/>
  <c r="J67" i="24"/>
  <c r="K75" i="24"/>
  <c r="K77" i="24" s="1"/>
  <c r="J75" i="24"/>
  <c r="J77" i="24" s="1"/>
  <c r="K56" i="24"/>
  <c r="J56" i="24"/>
  <c r="K64" i="24"/>
  <c r="J64" i="24"/>
  <c r="K72" i="24"/>
  <c r="J72" i="24"/>
  <c r="G40" i="24"/>
  <c r="G42" i="24"/>
  <c r="G44" i="24"/>
  <c r="H40" i="24"/>
  <c r="L41" i="24"/>
  <c r="H42" i="24"/>
  <c r="L43" i="24"/>
  <c r="H44" i="24"/>
  <c r="J40" i="24"/>
  <c r="J42" i="24"/>
  <c r="J44" i="24"/>
  <c r="K40" i="24"/>
  <c r="K42" i="24"/>
  <c r="K44" i="24"/>
  <c r="L40" i="24"/>
  <c r="L42" i="24"/>
  <c r="L44" i="24"/>
  <c r="E40" i="24"/>
  <c r="E42" i="24"/>
  <c r="E44" i="24"/>
  <c r="I78" i="24" l="1"/>
  <c r="I79" i="24"/>
  <c r="K6" i="24"/>
  <c r="J6" i="24"/>
  <c r="F6" i="24"/>
  <c r="H6" i="24"/>
  <c r="D6" i="24"/>
  <c r="H39" i="24"/>
  <c r="F39" i="24"/>
  <c r="D39" i="24"/>
  <c r="K39" i="24"/>
  <c r="J39" i="24"/>
  <c r="K14" i="24"/>
  <c r="J14" i="24"/>
  <c r="F14" i="24"/>
  <c r="D14" i="24"/>
  <c r="H14" i="24"/>
  <c r="H45" i="24"/>
  <c r="F45" i="24"/>
  <c r="D45" i="24"/>
  <c r="K45" i="24"/>
  <c r="J45" i="24"/>
  <c r="J79" i="24"/>
  <c r="J78" i="24"/>
  <c r="K79" i="24"/>
  <c r="K78" i="24"/>
  <c r="I6" i="24"/>
  <c r="M6" i="24"/>
  <c r="E6" i="24"/>
  <c r="G6" i="24"/>
  <c r="L6" i="24"/>
  <c r="I39" i="24"/>
  <c r="G39" i="24"/>
  <c r="L39" i="24"/>
  <c r="M39" i="24"/>
  <c r="E39" i="24"/>
  <c r="I45" i="24"/>
  <c r="G45" i="24"/>
  <c r="L45" i="24"/>
  <c r="E45" i="24"/>
  <c r="M45" i="24"/>
  <c r="I14" i="24"/>
  <c r="M14" i="24"/>
  <c r="E14" i="24"/>
  <c r="L14" i="24"/>
  <c r="G14" i="24"/>
  <c r="I83" i="24" l="1"/>
  <c r="I82" i="24"/>
  <c r="I81" i="24"/>
</calcChain>
</file>

<file path=xl/sharedStrings.xml><?xml version="1.0" encoding="utf-8"?>
<sst xmlns="http://schemas.openxmlformats.org/spreadsheetml/2006/main" count="1692" uniqueCount="520">
  <si>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</si>
  <si>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</si>
  <si>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</si>
  <si>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</si>
  <si>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</si>
  <si>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</si>
  <si>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</si>
  <si>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</si>
  <si>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</si>
  <si>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</si>
  <si>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</si>
  <si>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</si>
  <si>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</si>
  <si>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Fürstenfeldbruck (09179)</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</si>
  <si>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</si>
  <si>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</si>
  <si>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</si>
  <si>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</si>
  <si>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</si>
  <si>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</si>
  <si>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</si>
  <si>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</si>
  <si>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</si>
  <si>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</si>
  <si>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</si>
  <si>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</si>
  <si>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</si>
  <si>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</si>
  <si>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</si>
  <si>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</si>
  <si>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</si>
  <si>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</si>
  <si>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</si>
  <si>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</si>
  <si>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</si>
  <si>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</si>
  <si>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</si>
  <si>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</si>
  <si>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</si>
  <si>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</si>
  <si>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</si>
  <si>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</si>
  <si>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</si>
  <si>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</si>
  <si>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</si>
  <si>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</si>
  <si>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</si>
  <si>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</si>
  <si>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</si>
  <si>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</si>
  <si>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</si>
  <si>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</si>
  <si>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</si>
  <si>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</si>
  <si>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</si>
  <si>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</si>
  <si>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</si>
  <si>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</si>
  <si>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</si>
  <si>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</si>
  <si>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</si>
  <si>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</si>
  <si>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</si>
  <si>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</si>
  <si>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</si>
  <si>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</si>
  <si>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</si>
  <si>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</si>
  <si>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</si>
  <si>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</si>
  <si>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</si>
  <si>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</si>
  <si>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</si>
  <si>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</si>
  <si>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</si>
  <si>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</si>
  <si>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</si>
  <si>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</si>
  <si>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</si>
  <si>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</si>
  <si>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</si>
  <si>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</si>
  <si>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</si>
  <si>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</si>
  <si>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</si>
  <si>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</si>
  <si>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</si>
  <si>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</si>
  <si>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</si>
  <si>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</si>
  <si>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</si>
  <si>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</si>
  <si>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Fürstenfeldbruck (09179);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</si>
  <si>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</si>
  <si>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</si>
  <si>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</si>
  <si>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</si>
  <si>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</si>
  <si>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</si>
  <si>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</si>
  <si>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</si>
  <si>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</si>
  <si>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</si>
  <si>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</si>
  <si>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</si>
  <si>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</si>
  <si>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</si>
  <si>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</si>
  <si>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</si>
  <si>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</si>
  <si>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</si>
  <si>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</si>
  <si>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</si>
  <si>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</si>
  <si>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</si>
  <si>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</si>
  <si>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</si>
  <si>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</si>
  <si>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</si>
  <si>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</si>
  <si>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</si>
  <si>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</si>
  <si>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</si>
  <si>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</si>
  <si>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</si>
  <si>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</si>
  <si>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</si>
  <si>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</si>
  <si>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</si>
  <si>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</si>
  <si>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</si>
  <si>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</si>
  <si>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</si>
  <si>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</si>
  <si>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</si>
  <si>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</si>
  <si>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</si>
  <si>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</si>
  <si>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</si>
  <si>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</si>
  <si>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</si>
  <si>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</si>
  <si>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</si>
  <si>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</si>
  <si>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</si>
  <si>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</si>
  <si>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</si>
  <si>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</si>
  <si>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</si>
  <si>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</si>
  <si>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</si>
  <si>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</si>
  <si>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</si>
  <si>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</si>
  <si>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</si>
  <si>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</si>
  <si>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</si>
  <si>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</si>
  <si>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</si>
  <si>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</si>
  <si>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</si>
  <si>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</si>
  <si>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</si>
  <si>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</si>
  <si>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</si>
  <si>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</si>
  <si>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</si>
  <si>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</si>
  <si>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</si>
  <si>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</si>
  <si>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</si>
  <si>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</si>
  <si>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</si>
  <si>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</si>
  <si>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</si>
  <si>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</si>
  <si>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</si>
  <si>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</si>
  <si>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</si>
  <si>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</si>
  <si>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</si>
  <si>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</si>
  <si>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</si>
  <si>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Fürstenfeldbruck (09179)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</si>
  <si>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</si>
  <si>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</si>
  <si>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</si>
  <si>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</si>
  <si>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</si>
  <si>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</si>
  <si>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</si>
  <si>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</si>
  <si>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</si>
  <si>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</si>
  <si>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</si>
  <si>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</si>
  <si>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</si>
  <si>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</si>
  <si>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</si>
  <si>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</si>
  <si>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</si>
  <si>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</si>
  <si>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</si>
  <si>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</si>
  <si>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</si>
  <si>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</si>
  <si>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</si>
  <si>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</si>
  <si>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</si>
  <si>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</si>
  <si>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</si>
  <si>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</si>
  <si>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</si>
  <si>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</si>
  <si>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</si>
  <si>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</si>
  <si>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</si>
  <si>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</si>
  <si>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</si>
  <si>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</si>
  <si>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</si>
  <si>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</si>
  <si>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</si>
  <si>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</si>
  <si>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</si>
  <si>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</si>
  <si>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</si>
  <si>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</si>
  <si>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</si>
  <si>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</si>
  <si>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</si>
  <si>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</si>
  <si>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</si>
  <si>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</si>
  <si>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</si>
  <si>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</si>
  <si>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</si>
  <si>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</si>
  <si>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</si>
  <si>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</si>
  <si>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</si>
  <si>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</si>
  <si>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</si>
  <si>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</si>
  <si>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</si>
  <si>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</si>
  <si>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</si>
  <si>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</si>
  <si>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</si>
  <si>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</si>
  <si>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</si>
  <si>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</si>
  <si>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</si>
  <si>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</si>
  <si>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</si>
  <si>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</si>
  <si>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</si>
  <si>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</si>
  <si>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</si>
  <si>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</si>
  <si>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</si>
  <si>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</si>
  <si>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</si>
  <si>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</si>
  <si>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</si>
  <si>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</si>
  <si>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</si>
  <si>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</si>
  <si>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</si>
  <si>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</si>
  <si>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</si>
  <si>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</si>
  <si>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</si>
  <si>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</si>
  <si>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</si>
  <si>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</si>
  <si>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</si>
  <si>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</si>
  <si>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</si>
  <si>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</si>
  <si>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</si>
  <si>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</si>
  <si>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</si>
  <si>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</si>
  <si>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</si>
  <si>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</si>
  <si>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</si>
  <si>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</si>
  <si>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</si>
  <si>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</si>
  <si>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</si>
  <si>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</si>
  <si>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</si>
  <si>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</si>
  <si>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</si>
  <si>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</si>
  <si>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</si>
  <si>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</si>
  <si>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</si>
  <si>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</si>
  <si>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</si>
  <si>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</si>
  <si>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</si>
  <si>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</si>
  <si>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</si>
  <si>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</si>
  <si>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</si>
  <si>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</si>
  <si>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</si>
  <si>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</si>
  <si>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</si>
  <si>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</si>
  <si>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</si>
  <si>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</si>
  <si>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</si>
  <si>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</si>
  <si>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</si>
  <si>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</si>
  <si>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</si>
  <si>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</si>
  <si>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</si>
  <si>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</si>
  <si>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</si>
  <si>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</si>
  <si>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</si>
  <si>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</si>
  <si>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</si>
  <si>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</si>
  <si>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</si>
  <si>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</si>
  <si>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</si>
  <si>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</si>
  <si>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</si>
  <si>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</si>
  <si>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</si>
  <si>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</si>
  <si>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</si>
  <si>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</si>
  <si>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</si>
  <si>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</si>
  <si>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</si>
  <si>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</si>
  <si>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</si>
  <si>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</si>
  <si>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</si>
  <si>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</si>
  <si>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</si>
  <si>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</si>
  <si>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</si>
  <si>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</si>
  <si>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</si>
  <si>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</si>
  <si>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</si>
  <si>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</si>
  <si>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</si>
  <si>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</si>
  <si>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</si>
  <si>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</si>
  <si>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</si>
  <si>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</si>
  <si>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</si>
  <si>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</si>
  <si>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</si>
  <si>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</si>
  <si>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</si>
  <si>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</si>
  <si>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</si>
  <si>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</si>
  <si>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</si>
  <si>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</si>
  <si>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</si>
  <si>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</si>
  <si>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</si>
  <si>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Fürstenfeldbruck (09179);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</si>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</sst>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{B4FEC5E0-5D2A-490A-876E-551267BC59E6}</c15:txfldGUID>
                      <c15:f>Daten_Diagramme!$D$6</c15:f>
                      <c15:dlblFieldTableCache>
                        <c:ptCount val="1"/>
                        <c:pt idx="0">
                          <c:v>2.0</c:v>
                        </c:pt>
                      </c15:dlblFieldTableCache>
                    </c15:dlblFTEntry>
                  </c15:dlblFieldTable>
                  <c15:showDataLabelsRange val="0"/>
                </c:ext>
                <c:ext xmlns:c16="http://schemas.microsoft.com/office/drawing/2014/chart" uri="{C3380CC4-5D6E-409C-BE32-E72D297353CC}">
                  <c16:uniqueId val="{00000000-0A0B-447D-839F-3B5E943391F3}"/>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{B60D8DDF-FCBE-4A7E-B509-BF77ED055844}</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0A0B-447D-839F-3B5E943391F3}"/>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{FF7C8CCE-9FB8-4D4E-84F9-BDFC059FB382}</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0A0B-447D-839F-3B5E943391F3}"/>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{A848035F-4F4B-4A71-B4B3-BDD6E6D2627F}</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0A0B-447D-839F-3B5E943391F3}"/>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2.0036991368680641</c:v>
                </c:pt>
                <c:pt idx="1">
                  <c:v>1.0013227114154917</c:v>
                </c:pt>
                <c:pt idx="2">
                  <c:v>1.1186464311118853</c:v>
                </c:pt>
                <c:pt idx="3">
                  <c:v>1.0875687030768</c:v>
                </c:pt>
              </c:numCache>
            </c:numRef>
          </c:val>
          <c:extLst>
            <c:ext xmlns:c16="http://schemas.microsoft.com/office/drawing/2014/chart" uri="{C3380CC4-5D6E-409C-BE32-E72D297353CC}">
              <c16:uniqueId val="{00000004-0A0B-447D-839F-3B5E943391F3}"/>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{C5F4641D-E556-458A-85C2-BC805730DCD4}</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0A0B-447D-839F-3B5E943391F3}"/>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{58F8BDC6-029A-4D49-B6AB-EF893AE095FE}</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0A0B-447D-839F-3B5E943391F3}"/>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{E224590E-EFFE-4B51-94FE-E3CCCA2C1184}</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0A0B-447D-839F-3B5E943391F3}"/>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{6276692D-3FB2-460D-89E4-44931BDD4783}</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0A0B-447D-839F-3B5E943391F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0A0B-447D-839F-3B5E943391F3}"/>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A0B-447D-839F-3B5E943391F3}"/>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{72A2E4F1-B714-4BAB-B377-DB8F974C3C14}</c15:txfldGUID>
                      <c15:f>Daten_Diagramme!$E$6</c15:f>
                      <c15:dlblFieldTableCache>
                        <c:ptCount val="1"/>
                        <c:pt idx="0">
                          <c:v>-0.7</c:v>
                        </c:pt>
                      </c15:dlblFieldTableCache>
                    </c15:dlblFTEntry>
                  </c15:dlblFieldTable>
                  <c15:showDataLabelsRange val="0"/>
                </c:ext>
                <c:ext xmlns:c16="http://schemas.microsoft.com/office/drawing/2014/chart" uri="{C3380CC4-5D6E-409C-BE32-E72D297353CC}">
                  <c16:uniqueId val="{00000000-330D-4E58-80BE-4E86EC14B943}"/>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{5A4FCB5D-FCEA-455B-84F0-DCF0D9DAAB28}</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330D-4E58-80BE-4E86EC14B943}"/>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{36EDE8E0-B547-459C-A6A2-F465B670896E}</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330D-4E58-80BE-4E86EC14B943}"/>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{AFE2D8D5-33F7-4A46-A086-ADC23C641AEF}</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330D-4E58-80BE-4E86EC14B94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-0.72235498587877467</c:v>
                </c:pt>
                <c:pt idx="1">
                  <c:v>-1.8915068707011207</c:v>
                </c:pt>
                <c:pt idx="2">
                  <c:v>-2.7637010795899166</c:v>
                </c:pt>
                <c:pt idx="3">
                  <c:v>-2.8655893304673015</c:v>
                </c:pt>
              </c:numCache>
            </c:numRef>
          </c:val>
          <c:extLst>
            <c:ext xmlns:c16="http://schemas.microsoft.com/office/drawing/2014/chart" uri="{C3380CC4-5D6E-409C-BE32-E72D297353CC}">
              <c16:uniqueId val="{00000004-330D-4E58-80BE-4E86EC14B943}"/>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{B10C742B-0E26-489D-84DD-917564E4EF08}</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330D-4E58-80BE-4E86EC14B943}"/>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{95274E03-B624-4DE9-B50A-7D83DB6810C6}</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330D-4E58-80BE-4E86EC14B943}"/>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{5A8F91EA-C5EB-4F1E-A8AC-17D8FD1EACBC}</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330D-4E58-80BE-4E86EC14B943}"/>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{154F05DF-6BAC-4045-8F06-B1FBF014592E}</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330D-4E58-80BE-4E86EC14B94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330D-4E58-80BE-4E86EC14B943}"/>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30D-4E58-80BE-4E86EC14B943}"/>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{F408103B-D623-4565-A68E-C54D7DD7D580}</c15:txfldGUID>
                      <c15:f>Daten_Diagramme!$D$14</c15:f>
                      <c15:dlblFieldTableCache>
                        <c:ptCount val="1"/>
                        <c:pt idx="0">
                          <c:v>2.0</c:v>
                        </c:pt>
                      </c15:dlblFieldTableCache>
                    </c15:dlblFTEntry>
                  </c15:dlblFieldTable>
                  <c15:showDataLabelsRange val="0"/>
                </c:ext>
                <c:ext xmlns:c16="http://schemas.microsoft.com/office/drawing/2014/chart" uri="{C3380CC4-5D6E-409C-BE32-E72D297353CC}">
                  <c16:uniqueId val="{00000000-1A16-4775-BBC7-9520EFC9CC59}"/>
                </c:ext>
              </c:extLst>
            </c:dLbl>
            <c:dLbl>
              <c:idx val="1"/>
              <c:tx>
                <c:strRef>
                  <c:f>Daten_Diagramme!$D$15</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{F5CBFE52-772C-4216-BEAA-16FDD2A187DE}</c15:txfldGUID>
                      <c15:f>Daten_Diagramme!$D$15</c15:f>
                      <c15:dlblFieldTableCache>
                        <c:ptCount val="1"/>
                        <c:pt idx="0">
                          <c:v>8.4</c:v>
                        </c:pt>
                      </c15:dlblFieldTableCache>
                    </c15:dlblFTEntry>
                  </c15:dlblFieldTable>
                  <c15:showDataLabelsRange val="0"/>
                </c:ext>
                <c:ext xmlns:c16="http://schemas.microsoft.com/office/drawing/2014/chart" uri="{C3380CC4-5D6E-409C-BE32-E72D297353CC}">
                  <c16:uniqueId val="{00000001-1A16-4775-BBC7-9520EFC9CC59}"/>
                </c:ext>
              </c:extLst>
            </c:dLbl>
            <c:dLbl>
              <c:idx val="2"/>
              <c:tx>
                <c:strRef>
                  <c:f>Daten_Diagramme!$D$16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{47CD12B1-F16C-4523-A024-F39F7FD053C6}</c15:txfldGUID>
                      <c15:f>Daten_Diagramme!$D$16</c15:f>
                      <c15:dlblFieldTableCache>
                        <c:ptCount val="1"/>
                        <c:pt idx="0">
                          <c:v>-0.3</c:v>
                        </c:pt>
                      </c15:dlblFieldTableCache>
                    </c15:dlblFTEntry>
                  </c15:dlblFieldTable>
                  <c15:showDataLabelsRange val="0"/>
                </c:ext>
                <c:ext xmlns:c16="http://schemas.microsoft.com/office/drawing/2014/chart" uri="{C3380CC4-5D6E-409C-BE32-E72D297353CC}">
                  <c16:uniqueId val="{00000002-1A16-4775-BBC7-9520EFC9CC59}"/>
                </c:ext>
              </c:extLst>
            </c:dLbl>
            <c:dLbl>
              <c:idx val="3"/>
              <c:tx>
                <c:strRef>
                  <c:f>Daten_Diagramme!$D$17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{A6DDF3AA-70FA-4F66-AD70-596C88A23E1A}</c15:txfldGUID>
                      <c15:f>Daten_Diagramme!$D$17</c15:f>
                      <c15:dlblFieldTableCache>
                        <c:ptCount val="1"/>
                        <c:pt idx="0">
                          <c:v>0.9</c:v>
                        </c:pt>
                      </c15:dlblFieldTableCache>
                    </c15:dlblFTEntry>
                  </c15:dlblFieldTable>
                  <c15:showDataLabelsRange val="0"/>
                </c:ext>
                <c:ext xmlns:c16="http://schemas.microsoft.com/office/drawing/2014/chart" uri="{C3380CC4-5D6E-409C-BE32-E72D297353CC}">
                  <c16:uniqueId val="{00000003-1A16-4775-BBC7-9520EFC9CC59}"/>
                </c:ext>
              </c:extLst>
            </c:dLbl>
            <c:dLbl>
              <c:idx val="4"/>
              <c:tx>
                <c:strRef>
                  <c:f>Daten_Diagramme!$D$18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{CE459E80-2399-47A2-B01C-5B483AD4B6B9}</c15:txfldGUID>
                      <c15:f>Daten_Diagramme!$D$18</c15:f>
                      <c15:dlblFieldTableCache>
                        <c:ptCount val="1"/>
                        <c:pt idx="0">
                          <c:v>1.0</c:v>
                        </c:pt>
                      </c15:dlblFieldTableCache>
                    </c15:dlblFTEntry>
                  </c15:dlblFieldTable>
                  <c15:showDataLabelsRange val="0"/>
                </c:ext>
                <c:ext xmlns:c16="http://schemas.microsoft.com/office/drawing/2014/chart" uri="{C3380CC4-5D6E-409C-BE32-E72D297353CC}">
                  <c16:uniqueId val="{00000004-1A16-4775-BBC7-9520EFC9CC59}"/>
                </c:ext>
              </c:extLst>
            </c:dLbl>
            <c:dLbl>
              <c:idx val="5"/>
              <c:tx>
                <c:strRef>
                  <c:f>Daten_Diagramme!$D$19</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{32272C2F-63B9-46BE-AF34-048746B96A53}</c15:txfldGUID>
                      <c15:f>Daten_Diagramme!$D$19</c15:f>
                      <c15:dlblFieldTableCache>
                        <c:ptCount val="1"/>
                        <c:pt idx="0">
                          <c:v>0.9</c:v>
                        </c:pt>
                      </c15:dlblFieldTableCache>
                    </c15:dlblFTEntry>
                  </c15:dlblFieldTable>
                  <c15:showDataLabelsRange val="0"/>
                </c:ext>
                <c:ext xmlns:c16="http://schemas.microsoft.com/office/drawing/2014/chart" uri="{C3380CC4-5D6E-409C-BE32-E72D297353CC}">
                  <c16:uniqueId val="{00000005-1A16-4775-BBC7-9520EFC9CC59}"/>
                </c:ext>
              </c:extLst>
            </c:dLbl>
            <c:dLbl>
              <c:idx val="6"/>
              <c:tx>
                <c:strRef>
                  <c:f>Daten_Diagramme!$D$20</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{0F10C5ED-91B1-4BA7-97A6-846751ACDCD6}</c15:txfldGUID>
                      <c15:f>Daten_Diagramme!$D$20</c15:f>
                      <c15:dlblFieldTableCache>
                        <c:ptCount val="1"/>
                        <c:pt idx="0">
                          <c:v>0.5</c:v>
                        </c:pt>
                      </c15:dlblFieldTableCache>
                    </c15:dlblFTEntry>
                  </c15:dlblFieldTable>
                  <c15:showDataLabelsRange val="0"/>
                </c:ext>
                <c:ext xmlns:c16="http://schemas.microsoft.com/office/drawing/2014/chart" uri="{C3380CC4-5D6E-409C-BE32-E72D297353CC}">
                  <c16:uniqueId val="{00000006-1A16-4775-BBC7-9520EFC9CC59}"/>
                </c:ext>
              </c:extLst>
            </c:dLbl>
            <c:dLbl>
              <c:idx val="7"/>
              <c:tx>
                <c:strRef>
                  <c:f>Daten_Diagramme!$D$21</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{A60E09B1-D67B-43CD-931B-8F8AD9DA9647}</c15:txfldGUID>
                      <c15:f>Daten_Diagramme!$D$21</c15:f>
                      <c15:dlblFieldTableCache>
                        <c:ptCount val="1"/>
                        <c:pt idx="0">
                          <c:v>3.7</c:v>
                        </c:pt>
                      </c15:dlblFieldTableCache>
                    </c15:dlblFTEntry>
                  </c15:dlblFieldTable>
                  <c15:showDataLabelsRange val="0"/>
                </c:ext>
                <c:ext xmlns:c16="http://schemas.microsoft.com/office/drawing/2014/chart" uri="{C3380CC4-5D6E-409C-BE32-E72D297353CC}">
                  <c16:uniqueId val="{00000007-1A16-4775-BBC7-9520EFC9CC59}"/>
                </c:ext>
              </c:extLst>
            </c:dLbl>
            <c:dLbl>
              <c:idx val="8"/>
              <c:tx>
                <c:strRef>
                  <c:f>Daten_Diagramme!$D$22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{F0AEB65A-539D-4413-8627-D706705D219F}</c15:txfldGUID>
                      <c15:f>Daten_Diagramme!$D$22</c15:f>
                      <c15:dlblFieldTableCache>
                        <c:ptCount val="1"/>
                        <c:pt idx="0">
                          <c:v>0.1</c:v>
                        </c:pt>
                      </c15:dlblFieldTableCache>
                    </c15:dlblFTEntry>
                  </c15:dlblFieldTable>
                  <c15:showDataLabelsRange val="0"/>
                </c:ext>
                <c:ext xmlns:c16="http://schemas.microsoft.com/office/drawing/2014/chart" uri="{C3380CC4-5D6E-409C-BE32-E72D297353CC}">
                  <c16:uniqueId val="{00000008-1A16-4775-BBC7-9520EFC9CC59}"/>
                </c:ext>
              </c:extLst>
            </c:dLbl>
            <c:dLbl>
              <c:idx val="9"/>
              <c:tx>
                <c:strRef>
                  <c:f>Daten_Diagramme!$D$23</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{F6ADECDE-2E9B-413D-BB56-26E2A86880C0}</c15:txfldGUID>
                      <c15:f>Daten_Diagramme!$D$23</c15:f>
                      <c15:dlblFieldTableCache>
                        <c:ptCount val="1"/>
                        <c:pt idx="0">
                          <c:v>-1.6</c:v>
                        </c:pt>
                      </c15:dlblFieldTableCache>
                    </c15:dlblFTEntry>
                  </c15:dlblFieldTable>
                  <c15:showDataLabelsRange val="0"/>
                </c:ext>
                <c:ext xmlns:c16="http://schemas.microsoft.com/office/drawing/2014/chart" uri="{C3380CC4-5D6E-409C-BE32-E72D297353CC}">
                  <c16:uniqueId val="{00000009-1A16-4775-BBC7-9520EFC9CC59}"/>
                </c:ext>
              </c:extLst>
            </c:dLbl>
            <c:dLbl>
              <c:idx val="10"/>
              <c:tx>
                <c:strRef>
                  <c:f>Daten_Diagramme!$D$24</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{1044414E-2855-48D9-9AE0-8E7F76C2B08E}</c15:txfldGUID>
                      <c15:f>Daten_Diagramme!$D$24</c15:f>
                      <c15:dlblFieldTableCache>
                        <c:ptCount val="1"/>
                        <c:pt idx="0">
                          <c:v>-5.6</c:v>
                        </c:pt>
                      </c15:dlblFieldTableCache>
                    </c15:dlblFTEntry>
                  </c15:dlblFieldTable>
                  <c15:showDataLabelsRange val="0"/>
                </c:ext>
                <c:ext xmlns:c16="http://schemas.microsoft.com/office/drawing/2014/chart" uri="{C3380CC4-5D6E-409C-BE32-E72D297353CC}">
                  <c16:uniqueId val="{0000000A-1A16-4775-BBC7-9520EFC9CC59}"/>
                </c:ext>
              </c:extLst>
            </c:dLbl>
            <c:dLbl>
              <c:idx val="11"/>
              <c:tx>
                <c:strRef>
                  <c:f>Daten_Diagramme!$D$25</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{FCC93533-55BA-4124-92C9-077C9D9AB8DD}</c15:txfldGUID>
                      <c15:f>Daten_Diagramme!$D$25</c15:f>
                      <c15:dlblFieldTableCache>
                        <c:ptCount val="1"/>
                        <c:pt idx="0">
                          <c:v>-3.3</c:v>
                        </c:pt>
                      </c15:dlblFieldTableCache>
                    </c15:dlblFTEntry>
                  </c15:dlblFieldTable>
                  <c15:showDataLabelsRange val="0"/>
                </c:ext>
                <c:ext xmlns:c16="http://schemas.microsoft.com/office/drawing/2014/chart" uri="{C3380CC4-5D6E-409C-BE32-E72D297353CC}">
                  <c16:uniqueId val="{0000000B-1A16-4775-BBC7-9520EFC9CC59}"/>
                </c:ext>
              </c:extLst>
            </c:dLbl>
            <c:dLbl>
              <c:idx val="12"/>
              <c:tx>
                <c:strRef>
                  <c:f>Daten_Diagramme!$D$26</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{0AEACA3A-C0B0-4B6D-BB04-284BC18E2F68}</c15:txfldGUID>
                      <c15:f>Daten_Diagramme!$D$26</c15:f>
                      <c15:dlblFieldTableCache>
                        <c:ptCount val="1"/>
                        <c:pt idx="0">
                          <c:v>-0.6</c:v>
                        </c:pt>
                      </c15:dlblFieldTableCache>
                    </c15:dlblFTEntry>
                  </c15:dlblFieldTable>
                  <c15:showDataLabelsRange val="0"/>
                </c:ext>
                <c:ext xmlns:c16="http://schemas.microsoft.com/office/drawing/2014/chart" uri="{C3380CC4-5D6E-409C-BE32-E72D297353CC}">
                  <c16:uniqueId val="{0000000C-1A16-4775-BBC7-9520EFC9CC59}"/>
                </c:ext>
              </c:extLst>
            </c:dLbl>
            <c:dLbl>
              <c:idx val="13"/>
              <c:tx>
                <c:strRef>
                  <c:f>Daten_Diagramme!$D$27</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{368DC862-86C0-436E-B5C6-707FE0766DC5}</c15:txfldGUID>
                      <c15:f>Daten_Diagramme!$D$27</c15:f>
                      <c15:dlblFieldTableCache>
                        <c:ptCount val="1"/>
                        <c:pt idx="0">
                          <c:v>2.0</c:v>
                        </c:pt>
                      </c15:dlblFieldTableCache>
                    </c15:dlblFTEntry>
                  </c15:dlblFieldTable>
                  <c15:showDataLabelsRange val="0"/>
                </c:ext>
                <c:ext xmlns:c16="http://schemas.microsoft.com/office/drawing/2014/chart" uri="{C3380CC4-5D6E-409C-BE32-E72D297353CC}">
                  <c16:uniqueId val="{0000000D-1A16-4775-BBC7-9520EFC9CC59}"/>
                </c:ext>
              </c:extLst>
            </c:dLbl>
            <c:dLbl>
              <c:idx val="14"/>
              <c:tx>
                <c:strRef>
                  <c:f>Daten_Diagramme!$D$28</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{AD2254E4-1B33-4D29-84E3-88EFB0BD252C}</c15:txfldGUID>
                      <c15:f>Daten_Diagramme!$D$28</c15:f>
                      <c15:dlblFieldTableCache>
                        <c:ptCount val="1"/>
                        <c:pt idx="0">
                          <c:v>9.3</c:v>
                        </c:pt>
                      </c15:dlblFieldTableCache>
                    </c15:dlblFTEntry>
                  </c15:dlblFieldTable>
                  <c15:showDataLabelsRange val="0"/>
                </c:ext>
                <c:ext xmlns:c16="http://schemas.microsoft.com/office/drawing/2014/chart" uri="{C3380CC4-5D6E-409C-BE32-E72D297353CC}">
                  <c16:uniqueId val="{0000000E-1A16-4775-BBC7-9520EFC9CC59}"/>
                </c:ext>
              </c:extLst>
            </c:dLbl>
            <c:dLbl>
              <c:idx val="15"/>
              <c:tx>
                <c:strRef>
                  <c:f>Daten_Diagramme!$D$29</c:f>
                  <c:strCache>
                    <c:ptCount val="1"/>
                    <c:pt idx="0">
                      <c:v>23.4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{567B6E4D-5EAA-45AD-B8E1-5048F047BB10}</c15:txfldGUID>
                      <c15:f>Daten_Diagramme!$D$29</c15:f>
                      <c15:dlblFieldTableCache>
                        <c:ptCount val="1"/>
                        <c:pt idx="0">
                          <c:v>23.4</c:v>
                        </c:pt>
                      </c15:dlblFieldTableCache>
                    </c15:dlblFTEntry>
                  </c15:dlblFieldTable>
                  <c15:showDataLabelsRange val="0"/>
                </c:ext>
                <c:ext xmlns:c16="http://schemas.microsoft.com/office/drawing/2014/chart" uri="{C3380CC4-5D6E-409C-BE32-E72D297353CC}">
                  <c16:uniqueId val="{0000000F-1A16-4775-BBC7-9520EFC9CC59}"/>
                </c:ext>
              </c:extLst>
            </c:dLbl>
            <c:dLbl>
              <c:idx val="16"/>
              <c:tx>
                <c:strRef>
                  <c:f>Daten_Diagramme!$D$30</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{98DAFFF8-FFD9-4093-ABC7-C37097A33325}</c15:txfldGUID>
                      <c15:f>Daten_Diagramme!$D$30</c15:f>
                      <c15:dlblFieldTableCache>
                        <c:ptCount val="1"/>
                        <c:pt idx="0">
                          <c:v>0.3</c:v>
                        </c:pt>
                      </c15:dlblFieldTableCache>
                    </c15:dlblFTEntry>
                  </c15:dlblFieldTable>
                  <c15:showDataLabelsRange val="0"/>
                </c:ext>
                <c:ext xmlns:c16="http://schemas.microsoft.com/office/drawing/2014/chart" uri="{C3380CC4-5D6E-409C-BE32-E72D297353CC}">
                  <c16:uniqueId val="{00000010-1A16-4775-BBC7-9520EFC9CC59}"/>
                </c:ext>
              </c:extLst>
            </c:dLbl>
            <c:dLbl>
              <c:idx val="17"/>
              <c:tx>
                <c:strRef>
                  <c:f>Daten_Diagramme!$D$31</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{E17F0F57-6A6C-431D-BA21-925F72F9167D}</c15:txfldGUID>
                      <c15:f>Daten_Diagramme!$D$31</c15:f>
                      <c15:dlblFieldTableCache>
                        <c:ptCount val="1"/>
                        <c:pt idx="0">
                          <c:v>3.1</c:v>
                        </c:pt>
                      </c15:dlblFieldTableCache>
                    </c15:dlblFTEntry>
                  </c15:dlblFieldTable>
                  <c15:showDataLabelsRange val="0"/>
                </c:ext>
                <c:ext xmlns:c16="http://schemas.microsoft.com/office/drawing/2014/chart" uri="{C3380CC4-5D6E-409C-BE32-E72D297353CC}">
                  <c16:uniqueId val="{00000011-1A16-4775-BBC7-9520EFC9CC59}"/>
                </c:ext>
              </c:extLst>
            </c:dLbl>
            <c:dLbl>
              <c:idx val="18"/>
              <c:tx>
                <c:strRef>
                  <c:f>Daten_Diagramme!$D$32</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{E3A38CCF-E660-441A-852C-D4CBC5AF2E26}</c15:txfldGUID>
                      <c15:f>Daten_Diagramme!$D$32</c15:f>
                      <c15:dlblFieldTableCache>
                        <c:ptCount val="1"/>
                        <c:pt idx="0">
                          <c:v>4.7</c:v>
                        </c:pt>
                      </c15:dlblFieldTableCache>
                    </c15:dlblFTEntry>
                  </c15:dlblFieldTable>
                  <c15:showDataLabelsRange val="0"/>
                </c:ext>
                <c:ext xmlns:c16="http://schemas.microsoft.com/office/drawing/2014/chart" uri="{C3380CC4-5D6E-409C-BE32-E72D297353CC}">
                  <c16:uniqueId val="{00000012-1A16-4775-BBC7-9520EFC9CC59}"/>
                </c:ext>
              </c:extLst>
            </c:dLbl>
            <c:dLbl>
              <c:idx val="19"/>
              <c:tx>
                <c:strRef>
                  <c:f>Daten_Diagramme!$D$33</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{FBB6AE6C-9073-4A1E-A81B-6549D8BBF9FF}</c15:txfldGUID>
                      <c15:f>Daten_Diagramme!$D$33</c15:f>
                      <c15:dlblFieldTableCache>
                        <c:ptCount val="1"/>
                        <c:pt idx="0">
                          <c:v>8.3</c:v>
                        </c:pt>
                      </c15:dlblFieldTableCache>
                    </c15:dlblFTEntry>
                  </c15:dlblFieldTable>
                  <c15:showDataLabelsRange val="0"/>
                </c:ext>
                <c:ext xmlns:c16="http://schemas.microsoft.com/office/drawing/2014/chart" uri="{C3380CC4-5D6E-409C-BE32-E72D297353CC}">
                  <c16:uniqueId val="{00000013-1A16-4775-BBC7-9520EFC9CC59}"/>
                </c:ext>
              </c:extLst>
            </c:dLbl>
            <c:dLbl>
              <c:idx val="20"/>
              <c:tx>
                <c:strRef>
                  <c:f>Daten_Diagramme!$D$34</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{79492942-E1AD-4FB3-BB66-75E0C4D2D249}</c15:txfldGUID>
                      <c15:f>Daten_Diagramme!$D$34</c15:f>
                      <c15:dlblFieldTableCache>
                        <c:ptCount val="1"/>
                        <c:pt idx="0">
                          <c:v>3.8</c:v>
                        </c:pt>
                      </c15:dlblFieldTableCache>
                    </c15:dlblFTEntry>
                  </c15:dlblFieldTable>
                  <c15:showDataLabelsRange val="0"/>
                </c:ext>
                <c:ext xmlns:c16="http://schemas.microsoft.com/office/drawing/2014/chart" uri="{C3380CC4-5D6E-409C-BE32-E72D297353CC}">
                  <c16:uniqueId val="{00000014-1A16-4775-BBC7-9520EFC9CC59}"/>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{226AA387-0B36-4412-887B-B9DCDC507814}</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1A16-4775-BBC7-9520EFC9CC59}"/>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{40D5B7B6-2E3B-465A-89DC-C80462712157}</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1A16-4775-BBC7-9520EFC9CC59}"/>
                </c:ext>
              </c:extLst>
            </c:dLbl>
            <c:dLbl>
              <c:idx val="23"/>
              <c:tx>
                <c:strRef>
                  <c:f>Daten_Diagramme!$D$37</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{55D68B8F-ED4D-4B29-8D95-DD9046FED1A8}</c15:txfldGUID>
                      <c15:f>Daten_Diagramme!$D$37</c15:f>
                      <c15:dlblFieldTableCache>
                        <c:ptCount val="1"/>
                        <c:pt idx="0">
                          <c:v>8.4</c:v>
                        </c:pt>
                      </c15:dlblFieldTableCache>
                    </c15:dlblFTEntry>
                  </c15:dlblFieldTable>
                  <c15:showDataLabelsRange val="0"/>
                </c:ext>
                <c:ext xmlns:c16="http://schemas.microsoft.com/office/drawing/2014/chart" uri="{C3380CC4-5D6E-409C-BE32-E72D297353CC}">
                  <c16:uniqueId val="{00000017-1A16-4775-BBC7-9520EFC9CC59}"/>
                </c:ext>
              </c:extLst>
            </c:dLbl>
            <c:dLbl>
              <c:idx val="24"/>
              <c:layout>
                <c:manualLayout>
                  <c:x val="4.7769028871392123E-3"/>
                  <c:y val="-4.6876052205785108E-5"/>
                </c:manualLayout>
              </c:layout>
              <c:tx>
                <c:strRef>
                  <c:f>Daten_Diagramme!$D$38</c:f>
                  <c:strCache>
                    <c:ptCount val="1"/>
                    <c:pt idx="0">
                      <c:v>1.9</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{9A2B4F8C-2F08-4540-8B0A-97C4E4C6FB36}</c15:txfldGUID>
                      <c15:f>Daten_Diagramme!$D$38</c15:f>
                      <c15:dlblFieldTableCache>
                        <c:ptCount val="1"/>
                        <c:pt idx="0">
                          <c:v>1.9</c:v>
                        </c:pt>
                      </c15:dlblFieldTableCache>
                    </c15:dlblFTEntry>
                  </c15:dlblFieldTable>
                  <c15:showDataLabelsRange val="0"/>
                </c:ext>
                <c:ext xmlns:c16="http://schemas.microsoft.com/office/drawing/2014/chart" uri="{C3380CC4-5D6E-409C-BE32-E72D297353CC}">
                  <c16:uniqueId val="{00000018-1A16-4775-BBC7-9520EFC9CC59}"/>
                </c:ext>
              </c:extLst>
            </c:dLbl>
            <c:dLbl>
              <c:idx val="25"/>
              <c:tx>
                <c:strRef>
                  <c:f>Daten_Diagramme!$D$39</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{E1973B22-4C1D-45A5-A89E-19E0013EE534}</c15:txfldGUID>
                      <c15:f>Daten_Diagramme!$D$39</c15:f>
                      <c15:dlblFieldTableCache>
                        <c:ptCount val="1"/>
                        <c:pt idx="0">
                          <c:v>2.0</c:v>
                        </c:pt>
                      </c15:dlblFieldTableCache>
                    </c15:dlblFTEntry>
                  </c15:dlblFieldTable>
                  <c15:showDataLabelsRange val="0"/>
                </c:ext>
                <c:ext xmlns:c16="http://schemas.microsoft.com/office/drawing/2014/chart" uri="{C3380CC4-5D6E-409C-BE32-E72D297353CC}">
                  <c16:uniqueId val="{00000019-1A16-4775-BBC7-9520EFC9CC59}"/>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{069D70CA-1D0C-493D-BE16-3DC15AE77FDA}</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1A16-4775-BBC7-9520EFC9CC59}"/>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{0F85F6CE-5BDB-4B73-BA1C-6B220C0BD5C6}</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1A16-4775-BBC7-9520EFC9CC59}"/>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{64C1C0BD-4E7A-489D-905E-EFF6BFDA8AA7}</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1A16-4775-BBC7-9520EFC9CC59}"/>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{CB322285-3F40-43B1-8BC3-8FF09B97AC4A}</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1A16-4775-BBC7-9520EFC9CC59}"/>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{87A02C6A-BAE4-4F8E-A2D3-F64D90E1BA15}</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1A16-4775-BBC7-9520EFC9CC59}"/>
                </c:ext>
              </c:extLst>
            </c:dLbl>
            <c:dLbl>
              <c:idx val="31"/>
              <c:tx>
                <c:strRef>
                  <c:f>Daten_Diagramme!$D$45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{D8C86605-E246-4EF9-AD3E-6E2138426D91}</c15:txfldGUID>
                      <c15:f>Daten_Diagramme!$D$45</c15:f>
                      <c15:dlblFieldTableCache>
                        <c:ptCount val="1"/>
                        <c:pt idx="0">
                          <c:v>2.0</c:v>
                        </c:pt>
                      </c15:dlblFieldTableCache>
                    </c15:dlblFTEntry>
                  </c15:dlblFieldTable>
                  <c15:showDataLabelsRange val="0"/>
                </c:ext>
                <c:ext xmlns:c16="http://schemas.microsoft.com/office/drawing/2014/chart" uri="{C3380CC4-5D6E-409C-BE32-E72D297353CC}">
                  <c16:uniqueId val="{0000001F-1A16-4775-BBC7-9520EFC9CC5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2.0036991368680641</c:v>
                </c:pt>
                <c:pt idx="1">
                  <c:v>8.4158415841584162</c:v>
                </c:pt>
                <c:pt idx="2">
                  <c:v>-0.25706940874035988</c:v>
                </c:pt>
                <c:pt idx="3">
                  <c:v>0.90849242922975637</c:v>
                </c:pt>
                <c:pt idx="4">
                  <c:v>0.96219931271477666</c:v>
                </c:pt>
                <c:pt idx="5">
                  <c:v>0.94408133623819901</c:v>
                </c:pt>
                <c:pt idx="6">
                  <c:v>0.47468354430379744</c:v>
                </c:pt>
                <c:pt idx="7">
                  <c:v>3.7245392822502423</c:v>
                </c:pt>
                <c:pt idx="8">
                  <c:v>0.12868908716540836</c:v>
                </c:pt>
                <c:pt idx="9">
                  <c:v>-1.6145307769929365</c:v>
                </c:pt>
                <c:pt idx="10">
                  <c:v>-5.609915198956295</c:v>
                </c:pt>
                <c:pt idx="11">
                  <c:v>-3.2548179871520344</c:v>
                </c:pt>
                <c:pt idx="12">
                  <c:v>-0.58139534883720934</c:v>
                </c:pt>
                <c:pt idx="13">
                  <c:v>1.968365553602812</c:v>
                </c:pt>
                <c:pt idx="14">
                  <c:v>9.3473827328348058</c:v>
                </c:pt>
                <c:pt idx="15">
                  <c:v>23.389830508474578</c:v>
                </c:pt>
                <c:pt idx="16">
                  <c:v>0.32722513089005234</c:v>
                </c:pt>
                <c:pt idx="17">
                  <c:v>3.0989272943980928</c:v>
                </c:pt>
                <c:pt idx="18">
                  <c:v>4.6885694729637235</c:v>
                </c:pt>
                <c:pt idx="19">
                  <c:v>8.3025830258302591</c:v>
                </c:pt>
                <c:pt idx="20">
                  <c:v>3.8277511961722488</c:v>
                </c:pt>
                <c:pt idx="21">
                  <c:v>0</c:v>
                </c:pt>
                <c:pt idx="23">
                  <c:v>8.4158415841584162</c:v>
                </c:pt>
                <c:pt idx="24">
                  <c:v>1.9145476049674748</c:v>
                </c:pt>
                <c:pt idx="25">
                  <c:v>2.0013621836852309</c:v>
                </c:pt>
              </c:numCache>
            </c:numRef>
          </c:val>
          <c:extLst>
            <c:ext xmlns:c16="http://schemas.microsoft.com/office/drawing/2014/chart" uri="{C3380CC4-5D6E-409C-BE32-E72D297353CC}">
              <c16:uniqueId val="{00000020-1A16-4775-BBC7-9520EFC9CC59}"/>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{DEEB2C2A-18C8-470D-B826-172B2492574E}</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1A16-4775-BBC7-9520EFC9CC59}"/>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{5E7D1870-456D-46BD-AB23-59274767A178}</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1A16-4775-BBC7-9520EFC9CC59}"/>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{A9D987E4-85EF-4734-8A93-2A08724FDD86}</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1A16-4775-BBC7-9520EFC9CC59}"/>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{9B6C49FD-8E23-4955-8158-D91D0850CDAB}</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1A16-4775-BBC7-9520EFC9CC59}"/>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{207CBAC2-6F1C-489D-BAB2-9E1D98445D15}</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1A16-4775-BBC7-9520EFC9CC59}"/>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{4E53BA0E-3BC4-45F7-97EB-035BE3CAD2DA}</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1A16-4775-BBC7-9520EFC9CC59}"/>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{124D448B-C3B4-458D-AFF0-0EC698D601D5}</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1A16-4775-BBC7-9520EFC9CC59}"/>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{259A1492-7ACF-41E6-A420-F71F979B9D3F}</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1A16-4775-BBC7-9520EFC9CC59}"/>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{F81FB067-0C3B-4DFC-BF69-573A52AE01AE}</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1A16-4775-BBC7-9520EFC9CC59}"/>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{4B97D2DB-7544-4152-89AC-1AFE3C768A6C}</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1A16-4775-BBC7-9520EFC9CC59}"/>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{6D7898F9-3329-418F-AF72-5EBDAB297EBC}</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1A16-4775-BBC7-9520EFC9CC59}"/>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{78F67289-7E45-4878-9326-1A7E20FFB738}</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1A16-4775-BBC7-9520EFC9CC59}"/>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{8F2B04B0-0122-467D-9272-1B73556EF5D6}</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1A16-4775-BBC7-9520EFC9CC59}"/>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{433D6CD5-D892-475D-BF9F-2F7576B61D61}</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1A16-4775-BBC7-9520EFC9CC59}"/>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{582A4A94-DE0D-4651-BDE7-A19A16700B80}</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1A16-4775-BBC7-9520EFC9CC59}"/>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{24233893-DB26-40BF-A433-5E7BAC2F6D7A}</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1A16-4775-BBC7-9520EFC9CC59}"/>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{3388962B-A305-4B0A-B721-7D15CD0FB221}</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1A16-4775-BBC7-9520EFC9CC59}"/>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{66407ABA-D520-413D-A5C1-74809F9ACB81}</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1A16-4775-BBC7-9520EFC9CC59}"/>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{0486186B-CD05-4A6C-8CB8-C6D1EC164059}</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1A16-4775-BBC7-9520EFC9CC59}"/>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{32784850-0DF7-4340-B384-B1FEC27CBBBC}</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1A16-4775-BBC7-9520EFC9CC59}"/>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{27E29B11-8299-4ED2-81E0-092A217A5EF4}</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1A16-4775-BBC7-9520EFC9CC59}"/>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{6AFB0A14-72A1-4066-BCE1-33842D4443C9}</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1A16-4775-BBC7-9520EFC9CC59}"/>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{66FA9A06-390D-4155-A6D8-89CA2A6DF31B}</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1A16-4775-BBC7-9520EFC9CC59}"/>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{A0C81876-E777-4E0F-9782-FD6F1E327189}</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1A16-4775-BBC7-9520EFC9CC59}"/>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{D6156024-CFD4-4900-A152-DA2E8E66D2F3}</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1A16-4775-BBC7-9520EFC9CC59}"/>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{568776CB-8F15-4BDD-85E0-8A4C4D53A003}</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1A16-4775-BBC7-9520EFC9CC59}"/>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{C0517FB5-F180-45DF-A19A-F1F4E269DE39}</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1A16-4775-BBC7-9520EFC9CC59}"/>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{323D1A78-0187-4D03-BBE6-33B574973F46}</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1A16-4775-BBC7-9520EFC9CC59}"/>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{2CD8411F-15ED-4572-BDBF-4B302FC157A7}</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1A16-4775-BBC7-9520EFC9CC59}"/>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{A79C7213-0BE2-4712-B835-55BB8D1B7480}</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1A16-4775-BBC7-9520EFC9CC59}"/>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{B701A7AF-2847-4500-94EA-F1E6CA708E32}</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1A16-4775-BBC7-9520EFC9CC59}"/>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{A81AA008-793C-426A-840D-951F2C075191}</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1A16-4775-BBC7-9520EFC9CC5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1A16-4775-BBC7-9520EFC9CC59}"/>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1A16-4775-BBC7-9520EFC9CC59}"/>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{811559E1-DADD-4A7B-85C6-52C2AA963CF7}</c15:txfldGUID>
                      <c15:f>Daten_Diagramme!$E$14</c15:f>
                      <c15:dlblFieldTableCache>
                        <c:ptCount val="1"/>
                        <c:pt idx="0">
                          <c:v>-0.7</c:v>
                        </c:pt>
                      </c15:dlblFieldTableCache>
                    </c15:dlblFTEntry>
                  </c15:dlblFieldTable>
                  <c15:showDataLabelsRange val="0"/>
                </c:ext>
                <c:ext xmlns:c16="http://schemas.microsoft.com/office/drawing/2014/chart" uri="{C3380CC4-5D6E-409C-BE32-E72D297353CC}">
                  <c16:uniqueId val="{00000000-4880-42FB-BCF0-C130E439D53D}"/>
                </c:ext>
              </c:extLst>
            </c:dLbl>
            <c:dLbl>
              <c:idx val="1"/>
              <c:tx>
                <c:strRef>
                  <c:f>Daten_Diagramme!$E$15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{F356688B-0689-434D-98D0-0F175720437F}</c15:txfldGUID>
                      <c15:f>Daten_Diagramme!$E$15</c15:f>
                      <c15:dlblFieldTableCache>
                        <c:ptCount val="1"/>
                        <c:pt idx="0">
                          <c:v>1.2</c:v>
                        </c:pt>
                      </c15:dlblFieldTableCache>
                    </c15:dlblFTEntry>
                  </c15:dlblFieldTable>
                  <c15:showDataLabelsRange val="0"/>
                </c:ext>
                <c:ext xmlns:c16="http://schemas.microsoft.com/office/drawing/2014/chart" uri="{C3380CC4-5D6E-409C-BE32-E72D297353CC}">
                  <c16:uniqueId val="{00000001-4880-42FB-BCF0-C130E439D53D}"/>
                </c:ext>
              </c:extLst>
            </c:dLbl>
            <c:dLbl>
              <c:idx val="2"/>
              <c:tx>
                <c:strRef>
                  <c:f>Daten_Diagramme!$E$16</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{3B11B7D0-3F4B-4331-B97C-9FF7BED54F11}</c15:txfldGUID>
                      <c15:f>Daten_Diagramme!$E$16</c15:f>
                      <c15:dlblFieldTableCache>
                        <c:ptCount val="1"/>
                        <c:pt idx="0">
                          <c:v>4.6</c:v>
                        </c:pt>
                      </c15:dlblFieldTableCache>
                    </c15:dlblFTEntry>
                  </c15:dlblFieldTable>
                  <c15:showDataLabelsRange val="0"/>
                </c:ext>
                <c:ext xmlns:c16="http://schemas.microsoft.com/office/drawing/2014/chart" uri="{C3380CC4-5D6E-409C-BE32-E72D297353CC}">
                  <c16:uniqueId val="{00000002-4880-42FB-BCF0-C130E439D53D}"/>
                </c:ext>
              </c:extLst>
            </c:dLbl>
            <c:dLbl>
              <c:idx val="3"/>
              <c:tx>
                <c:strRef>
                  <c:f>Daten_Diagramme!$E$17</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{A20A18D5-A45E-4A26-9B8B-5A2FEC072CF5}</c15:txfldGUID>
                      <c15:f>Daten_Diagramme!$E$17</c15:f>
                      <c15:dlblFieldTableCache>
                        <c:ptCount val="1"/>
                        <c:pt idx="0">
                          <c:v>-7.3</c:v>
                        </c:pt>
                      </c15:dlblFieldTableCache>
                    </c15:dlblFTEntry>
                  </c15:dlblFieldTable>
                  <c15:showDataLabelsRange val="0"/>
                </c:ext>
                <c:ext xmlns:c16="http://schemas.microsoft.com/office/drawing/2014/chart" uri="{C3380CC4-5D6E-409C-BE32-E72D297353CC}">
                  <c16:uniqueId val="{00000003-4880-42FB-BCF0-C130E439D53D}"/>
                </c:ext>
              </c:extLst>
            </c:dLbl>
            <c:dLbl>
              <c:idx val="4"/>
              <c:tx>
                <c:strRef>
                  <c:f>Daten_Diagramme!$E$18</c:f>
                  <c:strCache>
                    <c:ptCount val="1"/>
                    <c:pt idx="0">
                      <c:v>-12.8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{FEE06954-56BB-4AAC-859B-32615C19EC15}</c15:txfldGUID>
                      <c15:f>Daten_Diagramme!$E$18</c15:f>
                      <c15:dlblFieldTableCache>
                        <c:ptCount val="1"/>
                        <c:pt idx="0">
                          <c:v>-12.8</c:v>
                        </c:pt>
                      </c15:dlblFieldTableCache>
                    </c15:dlblFTEntry>
                  </c15:dlblFieldTable>
                  <c15:showDataLabelsRange val="0"/>
                </c:ext>
                <c:ext xmlns:c16="http://schemas.microsoft.com/office/drawing/2014/chart" uri="{C3380CC4-5D6E-409C-BE32-E72D297353CC}">
                  <c16:uniqueId val="{00000004-4880-42FB-BCF0-C130E439D53D}"/>
                </c:ext>
              </c:extLst>
            </c:dLbl>
            <c:dLbl>
              <c:idx val="5"/>
              <c:tx>
                <c:strRef>
                  <c:f>Daten_Diagramme!$E$19</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{0200DDBC-AD9C-4553-9091-6BA5384AE1B2}</c15:txfldGUID>
                      <c15:f>Daten_Diagramme!$E$19</c15:f>
                      <c15:dlblFieldTableCache>
                        <c:ptCount val="1"/>
                        <c:pt idx="0">
                          <c:v>-2.5</c:v>
                        </c:pt>
                      </c15:dlblFieldTableCache>
                    </c15:dlblFTEntry>
                  </c15:dlblFieldTable>
                  <c15:showDataLabelsRange val="0"/>
                </c:ext>
                <c:ext xmlns:c16="http://schemas.microsoft.com/office/drawing/2014/chart" uri="{C3380CC4-5D6E-409C-BE32-E72D297353CC}">
                  <c16:uniqueId val="{00000005-4880-42FB-BCF0-C130E439D53D}"/>
                </c:ext>
              </c:extLst>
            </c:dLbl>
            <c:dLbl>
              <c:idx val="6"/>
              <c:tx>
                <c:strRef>
                  <c:f>Daten_Diagramme!$E$20</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{35DC42F5-361F-4C49-9F9B-90A282B2B8ED}</c15:txfldGUID>
                      <c15:f>Daten_Diagramme!$E$20</c15:f>
                      <c15:dlblFieldTableCache>
                        <c:ptCount val="1"/>
                        <c:pt idx="0">
                          <c:v>-4.2</c:v>
                        </c:pt>
                      </c15:dlblFieldTableCache>
                    </c15:dlblFTEntry>
                  </c15:dlblFieldTable>
                  <c15:showDataLabelsRange val="0"/>
                </c:ext>
                <c:ext xmlns:c16="http://schemas.microsoft.com/office/drawing/2014/chart" uri="{C3380CC4-5D6E-409C-BE32-E72D297353CC}">
                  <c16:uniqueId val="{00000006-4880-42FB-BCF0-C130E439D53D}"/>
                </c:ext>
              </c:extLst>
            </c:dLbl>
            <c:dLbl>
              <c:idx val="7"/>
              <c:tx>
                <c:strRef>
                  <c:f>Daten_Diagramme!$E$21</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{2FAF6BC8-26C0-479F-BDC6-16B79A9E79A8}</c15:txfldGUID>
                      <c15:f>Daten_Diagramme!$E$21</c15:f>
                      <c15:dlblFieldTableCache>
                        <c:ptCount val="1"/>
                        <c:pt idx="0">
                          <c:v>6.1</c:v>
                        </c:pt>
                      </c15:dlblFieldTableCache>
                    </c15:dlblFTEntry>
                  </c15:dlblFieldTable>
                  <c15:showDataLabelsRange val="0"/>
                </c:ext>
                <c:ext xmlns:c16="http://schemas.microsoft.com/office/drawing/2014/chart" uri="{C3380CC4-5D6E-409C-BE32-E72D297353CC}">
                  <c16:uniqueId val="{00000007-4880-42FB-BCF0-C130E439D53D}"/>
                </c:ext>
              </c:extLst>
            </c:dLbl>
            <c:dLbl>
              <c:idx val="8"/>
              <c:tx>
                <c:strRef>
                  <c:f>Daten_Diagramme!$E$22</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{814DFF95-38F6-433A-9409-D55828A90182}</c15:txfldGUID>
                      <c15:f>Daten_Diagramme!$E$22</c15:f>
                      <c15:dlblFieldTableCache>
                        <c:ptCount val="1"/>
                        <c:pt idx="0">
                          <c:v>-5.8</c:v>
                        </c:pt>
                      </c15:dlblFieldTableCache>
                    </c15:dlblFTEntry>
                  </c15:dlblFieldTable>
                  <c15:showDataLabelsRange val="0"/>
                </c:ext>
                <c:ext xmlns:c16="http://schemas.microsoft.com/office/drawing/2014/chart" uri="{C3380CC4-5D6E-409C-BE32-E72D297353CC}">
                  <c16:uniqueId val="{00000008-4880-42FB-BCF0-C130E439D53D}"/>
                </c:ext>
              </c:extLst>
            </c:dLbl>
            <c:dLbl>
              <c:idx val="9"/>
              <c:tx>
                <c:strRef>
                  <c:f>Daten_Diagramme!$E$23</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{45796DBC-CC35-4F76-BF8C-E126588333F8}</c15:txfldGUID>
                      <c15:f>Daten_Diagramme!$E$23</c15:f>
                      <c15:dlblFieldTableCache>
                        <c:ptCount val="1"/>
                        <c:pt idx="0">
                          <c:v>6.8</c:v>
                        </c:pt>
                      </c15:dlblFieldTableCache>
                    </c15:dlblFTEntry>
                  </c15:dlblFieldTable>
                  <c15:showDataLabelsRange val="0"/>
                </c:ext>
                <c:ext xmlns:c16="http://schemas.microsoft.com/office/drawing/2014/chart" uri="{C3380CC4-5D6E-409C-BE32-E72D297353CC}">
                  <c16:uniqueId val="{00000009-4880-42FB-BCF0-C130E439D53D}"/>
                </c:ext>
              </c:extLst>
            </c:dLbl>
            <c:dLbl>
              <c:idx val="10"/>
              <c:tx>
                <c:strRef>
                  <c:f>Daten_Diagramme!$E$24</c:f>
                  <c:strCache>
                    <c:ptCount val="1"/>
                    <c:pt idx="0">
                      <c:v>-10.5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{89BE5BC6-DAB0-428E-9558-90C69D8A090F}</c15:txfldGUID>
                      <c15:f>Daten_Diagramme!$E$24</c15:f>
                      <c15:dlblFieldTableCache>
                        <c:ptCount val="1"/>
                        <c:pt idx="0">
                          <c:v>-10.5</c:v>
                        </c:pt>
                      </c15:dlblFieldTableCache>
                    </c15:dlblFTEntry>
                  </c15:dlblFieldTable>
                  <c15:showDataLabelsRange val="0"/>
                </c:ext>
                <c:ext xmlns:c16="http://schemas.microsoft.com/office/drawing/2014/chart" uri="{C3380CC4-5D6E-409C-BE32-E72D297353CC}">
                  <c16:uniqueId val="{0000000A-4880-42FB-BCF0-C130E439D53D}"/>
                </c:ext>
              </c:extLst>
            </c:dLbl>
            <c:dLbl>
              <c:idx val="11"/>
              <c:tx>
                <c:strRef>
                  <c:f>Daten_Diagramme!$E$25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{2E44624A-08AE-4748-92A2-083BA0662791}</c15:txfldGUID>
                      <c15:f>Daten_Diagramme!$E$25</c15:f>
                      <c15:dlblFieldTableCache>
                        <c:ptCount val="1"/>
                        <c:pt idx="0">
                          <c:v>0.0</c:v>
                        </c:pt>
                      </c15:dlblFieldTableCache>
                    </c15:dlblFTEntry>
                  </c15:dlblFieldTable>
                  <c15:showDataLabelsRange val="0"/>
                </c:ext>
                <c:ext xmlns:c16="http://schemas.microsoft.com/office/drawing/2014/chart" uri="{C3380CC4-5D6E-409C-BE32-E72D297353CC}">
                  <c16:uniqueId val="{0000000B-4880-42FB-BCF0-C130E439D53D}"/>
                </c:ext>
              </c:extLst>
            </c:dLbl>
            <c:dLbl>
              <c:idx val="12"/>
              <c:tx>
                <c:strRef>
                  <c:f>Daten_Diagramme!$E$26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{7D7769EC-6834-4098-B75C-B275EC040D9B}</c15:txfldGUID>
                      <c15:f>Daten_Diagramme!$E$26</c15:f>
                      <c15:dlblFieldTableCache>
                        <c:ptCount val="1"/>
                        <c:pt idx="0">
                          <c:v>0.0</c:v>
                        </c:pt>
                      </c15:dlblFieldTableCache>
                    </c15:dlblFTEntry>
                  </c15:dlblFieldTable>
                  <c15:showDataLabelsRange val="0"/>
                </c:ext>
                <c:ext xmlns:c16="http://schemas.microsoft.com/office/drawing/2014/chart" uri="{C3380CC4-5D6E-409C-BE32-E72D297353CC}">
                  <c16:uniqueId val="{0000000C-4880-42FB-BCF0-C130E439D53D}"/>
                </c:ext>
              </c:extLst>
            </c:dLbl>
            <c:dLbl>
              <c:idx val="13"/>
              <c:tx>
                <c:strRef>
                  <c:f>Daten_Diagramme!$E$27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{3BFC2650-28A6-4DFE-9421-E9839BE88C07}</c15:txfldGUID>
                      <c15:f>Daten_Diagramme!$E$27</c15:f>
                      <c15:dlblFieldTableCache>
                        <c:ptCount val="1"/>
                        <c:pt idx="0">
                          <c:v>-1.5</c:v>
                        </c:pt>
                      </c15:dlblFieldTableCache>
                    </c15:dlblFTEntry>
                  </c15:dlblFieldTable>
                  <c15:showDataLabelsRange val="0"/>
                </c:ext>
                <c:ext xmlns:c16="http://schemas.microsoft.com/office/drawing/2014/chart" uri="{C3380CC4-5D6E-409C-BE32-E72D297353CC}">
                  <c16:uniqueId val="{0000000D-4880-42FB-BCF0-C130E439D53D}"/>
                </c:ext>
              </c:extLst>
            </c:dLbl>
            <c:dLbl>
              <c:idx val="14"/>
              <c:tx>
                <c:strRef>
                  <c:f>Daten_Diagramme!$E$28</c:f>
                  <c:strCache>
                    <c:ptCount val="1"/>
                    <c:pt idx="0">
                      <c:v>13.8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{10F4C5F7-BACD-4886-AE17-FCE073D69A27}</c15:txfldGUID>
                      <c15:f>Daten_Diagramme!$E$28</c15:f>
                      <c15:dlblFieldTableCache>
                        <c:ptCount val="1"/>
                        <c:pt idx="0">
                          <c:v>13.8</c:v>
                        </c:pt>
                      </c15:dlblFieldTableCache>
                    </c15:dlblFTEntry>
                  </c15:dlblFieldTable>
                  <c15:showDataLabelsRange val="0"/>
                </c:ext>
                <c:ext xmlns:c16="http://schemas.microsoft.com/office/drawing/2014/chart" uri="{C3380CC4-5D6E-409C-BE32-E72D297353CC}">
                  <c16:uniqueId val="{0000000E-4880-42FB-BCF0-C130E439D53D}"/>
                </c:ext>
              </c:extLst>
            </c:dLbl>
            <c:dLbl>
              <c:idx val="15"/>
              <c:tx>
                <c:strRef>
                  <c:f>Daten_Diagramme!$E$29</c:f>
                  <c:strCache>
                    <c:ptCount val="1"/>
                    <c:pt idx="0">
                      <c:v>17.6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{9F96ABF5-E244-4947-8C3A-517D8838F32A}</c15:txfldGUID>
                      <c15:f>Daten_Diagramme!$E$29</c15:f>
                      <c15:dlblFieldTableCache>
                        <c:ptCount val="1"/>
                        <c:pt idx="0">
                          <c:v>17.6</c:v>
                        </c:pt>
                      </c15:dlblFieldTableCache>
                    </c15:dlblFTEntry>
                  </c15:dlblFieldTable>
                  <c15:showDataLabelsRange val="0"/>
                </c:ext>
                <c:ext xmlns:c16="http://schemas.microsoft.com/office/drawing/2014/chart" uri="{C3380CC4-5D6E-409C-BE32-E72D297353CC}">
                  <c16:uniqueId val="{0000000F-4880-42FB-BCF0-C130E439D53D}"/>
                </c:ext>
              </c:extLst>
            </c:dLbl>
            <c:dLbl>
              <c:idx val="16"/>
              <c:tx>
                <c:strRef>
                  <c:f>Daten_Diagramme!$E$30</c:f>
                  <c:strCache>
                    <c:ptCount val="1"/>
                    <c:pt idx="0">
                      <c:v>-10.2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{04FE217D-010A-45E3-B375-66CEAF746468}</c15:txfldGUID>
                      <c15:f>Daten_Diagramme!$E$30</c15:f>
                      <c15:dlblFieldTableCache>
                        <c:ptCount val="1"/>
                        <c:pt idx="0">
                          <c:v>-10.2</c:v>
                        </c:pt>
                      </c15:dlblFieldTableCache>
                    </c15:dlblFTEntry>
                  </c15:dlblFieldTable>
                  <c15:showDataLabelsRange val="0"/>
                </c:ext>
                <c:ext xmlns:c16="http://schemas.microsoft.com/office/drawing/2014/chart" uri="{C3380CC4-5D6E-409C-BE32-E72D297353CC}">
                  <c16:uniqueId val="{00000010-4880-42FB-BCF0-C130E439D53D}"/>
                </c:ext>
              </c:extLst>
            </c:dLbl>
            <c:dLbl>
              <c:idx val="17"/>
              <c:tx>
                <c:strRef>
                  <c:f>Daten_Diagramme!$E$31</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{EA6CEB24-11A0-4854-A931-D8EA4A395C82}</c15:txfldGUID>
                      <c15:f>Daten_Diagramme!$E$31</c15:f>
                      <c15:dlblFieldTableCache>
                        <c:ptCount val="1"/>
                        <c:pt idx="0">
                          <c:v>1.3</c:v>
                        </c:pt>
                      </c15:dlblFieldTableCache>
                    </c15:dlblFTEntry>
                  </c15:dlblFieldTable>
                  <c15:showDataLabelsRange val="0"/>
                </c:ext>
                <c:ext xmlns:c16="http://schemas.microsoft.com/office/drawing/2014/chart" uri="{C3380CC4-5D6E-409C-BE32-E72D297353CC}">
                  <c16:uniqueId val="{00000011-4880-42FB-BCF0-C130E439D53D}"/>
                </c:ext>
              </c:extLst>
            </c:dLbl>
            <c:dLbl>
              <c:idx val="18"/>
              <c:tx>
                <c:strRef>
                  <c:f>Daten_Diagramme!$E$32</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{B6850D46-92A1-48CD-8715-E417FC14803E}</c15:txfldGUID>
                      <c15:f>Daten_Diagramme!$E$32</c15:f>
                      <c15:dlblFieldTableCache>
                        <c:ptCount val="1"/>
                        <c:pt idx="0">
                          <c:v>-4.9</c:v>
                        </c:pt>
                      </c15:dlblFieldTableCache>
                    </c15:dlblFTEntry>
                  </c15:dlblFieldTable>
                  <c15:showDataLabelsRange val="0"/>
                </c:ext>
                <c:ext xmlns:c16="http://schemas.microsoft.com/office/drawing/2014/chart" uri="{C3380CC4-5D6E-409C-BE32-E72D297353CC}">
                  <c16:uniqueId val="{00000012-4880-42FB-BCF0-C130E439D53D}"/>
                </c:ext>
              </c:extLst>
            </c:dLbl>
            <c:dLbl>
              <c:idx val="19"/>
              <c:tx>
                <c:strRef>
                  <c:f>Daten_Diagramme!$E$33</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{5FF6BBEB-D91C-47FC-9712-027D5F68C145}</c15:txfldGUID>
                      <c15:f>Daten_Diagramme!$E$33</c15:f>
                      <c15:dlblFieldTableCache>
                        <c:ptCount val="1"/>
                        <c:pt idx="0">
                          <c:v>4.8</c:v>
                        </c:pt>
                      </c15:dlblFieldTableCache>
                    </c15:dlblFTEntry>
                  </c15:dlblFieldTable>
                  <c15:showDataLabelsRange val="0"/>
                </c:ext>
                <c:ext xmlns:c16="http://schemas.microsoft.com/office/drawing/2014/chart" uri="{C3380CC4-5D6E-409C-BE32-E72D297353CC}">
                  <c16:uniqueId val="{00000013-4880-42FB-BCF0-C130E439D53D}"/>
                </c:ext>
              </c:extLst>
            </c:dLbl>
            <c:dLbl>
              <c:idx val="20"/>
              <c:tx>
                <c:strRef>
                  <c:f>Daten_Diagramme!$E$34</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{A1837B48-9604-4149-8131-F631128738DB}</c15:txfldGUID>
                      <c15:f>Daten_Diagramme!$E$34</c15:f>
                      <c15:dlblFieldTableCache>
                        <c:ptCount val="1"/>
                        <c:pt idx="0">
                          <c:v>-3.3</c:v>
                        </c:pt>
                      </c15:dlblFieldTableCache>
                    </c15:dlblFTEntry>
                  </c15:dlblFieldTable>
                  <c15:showDataLabelsRange val="0"/>
                </c:ext>
                <c:ext xmlns:c16="http://schemas.microsoft.com/office/drawing/2014/chart" uri="{C3380CC4-5D6E-409C-BE32-E72D297353CC}">
                  <c16:uniqueId val="{00000014-4880-42FB-BCF0-C130E439D53D}"/>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{C3D67F6A-AA01-4DEC-A4CB-8C53394E951C}</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4880-42FB-BCF0-C130E439D53D}"/>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{4F0FB44A-8962-4EC2-B6E8-3E39179A3D63}</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4880-42FB-BCF0-C130E439D53D}"/>
                </c:ext>
              </c:extLst>
            </c:dLbl>
            <c:dLbl>
              <c:idx val="23"/>
              <c:tx>
                <c:strRef>
                  <c:f>Daten_Diagramme!$E$37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{0D93F1F6-B5A3-4FCB-A10A-37EBDDDD4859}</c15:txfldGUID>
                      <c15:f>Daten_Diagramme!$E$37</c15:f>
                      <c15:dlblFieldTableCache>
                        <c:ptCount val="1"/>
                        <c:pt idx="0">
                          <c:v>1.2</c:v>
                        </c:pt>
                      </c15:dlblFieldTableCache>
                    </c15:dlblFTEntry>
                  </c15:dlblFieldTable>
                  <c15:showDataLabelsRange val="0"/>
                </c:ext>
                <c:ext xmlns:c16="http://schemas.microsoft.com/office/drawing/2014/chart" uri="{C3380CC4-5D6E-409C-BE32-E72D297353CC}">
                  <c16:uniqueId val="{00000017-4880-42FB-BCF0-C130E439D53D}"/>
                </c:ext>
              </c:extLst>
            </c:dLbl>
            <c:dLbl>
              <c:idx val="24"/>
              <c:tx>
                <c:strRef>
                  <c:f>Daten_Diagramme!$E$38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{0DAFFC20-5309-45AE-A31C-20CB3F11AC8F}</c15:txfldGUID>
                      <c15:f>Daten_Diagramme!$E$38</c15:f>
                      <c15:dlblFieldTableCache>
                        <c:ptCount val="1"/>
                        <c:pt idx="0">
                          <c:v>-0.7</c:v>
                        </c:pt>
                      </c15:dlblFieldTableCache>
                    </c15:dlblFTEntry>
                  </c15:dlblFieldTable>
                  <c15:showDataLabelsRange val="0"/>
                </c:ext>
                <c:ext xmlns:c16="http://schemas.microsoft.com/office/drawing/2014/chart" uri="{C3380CC4-5D6E-409C-BE32-E72D297353CC}">
                  <c16:uniqueId val="{00000018-4880-42FB-BCF0-C130E439D53D}"/>
                </c:ext>
              </c:extLst>
            </c:dLbl>
            <c:dLbl>
              <c:idx val="25"/>
              <c:tx>
                <c:strRef>
                  <c:f>Daten_Diagramme!$E$39</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{5B2B133F-3F92-4B6F-A77C-DEAF6C50AE15}</c15:txfldGUID>
                      <c15:f>Daten_Diagramme!$E$39</c15:f>
                      <c15:dlblFieldTableCache>
                        <c:ptCount val="1"/>
                        <c:pt idx="0">
                          <c:v>-0.7</c:v>
                        </c:pt>
                      </c15:dlblFieldTableCache>
                    </c15:dlblFTEntry>
                  </c15:dlblFieldTable>
                  <c15:showDataLabelsRange val="0"/>
                </c:ext>
                <c:ext xmlns:c16="http://schemas.microsoft.com/office/drawing/2014/chart" uri="{C3380CC4-5D6E-409C-BE32-E72D297353CC}">
                  <c16:uniqueId val="{00000019-4880-42FB-BCF0-C130E439D53D}"/>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{A0C2D2EB-4CA5-4BB5-928C-9FB9712FE38E}</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4880-42FB-BCF0-C130E439D53D}"/>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{9BE33CFB-E6F3-425C-8ACD-81871F95551C}</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4880-42FB-BCF0-C130E439D53D}"/>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{ED3472B0-9FC5-4601-8149-958DEC6F0BC0}</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4880-42FB-BCF0-C130E439D53D}"/>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{5E1C1B8A-D674-4CBC-A495-97BB553A8E97}</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4880-42FB-BCF0-C130E439D53D}"/>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{C706AE5C-7628-46A9-9F73-5526BB82524B}</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4880-42FB-BCF0-C130E439D53D}"/>
                </c:ext>
              </c:extLst>
            </c:dLbl>
            <c:dLbl>
              <c:idx val="31"/>
              <c:tx>
                <c:strRef>
                  <c:f>Daten_Diagramme!$E$45</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{CF213A0C-21E9-4BF1-AD49-20E3DC22A6C2}</c15:txfldGUID>
                      <c15:f>Daten_Diagramme!$E$45</c15:f>
                      <c15:dlblFieldTableCache>
                        <c:ptCount val="1"/>
                        <c:pt idx="0">
                          <c:v>-0.7</c:v>
                        </c:pt>
                      </c15:dlblFieldTableCache>
                    </c15:dlblFTEntry>
                  </c15:dlblFieldTable>
                  <c15:showDataLabelsRange val="0"/>
                </c:ext>
                <c:ext xmlns:c16="http://schemas.microsoft.com/office/drawing/2014/chart" uri="{C3380CC4-5D6E-409C-BE32-E72D297353CC}">
                  <c16:uniqueId val="{0000001F-4880-42FB-BCF0-C130E439D53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-0.72235498587877467</c:v>
                </c:pt>
                <c:pt idx="1">
                  <c:v>1.2121212121212122</c:v>
                </c:pt>
                <c:pt idx="2">
                  <c:v>4.591836734693878</c:v>
                </c:pt>
                <c:pt idx="3">
                  <c:v>-7.2742474916387962</c:v>
                </c:pt>
                <c:pt idx="4">
                  <c:v>-12.777777777777779</c:v>
                </c:pt>
                <c:pt idx="5">
                  <c:v>-2.4955436720142603</c:v>
                </c:pt>
                <c:pt idx="6">
                  <c:v>-4.2105263157894735</c:v>
                </c:pt>
                <c:pt idx="7">
                  <c:v>6.1244979919678713</c:v>
                </c:pt>
                <c:pt idx="8">
                  <c:v>-5.8220211161387629</c:v>
                </c:pt>
                <c:pt idx="9">
                  <c:v>6.8259385665529013</c:v>
                </c:pt>
                <c:pt idx="10">
                  <c:v>-10.532837670384138</c:v>
                </c:pt>
                <c:pt idx="11">
                  <c:v>0</c:v>
                </c:pt>
                <c:pt idx="12">
                  <c:v>0</c:v>
                </c:pt>
                <c:pt idx="13">
                  <c:v>-1.5018773466833542</c:v>
                </c:pt>
                <c:pt idx="14">
                  <c:v>13.84799044966176</c:v>
                </c:pt>
                <c:pt idx="15">
                  <c:v>17.647058823529413</c:v>
                </c:pt>
                <c:pt idx="16">
                  <c:v>-10.209424083769633</c:v>
                </c:pt>
                <c:pt idx="17">
                  <c:v>1.2558869701726845</c:v>
                </c:pt>
                <c:pt idx="18">
                  <c:v>-4.873096446700508</c:v>
                </c:pt>
                <c:pt idx="19">
                  <c:v>4.8239895697522819</c:v>
                </c:pt>
                <c:pt idx="20">
                  <c:v>-3.2834580216126352</c:v>
                </c:pt>
                <c:pt idx="21">
                  <c:v>0</c:v>
                </c:pt>
                <c:pt idx="23">
                  <c:v>1.2121212121212122</c:v>
                </c:pt>
                <c:pt idx="24">
                  <c:v>-0.71189279731993305</c:v>
                </c:pt>
                <c:pt idx="25">
                  <c:v>-0.7377979568671964</c:v>
                </c:pt>
              </c:numCache>
            </c:numRef>
          </c:val>
          <c:extLst>
            <c:ext xmlns:c16="http://schemas.microsoft.com/office/drawing/2014/chart" uri="{C3380CC4-5D6E-409C-BE32-E72D297353CC}">
              <c16:uniqueId val="{00000020-4880-42FB-BCF0-C130E439D53D}"/>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{4595AF76-F909-4279-A600-6C3DD72D0CB8}</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4880-42FB-BCF0-C130E439D53D}"/>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{458EAB77-7D11-42A9-AD23-6B67C7BAEB94}</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4880-42FB-BCF0-C130E439D53D}"/>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{48FDEB95-6BE6-4DBD-9C6C-6F15B05B7069}</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4880-42FB-BCF0-C130E439D53D}"/>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{1D228E67-0CBD-4D8C-AB58-06BF7B1E65C8}</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4880-42FB-BCF0-C130E439D53D}"/>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{B6E601FE-8E05-4F7D-8643-8C539241227D}</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4880-42FB-BCF0-C130E439D53D}"/>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{C6140AA7-ABA7-4C14-B3E7-C32DFB736FDF}</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4880-42FB-BCF0-C130E439D53D}"/>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{BB1FB998-37B4-45E6-97D1-81B0AC05AFFF}</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4880-42FB-BCF0-C130E439D53D}"/>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{FB8B5543-0D02-427F-BF87-F85163888E14}</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4880-42FB-BCF0-C130E439D53D}"/>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{640EE349-2638-4FD8-86FA-A904EF2B116B}</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4880-42FB-BCF0-C130E439D53D}"/>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{4F4FBF34-E18C-42EE-AB17-8F48DC98553E}</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4880-42FB-BCF0-C130E439D53D}"/>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{91A2BE0A-D761-4405-9C51-66B49533846C}</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4880-42FB-BCF0-C130E439D53D}"/>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{CDD5262C-0BB9-4F6B-A315-02C6D3F1AD88}</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4880-42FB-BCF0-C130E439D53D}"/>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{FCEFF7DD-1C68-4009-B724-1DBA2F3278F4}</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4880-42FB-BCF0-C130E439D53D}"/>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{AE75ACC0-B711-4788-8A5A-D8B6E6DB074B}</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4880-42FB-BCF0-C130E439D53D}"/>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{E0A0E802-9CDD-4650-8887-FEA124FCB435}</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4880-42FB-BCF0-C130E439D53D}"/>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{90E72A59-A34E-4C15-BC14-EC5C4EE05E4E}</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4880-42FB-BCF0-C130E439D53D}"/>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{672C3AC0-5D27-4740-A3F7-317B203ACAC4}</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4880-42FB-BCF0-C130E439D53D}"/>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{1AF890B0-423D-470D-BA35-FBFA58F5F2EE}</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4880-42FB-BCF0-C130E439D53D}"/>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{914EF524-CEDD-4ECD-A1BA-D48A20190C2B}</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4880-42FB-BCF0-C130E439D53D}"/>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{F8C5A239-75C9-4A4B-A123-446FF72D0194}</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4880-42FB-BCF0-C130E439D53D}"/>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{97E95528-F9EC-4A63-8EF0-C4C390B7579A}</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4880-42FB-BCF0-C130E439D53D}"/>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{74C2BE5D-B26E-498D-BF81-B21C62E7AB69}</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4880-42FB-BCF0-C130E439D53D}"/>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{6E0E7A72-71EF-4568-9C3A-CA862064CB1F}</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4880-42FB-BCF0-C130E439D53D}"/>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{54A771DE-4818-4803-A3A9-FB02282DF66C}</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4880-42FB-BCF0-C130E439D53D}"/>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{13A07611-56A5-4EC1-B33B-1DB46BA093B4}</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4880-42FB-BCF0-C130E439D53D}"/>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{AE2C7E5D-1698-4236-9153-486B97F12474}</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4880-42FB-BCF0-C130E439D53D}"/>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{32DEA2C3-C619-4E1F-B6E5-6F2C0F25A5F0}</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4880-42FB-BCF0-C130E439D53D}"/>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{4DB1058F-2888-407B-BA19-99B66A09DE73}</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4880-42FB-BCF0-C130E439D53D}"/>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{0F27E5AA-D817-4707-9524-AAE6EE26533B}</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4880-42FB-BCF0-C130E439D53D}"/>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{CD3236DE-B277-43FA-B3E0-EE3272113A42}</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4880-42FB-BCF0-C130E439D53D}"/>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{494DD6B1-DF86-4939-A61C-5B5EC6327C6A}</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4880-42FB-BCF0-C130E439D53D}"/>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{613EF3F4-BC28-413A-A797-A75E10B41B1E}</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4880-42FB-BCF0-C130E439D53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4880-42FB-BCF0-C130E439D53D}"/>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4880-42FB-BCF0-C130E439D53D}"/>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{5B1DB5A1-B357-4A02-B12A-2A9C1C5358DE}</c15:txfldGUID>
                      <c15:f>Diagramm!$I$46</c15:f>
                      <c15:dlblFieldTableCache>
                        <c:ptCount val="1"/>
                      </c15:dlblFieldTableCache>
                    </c15:dlblFTEntry>
                  </c15:dlblFieldTable>
                  <c15:showDataLabelsRange val="0"/>
                </c:ext>
                <c:ext xmlns:c16="http://schemas.microsoft.com/office/drawing/2014/chart" uri="{C3380CC4-5D6E-409C-BE32-E72D297353CC}">
                  <c16:uniqueId val="{00000000-BA41-491A-9C38-13C843DDA29D}"/>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{73F6D5E0-52DF-465A-B952-B7579FF69C91}</c15:txfldGUID>
                      <c15:f>Diagramm!$I$47</c15:f>
                      <c15:dlblFieldTableCache>
                        <c:ptCount val="1"/>
                      </c15:dlblFieldTableCache>
                    </c15:dlblFTEntry>
                  </c15:dlblFieldTable>
                  <c15:showDataLabelsRange val="0"/>
                </c:ext>
                <c:ext xmlns:c16="http://schemas.microsoft.com/office/drawing/2014/chart" uri="{C3380CC4-5D6E-409C-BE32-E72D297353CC}">
                  <c16:uniqueId val="{00000001-BA41-491A-9C38-13C843DDA29D}"/>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{E930F243-EC11-44F6-958E-24C29CBF6299}</c15:txfldGUID>
                      <c15:f>Diagramm!$I$48</c15:f>
                      <c15:dlblFieldTableCache>
                        <c:ptCount val="1"/>
                      </c15:dlblFieldTableCache>
                    </c15:dlblFTEntry>
                  </c15:dlblFieldTable>
                  <c15:showDataLabelsRange val="0"/>
                </c:ext>
                <c:ext xmlns:c16="http://schemas.microsoft.com/office/drawing/2014/chart" uri="{C3380CC4-5D6E-409C-BE32-E72D297353CC}">
                  <c16:uniqueId val="{00000002-BA41-491A-9C38-13C843DDA29D}"/>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{F27BAA5F-5FC3-439A-86DF-7493649DC7D1}</c15:txfldGUID>
                      <c15:f>Diagramm!$I$49</c15:f>
                      <c15:dlblFieldTableCache>
                        <c:ptCount val="1"/>
                      </c15:dlblFieldTableCache>
                    </c15:dlblFTEntry>
                  </c15:dlblFieldTable>
                  <c15:showDataLabelsRange val="0"/>
                </c:ext>
                <c:ext xmlns:c16="http://schemas.microsoft.com/office/drawing/2014/chart" uri="{C3380CC4-5D6E-409C-BE32-E72D297353CC}">
                  <c16:uniqueId val="{00000003-BA41-491A-9C38-13C843DDA29D}"/>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{710EC767-0C24-4BA9-BFE4-28A804BC232B}</c15:txfldGUID>
                      <c15:f>Diagramm!$I$50</c15:f>
                      <c15:dlblFieldTableCache>
                        <c:ptCount val="1"/>
                      </c15:dlblFieldTableCache>
                    </c15:dlblFTEntry>
                  </c15:dlblFieldTable>
                  <c15:showDataLabelsRange val="0"/>
                </c:ext>
                <c:ext xmlns:c16="http://schemas.microsoft.com/office/drawing/2014/chart" uri="{C3380CC4-5D6E-409C-BE32-E72D297353CC}">
                  <c16:uniqueId val="{00000004-BA41-491A-9C38-13C843DDA29D}"/>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{0A601964-A7CD-4D8D-A6A0-866474A794BA}</c15:txfldGUID>
                      <c15:f>Diagramm!$I$51</c15:f>
                      <c15:dlblFieldTableCache>
                        <c:ptCount val="1"/>
                      </c15:dlblFieldTableCache>
                    </c15:dlblFTEntry>
                  </c15:dlblFieldTable>
                  <c15:showDataLabelsRange val="0"/>
                </c:ext>
                <c:ext xmlns:c16="http://schemas.microsoft.com/office/drawing/2014/chart" uri="{C3380CC4-5D6E-409C-BE32-E72D297353CC}">
                  <c16:uniqueId val="{00000005-BA41-491A-9C38-13C843DDA29D}"/>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{49F83192-181B-4217-B3E6-099B6E182AA1}</c15:txfldGUID>
                      <c15:f>Diagramm!$I$52</c15:f>
                      <c15:dlblFieldTableCache>
                        <c:ptCount val="1"/>
                      </c15:dlblFieldTableCache>
                    </c15:dlblFTEntry>
                  </c15:dlblFieldTable>
                  <c15:showDataLabelsRange val="0"/>
                </c:ext>
                <c:ext xmlns:c16="http://schemas.microsoft.com/office/drawing/2014/chart" uri="{C3380CC4-5D6E-409C-BE32-E72D297353CC}">
                  <c16:uniqueId val="{00000006-BA41-491A-9C38-13C843DDA29D}"/>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{B93D3CAF-0FB2-4F5F-B722-65A75F20D328}</c15:txfldGUID>
                      <c15:f>Diagramm!$I$53</c15:f>
                      <c15:dlblFieldTableCache>
                        <c:ptCount val="1"/>
                      </c15:dlblFieldTableCache>
                    </c15:dlblFTEntry>
                  </c15:dlblFieldTable>
                  <c15:showDataLabelsRange val="0"/>
                </c:ext>
                <c:ext xmlns:c16="http://schemas.microsoft.com/office/drawing/2014/chart" uri="{C3380CC4-5D6E-409C-BE32-E72D297353CC}">
                  <c16:uniqueId val="{00000007-BA41-491A-9C38-13C843DDA29D}"/>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{C065E04F-DDCB-4365-834E-CC3C6FF4AB50}</c15:txfldGUID>
                      <c15:f>Diagramm!$I$54</c15:f>
                      <c15:dlblFieldTableCache>
                        <c:ptCount val="1"/>
                      </c15:dlblFieldTableCache>
                    </c15:dlblFTEntry>
                  </c15:dlblFieldTable>
                  <c15:showDataLabelsRange val="0"/>
                </c:ext>
                <c:ext xmlns:c16="http://schemas.microsoft.com/office/drawing/2014/chart" uri="{C3380CC4-5D6E-409C-BE32-E72D297353CC}">
                  <c16:uniqueId val="{00000008-BA41-491A-9C38-13C843DDA29D}"/>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{2036997F-C8ED-479F-B14E-A0FA2B2CA6F4}</c15:txfldGUID>
                      <c15:f>Diagramm!$I$55</c15:f>
                      <c15:dlblFieldTableCache>
                        <c:ptCount val="1"/>
                      </c15:dlblFieldTableCache>
                    </c15:dlblFTEntry>
                  </c15:dlblFieldTable>
                  <c15:showDataLabelsRange val="0"/>
                </c:ext>
                <c:ext xmlns:c16="http://schemas.microsoft.com/office/drawing/2014/chart" uri="{C3380CC4-5D6E-409C-BE32-E72D297353CC}">
                  <c16:uniqueId val="{00000009-BA41-491A-9C38-13C843DDA29D}"/>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{46F253C1-BE84-4175-970C-3CF576688CAE}</c15:txfldGUID>
                      <c15:f>Diagramm!$I$56</c15:f>
                      <c15:dlblFieldTableCache>
                        <c:ptCount val="1"/>
                      </c15:dlblFieldTableCache>
                    </c15:dlblFTEntry>
                  </c15:dlblFieldTable>
                  <c15:showDataLabelsRange val="0"/>
                </c:ext>
                <c:ext xmlns:c16="http://schemas.microsoft.com/office/drawing/2014/chart" uri="{C3380CC4-5D6E-409C-BE32-E72D297353CC}">
                  <c16:uniqueId val="{0000000A-BA41-491A-9C38-13C843DDA29D}"/>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{89F0322C-33BE-4AA8-8214-7F842E8065F4}</c15:txfldGUID>
                      <c15:f>Diagramm!$I$57</c15:f>
                      <c15:dlblFieldTableCache>
                        <c:ptCount val="1"/>
                      </c15:dlblFieldTableCache>
                    </c15:dlblFTEntry>
                  </c15:dlblFieldTable>
                  <c15:showDataLabelsRange val="0"/>
                </c:ext>
                <c:ext xmlns:c16="http://schemas.microsoft.com/office/drawing/2014/chart" uri="{C3380CC4-5D6E-409C-BE32-E72D297353CC}">
                  <c16:uniqueId val="{0000000B-BA41-491A-9C38-13C843DDA29D}"/>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{64767A94-E5CD-448A-B83D-A722A9F21165}</c15:txfldGUID>
                      <c15:f>Diagramm!$I$58</c15:f>
                      <c15:dlblFieldTableCache>
                        <c:ptCount val="1"/>
                      </c15:dlblFieldTableCache>
                    </c15:dlblFTEntry>
                  </c15:dlblFieldTable>
                  <c15:showDataLabelsRange val="0"/>
                </c:ext>
                <c:ext xmlns:c16="http://schemas.microsoft.com/office/drawing/2014/chart" uri="{C3380CC4-5D6E-409C-BE32-E72D297353CC}">
                  <c16:uniqueId val="{0000000C-BA41-491A-9C38-13C843DDA29D}"/>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{03864D19-C094-41A4-8F9B-6BCD295844A7}</c15:txfldGUID>
                      <c15:f>Diagramm!$I$59</c15:f>
                      <c15:dlblFieldTableCache>
                        <c:ptCount val="1"/>
                      </c15:dlblFieldTableCache>
                    </c15:dlblFTEntry>
                  </c15:dlblFieldTable>
                  <c15:showDataLabelsRange val="0"/>
                </c:ext>
                <c:ext xmlns:c16="http://schemas.microsoft.com/office/drawing/2014/chart" uri="{C3380CC4-5D6E-409C-BE32-E72D297353CC}">
                  <c16:uniqueId val="{0000000D-BA41-491A-9C38-13C843DDA29D}"/>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{F97AFDF3-6881-4798-AAC1-06EC5F02705D}</c15:txfldGUID>
                      <c15:f>Diagramm!$I$60</c15:f>
                      <c15:dlblFieldTableCache>
                        <c:ptCount val="1"/>
                      </c15:dlblFieldTableCache>
                    </c15:dlblFTEntry>
                  </c15:dlblFieldTable>
                  <c15:showDataLabelsRange val="0"/>
                </c:ext>
                <c:ext xmlns:c16="http://schemas.microsoft.com/office/drawing/2014/chart" uri="{C3380CC4-5D6E-409C-BE32-E72D297353CC}">
                  <c16:uniqueId val="{0000000E-BA41-491A-9C38-13C843DDA29D}"/>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{C590516A-E0ED-400E-867C-B961A2CB0A65}</c15:txfldGUID>
                      <c15:f>Diagramm!$I$61</c15:f>
                      <c15:dlblFieldTableCache>
                        <c:ptCount val="1"/>
                      </c15:dlblFieldTableCache>
                    </c15:dlblFTEntry>
                  </c15:dlblFieldTable>
                  <c15:showDataLabelsRange val="0"/>
                </c:ext>
                <c:ext xmlns:c16="http://schemas.microsoft.com/office/drawing/2014/chart" uri="{C3380CC4-5D6E-409C-BE32-E72D297353CC}">
                  <c16:uniqueId val="{0000000F-BA41-491A-9C38-13C843DDA29D}"/>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{E18AFF3A-8A0F-4095-82E7-D5BF1CCE68BA}</c15:txfldGUID>
                      <c15:f>Diagramm!$I$62</c15:f>
                      <c15:dlblFieldTableCache>
                        <c:ptCount val="1"/>
                      </c15:dlblFieldTableCache>
                    </c15:dlblFTEntry>
                  </c15:dlblFieldTable>
                  <c15:showDataLabelsRange val="0"/>
                </c:ext>
                <c:ext xmlns:c16="http://schemas.microsoft.com/office/drawing/2014/chart" uri="{C3380CC4-5D6E-409C-BE32-E72D297353CC}">
                  <c16:uniqueId val="{00000010-BA41-491A-9C38-13C843DDA29D}"/>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{FB7C8909-A92E-448A-BAA8-7CE3CC8F9E3E}</c15:txfldGUID>
                      <c15:f>Diagramm!$I$63</c15:f>
                      <c15:dlblFieldTableCache>
                        <c:ptCount val="1"/>
                      </c15:dlblFieldTableCache>
                    </c15:dlblFTEntry>
                  </c15:dlblFieldTable>
                  <c15:showDataLabelsRange val="0"/>
                </c:ext>
                <c:ext xmlns:c16="http://schemas.microsoft.com/office/drawing/2014/chart" uri="{C3380CC4-5D6E-409C-BE32-E72D297353CC}">
                  <c16:uniqueId val="{00000011-BA41-491A-9C38-13C843DDA29D}"/>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{3F4A8B28-8031-4F1B-8D95-4B9D5162C5C3}</c15:txfldGUID>
                      <c15:f>Diagramm!$I$64</c15:f>
                      <c15:dlblFieldTableCache>
                        <c:ptCount val="1"/>
                      </c15:dlblFieldTableCache>
                    </c15:dlblFTEntry>
                  </c15:dlblFieldTable>
                  <c15:showDataLabelsRange val="0"/>
                </c:ext>
                <c:ext xmlns:c16="http://schemas.microsoft.com/office/drawing/2014/chart" uri="{C3380CC4-5D6E-409C-BE32-E72D297353CC}">
                  <c16:uniqueId val="{00000012-BA41-491A-9C38-13C843DDA29D}"/>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{4ECC8702-998E-42BC-B409-6A17C5C6EFCF}</c15:txfldGUID>
                      <c15:f>Diagramm!$I$65</c15:f>
                      <c15:dlblFieldTableCache>
                        <c:ptCount val="1"/>
                      </c15:dlblFieldTableCache>
                    </c15:dlblFTEntry>
                  </c15:dlblFieldTable>
                  <c15:showDataLabelsRange val="0"/>
                </c:ext>
                <c:ext xmlns:c16="http://schemas.microsoft.com/office/drawing/2014/chart" uri="{C3380CC4-5D6E-409C-BE32-E72D297353CC}">
                  <c16:uniqueId val="{00000013-BA41-491A-9C38-13C843DDA29D}"/>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{CBE3D77E-6239-4E36-9E3D-F76E5141B6CB}</c15:txfldGUID>
                      <c15:f>Diagramm!$I$66</c15:f>
                      <c15:dlblFieldTableCache>
                        <c:ptCount val="1"/>
                      </c15:dlblFieldTableCache>
                    </c15:dlblFTEntry>
                  </c15:dlblFieldTable>
                  <c15:showDataLabelsRange val="0"/>
                </c:ext>
                <c:ext xmlns:c16="http://schemas.microsoft.com/office/drawing/2014/chart" uri="{C3380CC4-5D6E-409C-BE32-E72D297353CC}">
                  <c16:uniqueId val="{00000014-BA41-491A-9C38-13C843DDA29D}"/>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{FAF9B814-AA1F-4BD4-8323-A70FA4F2E924}</c15:txfldGUID>
                      <c15:f>Diagramm!$I$67</c15:f>
                      <c15:dlblFieldTableCache>
                        <c:ptCount val="1"/>
                      </c15:dlblFieldTableCache>
                    </c15:dlblFTEntry>
                  </c15:dlblFieldTable>
                  <c15:showDataLabelsRange val="0"/>
                </c:ext>
                <c:ext xmlns:c16="http://schemas.microsoft.com/office/drawing/2014/chart" uri="{C3380CC4-5D6E-409C-BE32-E72D297353CC}">
                  <c16:uniqueId val="{00000015-BA41-491A-9C38-13C843DDA29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A41-491A-9C38-13C843DDA29D}"/>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{6D1B9ED9-66FC-4082-8566-E7E8B5C300CF}</c15:txfldGUID>
                      <c15:f>Diagramm!$K$46</c15:f>
                      <c15:dlblFieldTableCache>
                        <c:ptCount val="1"/>
                      </c15:dlblFieldTableCache>
                    </c15:dlblFTEntry>
                  </c15:dlblFieldTable>
                  <c15:showDataLabelsRange val="0"/>
                </c:ext>
                <c:ext xmlns:c16="http://schemas.microsoft.com/office/drawing/2014/chart" uri="{C3380CC4-5D6E-409C-BE32-E72D297353CC}">
                  <c16:uniqueId val="{00000017-BA41-491A-9C38-13C843DDA29D}"/>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{FC157F90-C7A0-4103-A4AD-A8A8E6F8CF4B}</c15:txfldGUID>
                      <c15:f>Diagramm!$K$47</c15:f>
                      <c15:dlblFieldTableCache>
                        <c:ptCount val="1"/>
                      </c15:dlblFieldTableCache>
                    </c15:dlblFTEntry>
                  </c15:dlblFieldTable>
                  <c15:showDataLabelsRange val="0"/>
                </c:ext>
                <c:ext xmlns:c16="http://schemas.microsoft.com/office/drawing/2014/chart" uri="{C3380CC4-5D6E-409C-BE32-E72D297353CC}">
                  <c16:uniqueId val="{00000018-BA41-491A-9C38-13C843DDA29D}"/>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{1D41BCC9-362B-49FE-9D50-396D1988399F}</c15:txfldGUID>
                      <c15:f>Diagramm!$K$48</c15:f>
                      <c15:dlblFieldTableCache>
                        <c:ptCount val="1"/>
                      </c15:dlblFieldTableCache>
                    </c15:dlblFTEntry>
                  </c15:dlblFieldTable>
                  <c15:showDataLabelsRange val="0"/>
                </c:ext>
                <c:ext xmlns:c16="http://schemas.microsoft.com/office/drawing/2014/chart" uri="{C3380CC4-5D6E-409C-BE32-E72D297353CC}">
                  <c16:uniqueId val="{00000019-BA41-491A-9C38-13C843DDA29D}"/>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{6DCEA9B6-5F10-4662-8D02-BD5689B8CEAC}</c15:txfldGUID>
                      <c15:f>Diagramm!$K$49</c15:f>
                      <c15:dlblFieldTableCache>
                        <c:ptCount val="1"/>
                      </c15:dlblFieldTableCache>
                    </c15:dlblFTEntry>
                  </c15:dlblFieldTable>
                  <c15:showDataLabelsRange val="0"/>
                </c:ext>
                <c:ext xmlns:c16="http://schemas.microsoft.com/office/drawing/2014/chart" uri="{C3380CC4-5D6E-409C-BE32-E72D297353CC}">
                  <c16:uniqueId val="{0000001A-BA41-491A-9C38-13C843DDA29D}"/>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{5B3428E3-8E48-4591-BD29-26E87A1408B9}</c15:txfldGUID>
                      <c15:f>Diagramm!$K$50</c15:f>
                      <c15:dlblFieldTableCache>
                        <c:ptCount val="1"/>
                      </c15:dlblFieldTableCache>
                    </c15:dlblFTEntry>
                  </c15:dlblFieldTable>
                  <c15:showDataLabelsRange val="0"/>
                </c:ext>
                <c:ext xmlns:c16="http://schemas.microsoft.com/office/drawing/2014/chart" uri="{C3380CC4-5D6E-409C-BE32-E72D297353CC}">
                  <c16:uniqueId val="{0000001B-BA41-491A-9C38-13C843DDA29D}"/>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{5F78FF6F-B99C-421B-A612-787714E7AC48}</c15:txfldGUID>
                      <c15:f>Diagramm!$K$51</c15:f>
                      <c15:dlblFieldTableCache>
                        <c:ptCount val="1"/>
                      </c15:dlblFieldTableCache>
                    </c15:dlblFTEntry>
                  </c15:dlblFieldTable>
                  <c15:showDataLabelsRange val="0"/>
                </c:ext>
                <c:ext xmlns:c16="http://schemas.microsoft.com/office/drawing/2014/chart" uri="{C3380CC4-5D6E-409C-BE32-E72D297353CC}">
                  <c16:uniqueId val="{0000001C-BA41-491A-9C38-13C843DDA29D}"/>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{9990EA7A-A750-4394-8AA1-214BDD4BCA3D}</c15:txfldGUID>
                      <c15:f>Diagramm!$K$52</c15:f>
                      <c15:dlblFieldTableCache>
                        <c:ptCount val="1"/>
                      </c15:dlblFieldTableCache>
                    </c15:dlblFTEntry>
                  </c15:dlblFieldTable>
                  <c15:showDataLabelsRange val="0"/>
                </c:ext>
                <c:ext xmlns:c16="http://schemas.microsoft.com/office/drawing/2014/chart" uri="{C3380CC4-5D6E-409C-BE32-E72D297353CC}">
                  <c16:uniqueId val="{0000001D-BA41-491A-9C38-13C843DDA29D}"/>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{0FFA625E-26AB-4A97-BE5C-220B073EC479}</c15:txfldGUID>
                      <c15:f>Diagramm!$K$53</c15:f>
                      <c15:dlblFieldTableCache>
                        <c:ptCount val="1"/>
                      </c15:dlblFieldTableCache>
                    </c15:dlblFTEntry>
                  </c15:dlblFieldTable>
                  <c15:showDataLabelsRange val="0"/>
                </c:ext>
                <c:ext xmlns:c16="http://schemas.microsoft.com/office/drawing/2014/chart" uri="{C3380CC4-5D6E-409C-BE32-E72D297353CC}">
                  <c16:uniqueId val="{0000001E-BA41-491A-9C38-13C843DDA29D}"/>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{39B1E9D6-7FEB-423D-A7DA-2B95D3CEC684}</c15:txfldGUID>
                      <c15:f>Diagramm!$K$54</c15:f>
                      <c15:dlblFieldTableCache>
                        <c:ptCount val="1"/>
                      </c15:dlblFieldTableCache>
                    </c15:dlblFTEntry>
                  </c15:dlblFieldTable>
                  <c15:showDataLabelsRange val="0"/>
                </c:ext>
                <c:ext xmlns:c16="http://schemas.microsoft.com/office/drawing/2014/chart" uri="{C3380CC4-5D6E-409C-BE32-E72D297353CC}">
                  <c16:uniqueId val="{0000001F-BA41-491A-9C38-13C843DDA29D}"/>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{EFB3EE06-83D5-4A6C-8512-2975170CD7A4}</c15:txfldGUID>
                      <c15:f>Diagramm!$K$55</c15:f>
                      <c15:dlblFieldTableCache>
                        <c:ptCount val="1"/>
                      </c15:dlblFieldTableCache>
                    </c15:dlblFTEntry>
                  </c15:dlblFieldTable>
                  <c15:showDataLabelsRange val="0"/>
                </c:ext>
                <c:ext xmlns:c16="http://schemas.microsoft.com/office/drawing/2014/chart" uri="{C3380CC4-5D6E-409C-BE32-E72D297353CC}">
                  <c16:uniqueId val="{00000020-BA41-491A-9C38-13C843DDA29D}"/>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{B24B151E-5BD9-46C8-9B75-811165A25116}</c15:txfldGUID>
                      <c15:f>Diagramm!$K$56</c15:f>
                      <c15:dlblFieldTableCache>
                        <c:ptCount val="1"/>
                      </c15:dlblFieldTableCache>
                    </c15:dlblFTEntry>
                  </c15:dlblFieldTable>
                  <c15:showDataLabelsRange val="0"/>
                </c:ext>
                <c:ext xmlns:c16="http://schemas.microsoft.com/office/drawing/2014/chart" uri="{C3380CC4-5D6E-409C-BE32-E72D297353CC}">
                  <c16:uniqueId val="{00000021-BA41-491A-9C38-13C843DDA29D}"/>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{CD0517C3-059D-4215-B1FC-C4C2232AA8C0}</c15:txfldGUID>
                      <c15:f>Diagramm!$K$57</c15:f>
                      <c15:dlblFieldTableCache>
                        <c:ptCount val="1"/>
                      </c15:dlblFieldTableCache>
                    </c15:dlblFTEntry>
                  </c15:dlblFieldTable>
                  <c15:showDataLabelsRange val="0"/>
                </c:ext>
                <c:ext xmlns:c16="http://schemas.microsoft.com/office/drawing/2014/chart" uri="{C3380CC4-5D6E-409C-BE32-E72D297353CC}">
                  <c16:uniqueId val="{00000022-BA41-491A-9C38-13C843DDA29D}"/>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{AF674D4A-E2C4-4257-97EA-F5B5C03486CD}</c15:txfldGUID>
                      <c15:f>Diagramm!$K$58</c15:f>
                      <c15:dlblFieldTableCache>
                        <c:ptCount val="1"/>
                      </c15:dlblFieldTableCache>
                    </c15:dlblFTEntry>
                  </c15:dlblFieldTable>
                  <c15:showDataLabelsRange val="0"/>
                </c:ext>
                <c:ext xmlns:c16="http://schemas.microsoft.com/office/drawing/2014/chart" uri="{C3380CC4-5D6E-409C-BE32-E72D297353CC}">
                  <c16:uniqueId val="{00000023-BA41-491A-9C38-13C843DDA29D}"/>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{3188CA02-9683-4834-A8BF-5AA4FF1FC510}</c15:txfldGUID>
                      <c15:f>Diagramm!$K$59</c15:f>
                      <c15:dlblFieldTableCache>
                        <c:ptCount val="1"/>
                      </c15:dlblFieldTableCache>
                    </c15:dlblFTEntry>
                  </c15:dlblFieldTable>
                  <c15:showDataLabelsRange val="0"/>
                </c:ext>
                <c:ext xmlns:c16="http://schemas.microsoft.com/office/drawing/2014/chart" uri="{C3380CC4-5D6E-409C-BE32-E72D297353CC}">
                  <c16:uniqueId val="{00000024-BA41-491A-9C38-13C843DDA29D}"/>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{A7EB5EF6-7061-4B82-8652-C231D3606720}</c15:txfldGUID>
                      <c15:f>Diagramm!$K$60</c15:f>
                      <c15:dlblFieldTableCache>
                        <c:ptCount val="1"/>
                      </c15:dlblFieldTableCache>
                    </c15:dlblFTEntry>
                  </c15:dlblFieldTable>
                  <c15:showDataLabelsRange val="0"/>
                </c:ext>
                <c:ext xmlns:c16="http://schemas.microsoft.com/office/drawing/2014/chart" uri="{C3380CC4-5D6E-409C-BE32-E72D297353CC}">
                  <c16:uniqueId val="{00000025-BA41-491A-9C38-13C843DDA29D}"/>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{F1CF572E-0AE9-450F-8E73-CF88871FCAD0}</c15:txfldGUID>
                      <c15:f>Diagramm!$K$61</c15:f>
                      <c15:dlblFieldTableCache>
                        <c:ptCount val="1"/>
                      </c15:dlblFieldTableCache>
                    </c15:dlblFTEntry>
                  </c15:dlblFieldTable>
                  <c15:showDataLabelsRange val="0"/>
                </c:ext>
                <c:ext xmlns:c16="http://schemas.microsoft.com/office/drawing/2014/chart" uri="{C3380CC4-5D6E-409C-BE32-E72D297353CC}">
                  <c16:uniqueId val="{00000026-BA41-491A-9C38-13C843DDA29D}"/>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{C1DF45B0-AA56-4FAE-9117-C46B2ECBDA04}</c15:txfldGUID>
                      <c15:f>Diagramm!$K$62</c15:f>
                      <c15:dlblFieldTableCache>
                        <c:ptCount val="1"/>
                      </c15:dlblFieldTableCache>
                    </c15:dlblFTEntry>
                  </c15:dlblFieldTable>
                  <c15:showDataLabelsRange val="0"/>
                </c:ext>
                <c:ext xmlns:c16="http://schemas.microsoft.com/office/drawing/2014/chart" uri="{C3380CC4-5D6E-409C-BE32-E72D297353CC}">
                  <c16:uniqueId val="{00000027-BA41-491A-9C38-13C843DDA29D}"/>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{7DDB4DCA-2AC6-4EC7-9914-53D7458F790B}</c15:txfldGUID>
                      <c15:f>Diagramm!$K$63</c15:f>
                      <c15:dlblFieldTableCache>
                        <c:ptCount val="1"/>
                      </c15:dlblFieldTableCache>
                    </c15:dlblFTEntry>
                  </c15:dlblFieldTable>
                  <c15:showDataLabelsRange val="0"/>
                </c:ext>
                <c:ext xmlns:c16="http://schemas.microsoft.com/office/drawing/2014/chart" uri="{C3380CC4-5D6E-409C-BE32-E72D297353CC}">
                  <c16:uniqueId val="{00000028-BA41-491A-9C38-13C843DDA29D}"/>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{7F3BA705-8A3C-4852-B45E-71E108F24B58}</c15:txfldGUID>
                      <c15:f>Diagramm!$K$64</c15:f>
                      <c15:dlblFieldTableCache>
                        <c:ptCount val="1"/>
                      </c15:dlblFieldTableCache>
                    </c15:dlblFTEntry>
                  </c15:dlblFieldTable>
                  <c15:showDataLabelsRange val="0"/>
                </c:ext>
                <c:ext xmlns:c16="http://schemas.microsoft.com/office/drawing/2014/chart" uri="{C3380CC4-5D6E-409C-BE32-E72D297353CC}">
                  <c16:uniqueId val="{00000029-BA41-491A-9C38-13C843DDA29D}"/>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{F3549DE5-AFAD-4834-A6FE-FDFF85431518}</c15:txfldGUID>
                      <c15:f>Diagramm!$K$65</c15:f>
                      <c15:dlblFieldTableCache>
                        <c:ptCount val="1"/>
                      </c15:dlblFieldTableCache>
                    </c15:dlblFTEntry>
                  </c15:dlblFieldTable>
                  <c15:showDataLabelsRange val="0"/>
                </c:ext>
                <c:ext xmlns:c16="http://schemas.microsoft.com/office/drawing/2014/chart" uri="{C3380CC4-5D6E-409C-BE32-E72D297353CC}">
                  <c16:uniqueId val="{0000002A-BA41-491A-9C38-13C843DDA29D}"/>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{81A7C267-3791-4574-A151-D665123BC7C1}</c15:txfldGUID>
                      <c15:f>Diagramm!$K$66</c15:f>
                      <c15:dlblFieldTableCache>
                        <c:ptCount val="1"/>
                      </c15:dlblFieldTableCache>
                    </c15:dlblFTEntry>
                  </c15:dlblFieldTable>
                  <c15:showDataLabelsRange val="0"/>
                </c:ext>
                <c:ext xmlns:c16="http://schemas.microsoft.com/office/drawing/2014/chart" uri="{C3380CC4-5D6E-409C-BE32-E72D297353CC}">
                  <c16:uniqueId val="{0000002B-BA41-491A-9C38-13C843DDA29D}"/>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{12912D0F-E973-428B-9D0B-96CB154537EC}</c15:txfldGUID>
                      <c15:f>Diagramm!$K$67</c15:f>
                      <c15:dlblFieldTableCache>
                        <c:ptCount val="1"/>
                      </c15:dlblFieldTableCache>
                    </c15:dlblFTEntry>
                  </c15:dlblFieldTable>
                  <c15:showDataLabelsRange val="0"/>
                </c:ext>
                <c:ext xmlns:c16="http://schemas.microsoft.com/office/drawing/2014/chart" uri="{C3380CC4-5D6E-409C-BE32-E72D297353CC}">
                  <c16:uniqueId val="{0000002C-BA41-491A-9C38-13C843DDA29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A41-491A-9C38-13C843DDA29D}"/>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{07E2D7AA-D57C-417B-BED7-8D0ED17537B2}</c15:txfldGUID>
                      <c15:f>Diagramm!$J$46</c15:f>
                      <c15:dlblFieldTableCache>
                        <c:ptCount val="1"/>
                      </c15:dlblFieldTableCache>
                    </c15:dlblFTEntry>
                  </c15:dlblFieldTable>
                  <c15:showDataLabelsRange val="0"/>
                </c:ext>
                <c:ext xmlns:c16="http://schemas.microsoft.com/office/drawing/2014/chart" uri="{C3380CC4-5D6E-409C-BE32-E72D297353CC}">
                  <c16:uniqueId val="{0000002E-BA41-491A-9C38-13C843DDA29D}"/>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{C1132D88-E64C-4109-A2F9-2AB71E78B845}</c15:txfldGUID>
                      <c15:f>Diagramm!$J$47</c15:f>
                      <c15:dlblFieldTableCache>
                        <c:ptCount val="1"/>
                      </c15:dlblFieldTableCache>
                    </c15:dlblFTEntry>
                  </c15:dlblFieldTable>
                  <c15:showDataLabelsRange val="0"/>
                </c:ext>
                <c:ext xmlns:c16="http://schemas.microsoft.com/office/drawing/2014/chart" uri="{C3380CC4-5D6E-409C-BE32-E72D297353CC}">
                  <c16:uniqueId val="{0000002F-BA41-491A-9C38-13C843DDA29D}"/>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{1528AEAE-AFC5-4B8F-AB37-0C5560310B0D}</c15:txfldGUID>
                      <c15:f>Diagramm!$J$48</c15:f>
                      <c15:dlblFieldTableCache>
                        <c:ptCount val="1"/>
                      </c15:dlblFieldTableCache>
                    </c15:dlblFTEntry>
                  </c15:dlblFieldTable>
                  <c15:showDataLabelsRange val="0"/>
                </c:ext>
                <c:ext xmlns:c16="http://schemas.microsoft.com/office/drawing/2014/chart" uri="{C3380CC4-5D6E-409C-BE32-E72D297353CC}">
                  <c16:uniqueId val="{00000030-BA41-491A-9C38-13C843DDA29D}"/>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{C953C9C9-3DE6-49C3-924A-89F577DB8978}</c15:txfldGUID>
                      <c15:f>Diagramm!$J$49</c15:f>
                      <c15:dlblFieldTableCache>
                        <c:ptCount val="1"/>
                      </c15:dlblFieldTableCache>
                    </c15:dlblFTEntry>
                  </c15:dlblFieldTable>
                  <c15:showDataLabelsRange val="0"/>
                </c:ext>
                <c:ext xmlns:c16="http://schemas.microsoft.com/office/drawing/2014/chart" uri="{C3380CC4-5D6E-409C-BE32-E72D297353CC}">
                  <c16:uniqueId val="{00000031-BA41-491A-9C38-13C843DDA29D}"/>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{1309F00D-A745-41E9-8265-7A796AC216C5}</c15:txfldGUID>
                      <c15:f>Diagramm!$J$50</c15:f>
                      <c15:dlblFieldTableCache>
                        <c:ptCount val="1"/>
                      </c15:dlblFieldTableCache>
                    </c15:dlblFTEntry>
                  </c15:dlblFieldTable>
                  <c15:showDataLabelsRange val="0"/>
                </c:ext>
                <c:ext xmlns:c16="http://schemas.microsoft.com/office/drawing/2014/chart" uri="{C3380CC4-5D6E-409C-BE32-E72D297353CC}">
                  <c16:uniqueId val="{00000032-BA41-491A-9C38-13C843DDA29D}"/>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{CBABB078-ED4B-4EC2-AE74-29F393CFAFC2}</c15:txfldGUID>
                      <c15:f>Diagramm!$J$51</c15:f>
                      <c15:dlblFieldTableCache>
                        <c:ptCount val="1"/>
                      </c15:dlblFieldTableCache>
                    </c15:dlblFTEntry>
                  </c15:dlblFieldTable>
                  <c15:showDataLabelsRange val="0"/>
                </c:ext>
                <c:ext xmlns:c16="http://schemas.microsoft.com/office/drawing/2014/chart" uri="{C3380CC4-5D6E-409C-BE32-E72D297353CC}">
                  <c16:uniqueId val="{00000033-BA41-491A-9C38-13C843DDA29D}"/>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{50897567-7231-4F4B-98D5-C9763F782EBC}</c15:txfldGUID>
                      <c15:f>Diagramm!$J$52</c15:f>
                      <c15:dlblFieldTableCache>
                        <c:ptCount val="1"/>
                      </c15:dlblFieldTableCache>
                    </c15:dlblFTEntry>
                  </c15:dlblFieldTable>
                  <c15:showDataLabelsRange val="0"/>
                </c:ext>
                <c:ext xmlns:c16="http://schemas.microsoft.com/office/drawing/2014/chart" uri="{C3380CC4-5D6E-409C-BE32-E72D297353CC}">
                  <c16:uniqueId val="{00000034-BA41-491A-9C38-13C843DDA29D}"/>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{A8B67C69-2C54-4A14-91CB-183A921363E8}</c15:txfldGUID>
                      <c15:f>Diagramm!$J$53</c15:f>
                      <c15:dlblFieldTableCache>
                        <c:ptCount val="1"/>
                      </c15:dlblFieldTableCache>
                    </c15:dlblFTEntry>
                  </c15:dlblFieldTable>
                  <c15:showDataLabelsRange val="0"/>
                </c:ext>
                <c:ext xmlns:c16="http://schemas.microsoft.com/office/drawing/2014/chart" uri="{C3380CC4-5D6E-409C-BE32-E72D297353CC}">
                  <c16:uniqueId val="{00000035-BA41-491A-9C38-13C843DDA29D}"/>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{669A8099-889B-4505-B967-1B23486C35A0}</c15:txfldGUID>
                      <c15:f>Diagramm!$J$54</c15:f>
                      <c15:dlblFieldTableCache>
                        <c:ptCount val="1"/>
                      </c15:dlblFieldTableCache>
                    </c15:dlblFTEntry>
                  </c15:dlblFieldTable>
                  <c15:showDataLabelsRange val="0"/>
                </c:ext>
                <c:ext xmlns:c16="http://schemas.microsoft.com/office/drawing/2014/chart" uri="{C3380CC4-5D6E-409C-BE32-E72D297353CC}">
                  <c16:uniqueId val="{00000036-BA41-491A-9C38-13C843DDA29D}"/>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{2FC9CC24-7909-4C6C-A2A1-616AA2C5D494}</c15:txfldGUID>
                      <c15:f>Diagramm!$J$55</c15:f>
                      <c15:dlblFieldTableCache>
                        <c:ptCount val="1"/>
                      </c15:dlblFieldTableCache>
                    </c15:dlblFTEntry>
                  </c15:dlblFieldTable>
                  <c15:showDataLabelsRange val="0"/>
                </c:ext>
                <c:ext xmlns:c16="http://schemas.microsoft.com/office/drawing/2014/chart" uri="{C3380CC4-5D6E-409C-BE32-E72D297353CC}">
                  <c16:uniqueId val="{00000037-BA41-491A-9C38-13C843DDA29D}"/>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{4868E19A-9A22-45BE-AF84-8A94D65210F2}</c15:txfldGUID>
                      <c15:f>Diagramm!$J$56</c15:f>
                      <c15:dlblFieldTableCache>
                        <c:ptCount val="1"/>
                      </c15:dlblFieldTableCache>
                    </c15:dlblFTEntry>
                  </c15:dlblFieldTable>
                  <c15:showDataLabelsRange val="0"/>
                </c:ext>
                <c:ext xmlns:c16="http://schemas.microsoft.com/office/drawing/2014/chart" uri="{C3380CC4-5D6E-409C-BE32-E72D297353CC}">
                  <c16:uniqueId val="{00000038-BA41-491A-9C38-13C843DDA29D}"/>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{B0C64C02-F81A-4A7F-B550-92E11CE41F5F}</c15:txfldGUID>
                      <c15:f>Diagramm!$J$57</c15:f>
                      <c15:dlblFieldTableCache>
                        <c:ptCount val="1"/>
                      </c15:dlblFieldTableCache>
                    </c15:dlblFTEntry>
                  </c15:dlblFieldTable>
                  <c15:showDataLabelsRange val="0"/>
                </c:ext>
                <c:ext xmlns:c16="http://schemas.microsoft.com/office/drawing/2014/chart" uri="{C3380CC4-5D6E-409C-BE32-E72D297353CC}">
                  <c16:uniqueId val="{00000039-BA41-491A-9C38-13C843DDA29D}"/>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{2B0801B7-F308-4177-935E-D9E4975312FD}</c15:txfldGUID>
                      <c15:f>Diagramm!$J$58</c15:f>
                      <c15:dlblFieldTableCache>
                        <c:ptCount val="1"/>
                      </c15:dlblFieldTableCache>
                    </c15:dlblFTEntry>
                  </c15:dlblFieldTable>
                  <c15:showDataLabelsRange val="0"/>
                </c:ext>
                <c:ext xmlns:c16="http://schemas.microsoft.com/office/drawing/2014/chart" uri="{C3380CC4-5D6E-409C-BE32-E72D297353CC}">
                  <c16:uniqueId val="{0000003A-BA41-491A-9C38-13C843DDA29D}"/>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{2246D09E-6D05-4971-9717-8A2DB2F4C7A9}</c15:txfldGUID>
                      <c15:f>Diagramm!$J$59</c15:f>
                      <c15:dlblFieldTableCache>
                        <c:ptCount val="1"/>
                      </c15:dlblFieldTableCache>
                    </c15:dlblFTEntry>
                  </c15:dlblFieldTable>
                  <c15:showDataLabelsRange val="0"/>
                </c:ext>
                <c:ext xmlns:c16="http://schemas.microsoft.com/office/drawing/2014/chart" uri="{C3380CC4-5D6E-409C-BE32-E72D297353CC}">
                  <c16:uniqueId val="{0000003B-BA41-491A-9C38-13C843DDA29D}"/>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{39513DFC-C54D-4A76-A179-01AB04530D47}</c15:txfldGUID>
                      <c15:f>Diagramm!$J$60</c15:f>
                      <c15:dlblFieldTableCache>
                        <c:ptCount val="1"/>
                      </c15:dlblFieldTableCache>
                    </c15:dlblFTEntry>
                  </c15:dlblFieldTable>
                  <c15:showDataLabelsRange val="0"/>
                </c:ext>
                <c:ext xmlns:c16="http://schemas.microsoft.com/office/drawing/2014/chart" uri="{C3380CC4-5D6E-409C-BE32-E72D297353CC}">
                  <c16:uniqueId val="{0000003C-BA41-491A-9C38-13C843DDA29D}"/>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{F761B261-3C4E-4A72-A005-A2F6FAA8C511}</c15:txfldGUID>
                      <c15:f>Diagramm!$J$61</c15:f>
                      <c15:dlblFieldTableCache>
                        <c:ptCount val="1"/>
                      </c15:dlblFieldTableCache>
                    </c15:dlblFTEntry>
                  </c15:dlblFieldTable>
                  <c15:showDataLabelsRange val="0"/>
                </c:ext>
                <c:ext xmlns:c16="http://schemas.microsoft.com/office/drawing/2014/chart" uri="{C3380CC4-5D6E-409C-BE32-E72D297353CC}">
                  <c16:uniqueId val="{0000003D-BA41-491A-9C38-13C843DDA29D}"/>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{FE8352A1-0B12-4D61-926A-E9EEF7853A6C}</c15:txfldGUID>
                      <c15:f>Diagramm!$J$62</c15:f>
                      <c15:dlblFieldTableCache>
                        <c:ptCount val="1"/>
                      </c15:dlblFieldTableCache>
                    </c15:dlblFTEntry>
                  </c15:dlblFieldTable>
                  <c15:showDataLabelsRange val="0"/>
                </c:ext>
                <c:ext xmlns:c16="http://schemas.microsoft.com/office/drawing/2014/chart" uri="{C3380CC4-5D6E-409C-BE32-E72D297353CC}">
                  <c16:uniqueId val="{0000003E-BA41-491A-9C38-13C843DDA29D}"/>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{AFE65C8C-05AD-4644-944E-77F2770B49C2}</c15:txfldGUID>
                      <c15:f>Diagramm!$J$63</c15:f>
                      <c15:dlblFieldTableCache>
                        <c:ptCount val="1"/>
                      </c15:dlblFieldTableCache>
                    </c15:dlblFTEntry>
                  </c15:dlblFieldTable>
                  <c15:showDataLabelsRange val="0"/>
                </c:ext>
                <c:ext xmlns:c16="http://schemas.microsoft.com/office/drawing/2014/chart" uri="{C3380CC4-5D6E-409C-BE32-E72D297353CC}">
                  <c16:uniqueId val="{0000003F-BA41-491A-9C38-13C843DDA29D}"/>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{EFC02AD0-2770-4D42-B602-8CDEA063B116}</c15:txfldGUID>
                      <c15:f>Diagramm!$J$64</c15:f>
                      <c15:dlblFieldTableCache>
                        <c:ptCount val="1"/>
                      </c15:dlblFieldTableCache>
                    </c15:dlblFTEntry>
                  </c15:dlblFieldTable>
                  <c15:showDataLabelsRange val="0"/>
                </c:ext>
                <c:ext xmlns:c16="http://schemas.microsoft.com/office/drawing/2014/chart" uri="{C3380CC4-5D6E-409C-BE32-E72D297353CC}">
                  <c16:uniqueId val="{00000040-BA41-491A-9C38-13C843DDA29D}"/>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{2690C1A9-8EC0-482D-A6F7-C465F6FB45C0}</c15:txfldGUID>
                      <c15:f>Diagramm!$J$65</c15:f>
                      <c15:dlblFieldTableCache>
                        <c:ptCount val="1"/>
                      </c15:dlblFieldTableCache>
                    </c15:dlblFTEntry>
                  </c15:dlblFieldTable>
                  <c15:showDataLabelsRange val="0"/>
                </c:ext>
                <c:ext xmlns:c16="http://schemas.microsoft.com/office/drawing/2014/chart" uri="{C3380CC4-5D6E-409C-BE32-E72D297353CC}">
                  <c16:uniqueId val="{00000041-BA41-491A-9C38-13C843DDA29D}"/>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{695319BA-3507-4DDA-9B0F-E0BC5142D407}</c15:txfldGUID>
                      <c15:f>Diagramm!$J$66</c15:f>
                      <c15:dlblFieldTableCache>
                        <c:ptCount val="1"/>
                      </c15:dlblFieldTableCache>
                    </c15:dlblFTEntry>
                  </c15:dlblFieldTable>
                  <c15:showDataLabelsRange val="0"/>
                </c:ext>
                <c:ext xmlns:c16="http://schemas.microsoft.com/office/drawing/2014/chart" uri="{C3380CC4-5D6E-409C-BE32-E72D297353CC}">
                  <c16:uniqueId val="{00000042-BA41-491A-9C38-13C843DDA29D}"/>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{C6E14931-4A0D-455A-A652-DE755E859A0E}</c15:txfldGUID>
                      <c15:f>Diagramm!$J$67</c15:f>
                      <c15:dlblFieldTableCache>
                        <c:ptCount val="1"/>
                      </c15:dlblFieldTableCache>
                    </c15:dlblFTEntry>
                  </c15:dlblFieldTable>
                  <c15:showDataLabelsRange val="0"/>
                </c:ext>
                <c:ext xmlns:c16="http://schemas.microsoft.com/office/drawing/2014/chart" uri="{C3380CC4-5D6E-409C-BE32-E72D297353CC}">
                  <c16:uniqueId val="{00000043-BA41-491A-9C38-13C843DDA29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A41-491A-9C38-13C843DDA29D}"/>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D6D-4838-9690-9EA60A46B5D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D6D-4838-9690-9EA60A46B5D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D6D-4838-9690-9EA60A46B5D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D6D-4838-9690-9EA60A46B5D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D6D-4838-9690-9EA60A46B5D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D6D-4838-9690-9EA60A46B5D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D6D-4838-9690-9EA60A46B5D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D6D-4838-9690-9EA60A46B5D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D6D-4838-9690-9EA60A46B5D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D6D-4838-9690-9EA60A46B5D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D6D-4838-9690-9EA60A46B5D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D6D-4838-9690-9EA60A46B5D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D6D-4838-9690-9EA60A46B5D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D6D-4838-9690-9EA60A46B5D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D6D-4838-9690-9EA60A46B5D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D6D-4838-9690-9EA60A46B5D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D6D-4838-9690-9EA60A46B5D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D6D-4838-9690-9EA60A46B5D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D6D-4838-9690-9EA60A46B5D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4D6D-4838-9690-9EA60A46B5D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4D6D-4838-9690-9EA60A46B5D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D6D-4838-9690-9EA60A46B5D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D6D-4838-9690-9EA60A46B5DC}"/>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D6D-4838-9690-9EA60A46B5D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4D6D-4838-9690-9EA60A46B5D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4D6D-4838-9690-9EA60A46B5D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4D6D-4838-9690-9EA60A46B5D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4D6D-4838-9690-9EA60A46B5D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4D6D-4838-9690-9EA60A46B5D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4D6D-4838-9690-9EA60A46B5D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4D6D-4838-9690-9EA60A46B5D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4D6D-4838-9690-9EA60A46B5D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4D6D-4838-9690-9EA60A46B5D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4D6D-4838-9690-9EA60A46B5D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4D6D-4838-9690-9EA60A46B5D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4D6D-4838-9690-9EA60A46B5D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4D6D-4838-9690-9EA60A46B5D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4D6D-4838-9690-9EA60A46B5D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4D6D-4838-9690-9EA60A46B5D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4D6D-4838-9690-9EA60A46B5D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4D6D-4838-9690-9EA60A46B5D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4D6D-4838-9690-9EA60A46B5D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4D6D-4838-9690-9EA60A46B5D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4D6D-4838-9690-9EA60A46B5D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4D6D-4838-9690-9EA60A46B5D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D6D-4838-9690-9EA60A46B5DC}"/>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4D6D-4838-9690-9EA60A46B5D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4D6D-4838-9690-9EA60A46B5D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4D6D-4838-9690-9EA60A46B5D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4D6D-4838-9690-9EA60A46B5D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4D6D-4838-9690-9EA60A46B5D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4D6D-4838-9690-9EA60A46B5D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4D6D-4838-9690-9EA60A46B5D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4D6D-4838-9690-9EA60A46B5D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4D6D-4838-9690-9EA60A46B5D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4D6D-4838-9690-9EA60A46B5D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4D6D-4838-9690-9EA60A46B5D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4D6D-4838-9690-9EA60A46B5D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4D6D-4838-9690-9EA60A46B5D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4D6D-4838-9690-9EA60A46B5D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4D6D-4838-9690-9EA60A46B5D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4D6D-4838-9690-9EA60A46B5D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4D6D-4838-9690-9EA60A46B5D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4D6D-4838-9690-9EA60A46B5D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4D6D-4838-9690-9EA60A46B5D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4D6D-4838-9690-9EA60A46B5D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4D6D-4838-9690-9EA60A46B5D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4D6D-4838-9690-9EA60A46B5D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D6D-4838-9690-9EA60A46B5DC}"/>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100.80062270654955</c:v>
                </c:pt>
                <c:pt idx="2">
                  <c:v>102.8444345602135</c:v>
                </c:pt>
                <c:pt idx="3">
                  <c:v>102.1283220282442</c:v>
                </c:pt>
                <c:pt idx="4">
                  <c:v>103.20916268208606</c:v>
                </c:pt>
                <c:pt idx="5">
                  <c:v>104.45679973312576</c:v>
                </c:pt>
                <c:pt idx="6">
                  <c:v>106.45390859557433</c:v>
                </c:pt>
                <c:pt idx="7">
                  <c:v>106.09362837762704</c:v>
                </c:pt>
                <c:pt idx="8">
                  <c:v>106.9365061714667</c:v>
                </c:pt>
                <c:pt idx="9">
                  <c:v>107.73712887801624</c:v>
                </c:pt>
                <c:pt idx="10">
                  <c:v>109.413988657845</c:v>
                </c:pt>
                <c:pt idx="11">
                  <c:v>108.60002223951963</c:v>
                </c:pt>
                <c:pt idx="12">
                  <c:v>109.56966529522963</c:v>
                </c:pt>
                <c:pt idx="13">
                  <c:v>110.15901256532858</c:v>
                </c:pt>
                <c:pt idx="14">
                  <c:v>110.95073946402758</c:v>
                </c:pt>
                <c:pt idx="15">
                  <c:v>111.46002446347158</c:v>
                </c:pt>
                <c:pt idx="16">
                  <c:v>111.52007116646281</c:v>
                </c:pt>
                <c:pt idx="17">
                  <c:v>112.64094295563216</c:v>
                </c:pt>
                <c:pt idx="18">
                  <c:v>115.26075836761926</c:v>
                </c:pt>
                <c:pt idx="19">
                  <c:v>114.81374402312909</c:v>
                </c:pt>
                <c:pt idx="20">
                  <c:v>115.43200266874236</c:v>
                </c:pt>
                <c:pt idx="21">
                  <c:v>116.58400978538863</c:v>
                </c:pt>
                <c:pt idx="22">
                  <c:v>118.49660847325698</c:v>
                </c:pt>
                <c:pt idx="23">
                  <c:v>118.10519292783277</c:v>
                </c:pt>
                <c:pt idx="24">
                  <c:v>117.74491270988547</c:v>
                </c:pt>
              </c:numCache>
            </c:numRef>
          </c:val>
          <c:smooth val="0"/>
          <c:extLst>
            <c:ext xmlns:c16="http://schemas.microsoft.com/office/drawing/2014/chart" uri="{C3380CC4-5D6E-409C-BE32-E72D297353CC}">
              <c16:uniqueId val="{00000000-5AA2-44F1-A306-2F3F34783629}"/>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102.98468040147912</c:v>
                </c:pt>
                <c:pt idx="2">
                  <c:v>105.25620707871104</c:v>
                </c:pt>
                <c:pt idx="3">
                  <c:v>104.22609614368727</c:v>
                </c:pt>
                <c:pt idx="4">
                  <c:v>102.40359218172213</c:v>
                </c:pt>
                <c:pt idx="5">
                  <c:v>104.46381405176967</c:v>
                </c:pt>
                <c:pt idx="6">
                  <c:v>106.00898045430533</c:v>
                </c:pt>
                <c:pt idx="7">
                  <c:v>107.31642894875858</c:v>
                </c:pt>
                <c:pt idx="8">
                  <c:v>106.25990491283676</c:v>
                </c:pt>
                <c:pt idx="9">
                  <c:v>108.68991019545695</c:v>
                </c:pt>
                <c:pt idx="10">
                  <c:v>113.0744849445325</c:v>
                </c:pt>
                <c:pt idx="11">
                  <c:v>110.63127311146329</c:v>
                </c:pt>
                <c:pt idx="12">
                  <c:v>110.57844690966721</c:v>
                </c:pt>
                <c:pt idx="13">
                  <c:v>112.5594294770206</c:v>
                </c:pt>
                <c:pt idx="14">
                  <c:v>113.56312731114633</c:v>
                </c:pt>
                <c:pt idx="15">
                  <c:v>116.48177496038035</c:v>
                </c:pt>
                <c:pt idx="16">
                  <c:v>113.39144215530904</c:v>
                </c:pt>
                <c:pt idx="17">
                  <c:v>115.35921817221342</c:v>
                </c:pt>
                <c:pt idx="18">
                  <c:v>118.25145272054939</c:v>
                </c:pt>
                <c:pt idx="19">
                  <c:v>117.49867934495511</c:v>
                </c:pt>
                <c:pt idx="20">
                  <c:v>116.49498151082938</c:v>
                </c:pt>
                <c:pt idx="21">
                  <c:v>121.89646064447966</c:v>
                </c:pt>
                <c:pt idx="22">
                  <c:v>123.48124669836238</c:v>
                </c:pt>
                <c:pt idx="23">
                  <c:v>122.60961436872688</c:v>
                </c:pt>
                <c:pt idx="24">
                  <c:v>120.02113048071843</c:v>
                </c:pt>
              </c:numCache>
            </c:numRef>
          </c:val>
          <c:smooth val="0"/>
          <c:extLst>
            <c:ext xmlns:c16="http://schemas.microsoft.com/office/drawing/2014/chart" uri="{C3380CC4-5D6E-409C-BE32-E72D297353CC}">
              <c16:uniqueId val="{00000001-5AA2-44F1-A306-2F3F34783629}"/>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101.17817479478512</c:v>
                </c:pt>
                <c:pt idx="2">
                  <c:v>99.565427329792371</c:v>
                </c:pt>
                <c:pt idx="3">
                  <c:v>100.03862868179623</c:v>
                </c:pt>
                <c:pt idx="4">
                  <c:v>98.029937228392086</c:v>
                </c:pt>
                <c:pt idx="5">
                  <c:v>99.063254466441336</c:v>
                </c:pt>
                <c:pt idx="6">
                  <c:v>98.96668276195075</c:v>
                </c:pt>
                <c:pt idx="7">
                  <c:v>98.628681796233707</c:v>
                </c:pt>
                <c:pt idx="8">
                  <c:v>96.533075808788027</c:v>
                </c:pt>
                <c:pt idx="9">
                  <c:v>98.725253500724293</c:v>
                </c:pt>
                <c:pt idx="10">
                  <c:v>98.068565910188312</c:v>
                </c:pt>
                <c:pt idx="11">
                  <c:v>99.246740704973448</c:v>
                </c:pt>
                <c:pt idx="12">
                  <c:v>99.130854659584742</c:v>
                </c:pt>
                <c:pt idx="13">
                  <c:v>99.101883148237562</c:v>
                </c:pt>
                <c:pt idx="14">
                  <c:v>97.035248672139062</c:v>
                </c:pt>
                <c:pt idx="15">
                  <c:v>99.198454852728148</c:v>
                </c:pt>
                <c:pt idx="16">
                  <c:v>94.591984548527279</c:v>
                </c:pt>
                <c:pt idx="17">
                  <c:v>95.316272332206665</c:v>
                </c:pt>
                <c:pt idx="18">
                  <c:v>93.983582810236598</c:v>
                </c:pt>
                <c:pt idx="19">
                  <c:v>93.529695799130849</c:v>
                </c:pt>
                <c:pt idx="20">
                  <c:v>92.621921776919365</c:v>
                </c:pt>
                <c:pt idx="21">
                  <c:v>93.239980685659106</c:v>
                </c:pt>
                <c:pt idx="22">
                  <c:v>90.960888459681314</c:v>
                </c:pt>
                <c:pt idx="23">
                  <c:v>90.545630130371805</c:v>
                </c:pt>
                <c:pt idx="24">
                  <c:v>88.759053597295988</c:v>
                </c:pt>
              </c:numCache>
            </c:numRef>
          </c:val>
          <c:smooth val="0"/>
          <c:extLst>
            <c:ext xmlns:c16="http://schemas.microsoft.com/office/drawing/2014/chart" uri="{C3380CC4-5D6E-409C-BE32-E72D297353CC}">
              <c16:uniqueId val="{00000002-5AA2-44F1-A306-2F3F34783629}"/>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5AA2-44F1-A306-2F3F34783629}"/>
                </c:ext>
              </c:extLst>
            </c:dLbl>
            <c:dLbl>
              <c:idx val="1"/>
              <c:delete val="1"/>
              <c:extLst>
                <c:ext xmlns:c15="http://schemas.microsoft.com/office/drawing/2012/chart" uri="{CE6537A1-D6FC-4f65-9D91-7224C49458BB}"/>
                <c:ext xmlns:c16="http://schemas.microsoft.com/office/drawing/2014/chart" uri="{C3380CC4-5D6E-409C-BE32-E72D297353CC}">
                  <c16:uniqueId val="{00000004-5AA2-44F1-A306-2F3F34783629}"/>
                </c:ext>
              </c:extLst>
            </c:dLbl>
            <c:dLbl>
              <c:idx val="2"/>
              <c:delete val="1"/>
              <c:extLst>
                <c:ext xmlns:c15="http://schemas.microsoft.com/office/drawing/2012/chart" uri="{CE6537A1-D6FC-4f65-9D91-7224C49458BB}"/>
                <c:ext xmlns:c16="http://schemas.microsoft.com/office/drawing/2014/chart" uri="{C3380CC4-5D6E-409C-BE32-E72D297353CC}">
                  <c16:uniqueId val="{00000005-5AA2-44F1-A306-2F3F34783629}"/>
                </c:ext>
              </c:extLst>
            </c:dLbl>
            <c:dLbl>
              <c:idx val="3"/>
              <c:delete val="1"/>
              <c:extLst>
                <c:ext xmlns:c15="http://schemas.microsoft.com/office/drawing/2012/chart" uri="{CE6537A1-D6FC-4f65-9D91-7224C49458BB}"/>
                <c:ext xmlns:c16="http://schemas.microsoft.com/office/drawing/2014/chart" uri="{C3380CC4-5D6E-409C-BE32-E72D297353CC}">
                  <c16:uniqueId val="{00000006-5AA2-44F1-A306-2F3F34783629}"/>
                </c:ext>
              </c:extLst>
            </c:dLbl>
            <c:dLbl>
              <c:idx val="4"/>
              <c:delete val="1"/>
              <c:extLst>
                <c:ext xmlns:c15="http://schemas.microsoft.com/office/drawing/2012/chart" uri="{CE6537A1-D6FC-4f65-9D91-7224C49458BB}"/>
                <c:ext xmlns:c16="http://schemas.microsoft.com/office/drawing/2014/chart" uri="{C3380CC4-5D6E-409C-BE32-E72D297353CC}">
                  <c16:uniqueId val="{00000007-5AA2-44F1-A306-2F3F34783629}"/>
                </c:ext>
              </c:extLst>
            </c:dLbl>
            <c:dLbl>
              <c:idx val="5"/>
              <c:delete val="1"/>
              <c:extLst>
                <c:ext xmlns:c15="http://schemas.microsoft.com/office/drawing/2012/chart" uri="{CE6537A1-D6FC-4f65-9D91-7224C49458BB}"/>
                <c:ext xmlns:c16="http://schemas.microsoft.com/office/drawing/2014/chart" uri="{C3380CC4-5D6E-409C-BE32-E72D297353CC}">
                  <c16:uniqueId val="{00000008-5AA2-44F1-A306-2F3F34783629}"/>
                </c:ext>
              </c:extLst>
            </c:dLbl>
            <c:dLbl>
              <c:idx val="6"/>
              <c:delete val="1"/>
              <c:extLst>
                <c:ext xmlns:c15="http://schemas.microsoft.com/office/drawing/2012/chart" uri="{CE6537A1-D6FC-4f65-9D91-7224C49458BB}"/>
                <c:ext xmlns:c16="http://schemas.microsoft.com/office/drawing/2014/chart" uri="{C3380CC4-5D6E-409C-BE32-E72D297353CC}">
                  <c16:uniqueId val="{00000009-5AA2-44F1-A306-2F3F34783629}"/>
                </c:ext>
              </c:extLst>
            </c:dLbl>
            <c:dLbl>
              <c:idx val="7"/>
              <c:delete val="1"/>
              <c:extLst>
                <c:ext xmlns:c15="http://schemas.microsoft.com/office/drawing/2012/chart" uri="{CE6537A1-D6FC-4f65-9D91-7224C49458BB}"/>
                <c:ext xmlns:c16="http://schemas.microsoft.com/office/drawing/2014/chart" uri="{C3380CC4-5D6E-409C-BE32-E72D297353CC}">
                  <c16:uniqueId val="{0000000A-5AA2-44F1-A306-2F3F34783629}"/>
                </c:ext>
              </c:extLst>
            </c:dLbl>
            <c:dLbl>
              <c:idx val="8"/>
              <c:delete val="1"/>
              <c:extLst>
                <c:ext xmlns:c15="http://schemas.microsoft.com/office/drawing/2012/chart" uri="{CE6537A1-D6FC-4f65-9D91-7224C49458BB}"/>
                <c:ext xmlns:c16="http://schemas.microsoft.com/office/drawing/2014/chart" uri="{C3380CC4-5D6E-409C-BE32-E72D297353CC}">
                  <c16:uniqueId val="{0000000B-5AA2-44F1-A306-2F3F34783629}"/>
                </c:ext>
              </c:extLst>
            </c:dLbl>
            <c:dLbl>
              <c:idx val="9"/>
              <c:delete val="1"/>
              <c:extLst>
                <c:ext xmlns:c15="http://schemas.microsoft.com/office/drawing/2012/chart" uri="{CE6537A1-D6FC-4f65-9D91-7224C49458BB}"/>
                <c:ext xmlns:c16="http://schemas.microsoft.com/office/drawing/2014/chart" uri="{C3380CC4-5D6E-409C-BE32-E72D297353CC}">
                  <c16:uniqueId val="{0000000C-5AA2-44F1-A306-2F3F34783629}"/>
                </c:ext>
              </c:extLst>
            </c:dLbl>
            <c:dLbl>
              <c:idx val="10"/>
              <c:delete val="1"/>
              <c:extLst>
                <c:ext xmlns:c15="http://schemas.microsoft.com/office/drawing/2012/chart" uri="{CE6537A1-D6FC-4f65-9D91-7224C49458BB}"/>
                <c:ext xmlns:c16="http://schemas.microsoft.com/office/drawing/2014/chart" uri="{C3380CC4-5D6E-409C-BE32-E72D297353CC}">
                  <c16:uniqueId val="{0000000D-5AA2-44F1-A306-2F3F34783629}"/>
                </c:ext>
              </c:extLst>
            </c:dLbl>
            <c:dLbl>
              <c:idx val="11"/>
              <c:delete val="1"/>
              <c:extLst>
                <c:ext xmlns:c15="http://schemas.microsoft.com/office/drawing/2012/chart" uri="{CE6537A1-D6FC-4f65-9D91-7224C49458BB}"/>
                <c:ext xmlns:c16="http://schemas.microsoft.com/office/drawing/2014/chart" uri="{C3380CC4-5D6E-409C-BE32-E72D297353CC}">
                  <c16:uniqueId val="{0000000E-5AA2-44F1-A306-2F3F34783629}"/>
                </c:ext>
              </c:extLst>
            </c:dLbl>
            <c:dLbl>
              <c:idx val="12"/>
              <c:delete val="1"/>
              <c:extLst>
                <c:ext xmlns:c15="http://schemas.microsoft.com/office/drawing/2012/chart" uri="{CE6537A1-D6FC-4f65-9D91-7224C49458BB}"/>
                <c:ext xmlns:c16="http://schemas.microsoft.com/office/drawing/2014/chart" uri="{C3380CC4-5D6E-409C-BE32-E72D297353CC}">
                  <c16:uniqueId val="{0000000F-5AA2-44F1-A306-2F3F34783629}"/>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AA2-44F1-A306-2F3F34783629}"/>
                </c:ext>
              </c:extLst>
            </c:dLbl>
            <c:dLbl>
              <c:idx val="14"/>
              <c:delete val="1"/>
              <c:extLst>
                <c:ext xmlns:c15="http://schemas.microsoft.com/office/drawing/2012/chart" uri="{CE6537A1-D6FC-4f65-9D91-7224C49458BB}"/>
                <c:ext xmlns:c16="http://schemas.microsoft.com/office/drawing/2014/chart" uri="{C3380CC4-5D6E-409C-BE32-E72D297353CC}">
                  <c16:uniqueId val="{00000011-5AA2-44F1-A306-2F3F34783629}"/>
                </c:ext>
              </c:extLst>
            </c:dLbl>
            <c:dLbl>
              <c:idx val="15"/>
              <c:delete val="1"/>
              <c:extLst>
                <c:ext xmlns:c15="http://schemas.microsoft.com/office/drawing/2012/chart" uri="{CE6537A1-D6FC-4f65-9D91-7224C49458BB}"/>
                <c:ext xmlns:c16="http://schemas.microsoft.com/office/drawing/2014/chart" uri="{C3380CC4-5D6E-409C-BE32-E72D297353CC}">
                  <c16:uniqueId val="{00000012-5AA2-44F1-A306-2F3F34783629}"/>
                </c:ext>
              </c:extLst>
            </c:dLbl>
            <c:dLbl>
              <c:idx val="16"/>
              <c:delete val="1"/>
              <c:extLst>
                <c:ext xmlns:c15="http://schemas.microsoft.com/office/drawing/2012/chart" uri="{CE6537A1-D6FC-4f65-9D91-7224C49458BB}"/>
                <c:ext xmlns:c16="http://schemas.microsoft.com/office/drawing/2014/chart" uri="{C3380CC4-5D6E-409C-BE32-E72D297353CC}">
                  <c16:uniqueId val="{00000013-5AA2-44F1-A306-2F3F34783629}"/>
                </c:ext>
              </c:extLst>
            </c:dLbl>
            <c:dLbl>
              <c:idx val="17"/>
              <c:delete val="1"/>
              <c:extLst>
                <c:ext xmlns:c15="http://schemas.microsoft.com/office/drawing/2012/chart" uri="{CE6537A1-D6FC-4f65-9D91-7224C49458BB}"/>
                <c:ext xmlns:c16="http://schemas.microsoft.com/office/drawing/2014/chart" uri="{C3380CC4-5D6E-409C-BE32-E72D297353CC}">
                  <c16:uniqueId val="{00000014-5AA2-44F1-A306-2F3F34783629}"/>
                </c:ext>
              </c:extLst>
            </c:dLbl>
            <c:dLbl>
              <c:idx val="18"/>
              <c:delete val="1"/>
              <c:extLst>
                <c:ext xmlns:c15="http://schemas.microsoft.com/office/drawing/2012/chart" uri="{CE6537A1-D6FC-4f65-9D91-7224C49458BB}"/>
                <c:ext xmlns:c16="http://schemas.microsoft.com/office/drawing/2014/chart" uri="{C3380CC4-5D6E-409C-BE32-E72D297353CC}">
                  <c16:uniqueId val="{00000015-5AA2-44F1-A306-2F3F34783629}"/>
                </c:ext>
              </c:extLst>
            </c:dLbl>
            <c:dLbl>
              <c:idx val="19"/>
              <c:delete val="1"/>
              <c:extLst>
                <c:ext xmlns:c15="http://schemas.microsoft.com/office/drawing/2012/chart" uri="{CE6537A1-D6FC-4f65-9D91-7224C49458BB}"/>
                <c:ext xmlns:c16="http://schemas.microsoft.com/office/drawing/2014/chart" uri="{C3380CC4-5D6E-409C-BE32-E72D297353CC}">
                  <c16:uniqueId val="{00000016-5AA2-44F1-A306-2F3F34783629}"/>
                </c:ext>
              </c:extLst>
            </c:dLbl>
            <c:dLbl>
              <c:idx val="20"/>
              <c:delete val="1"/>
              <c:extLst>
                <c:ext xmlns:c15="http://schemas.microsoft.com/office/drawing/2012/chart" uri="{CE6537A1-D6FC-4f65-9D91-7224C49458BB}"/>
                <c:ext xmlns:c16="http://schemas.microsoft.com/office/drawing/2014/chart" uri="{C3380CC4-5D6E-409C-BE32-E72D297353CC}">
                  <c16:uniqueId val="{00000017-5AA2-44F1-A306-2F3F34783629}"/>
                </c:ext>
              </c:extLst>
            </c:dLbl>
            <c:dLbl>
              <c:idx val="21"/>
              <c:delete val="1"/>
              <c:extLst>
                <c:ext xmlns:c15="http://schemas.microsoft.com/office/drawing/2012/chart" uri="{CE6537A1-D6FC-4f65-9D91-7224C49458BB}"/>
                <c:ext xmlns:c16="http://schemas.microsoft.com/office/drawing/2014/chart" uri="{C3380CC4-5D6E-409C-BE32-E72D297353CC}">
                  <c16:uniqueId val="{00000018-5AA2-44F1-A306-2F3F34783629}"/>
                </c:ext>
              </c:extLst>
            </c:dLbl>
            <c:dLbl>
              <c:idx val="22"/>
              <c:delete val="1"/>
              <c:extLst>
                <c:ext xmlns:c15="http://schemas.microsoft.com/office/drawing/2012/chart" uri="{CE6537A1-D6FC-4f65-9D91-7224C49458BB}"/>
                <c:ext xmlns:c16="http://schemas.microsoft.com/office/drawing/2014/chart" uri="{C3380CC4-5D6E-409C-BE32-E72D297353CC}">
                  <c16:uniqueId val="{00000019-5AA2-44F1-A306-2F3F34783629}"/>
                </c:ext>
              </c:extLst>
            </c:dLbl>
            <c:dLbl>
              <c:idx val="23"/>
              <c:delete val="1"/>
              <c:extLst>
                <c:ext xmlns:c15="http://schemas.microsoft.com/office/drawing/2012/chart" uri="{CE6537A1-D6FC-4f65-9D91-7224C49458BB}"/>
                <c:ext xmlns:c16="http://schemas.microsoft.com/office/drawing/2014/chart" uri="{C3380CC4-5D6E-409C-BE32-E72D297353CC}">
                  <c16:uniqueId val="{0000001A-5AA2-44F1-A306-2F3F34783629}"/>
                </c:ext>
              </c:extLst>
            </c:dLbl>
            <c:dLbl>
              <c:idx val="24"/>
              <c:delete val="1"/>
              <c:extLst>
                <c:ext xmlns:c15="http://schemas.microsoft.com/office/drawing/2012/chart" uri="{CE6537A1-D6FC-4f65-9D91-7224C49458BB}"/>
                <c:ext xmlns:c16="http://schemas.microsoft.com/office/drawing/2014/chart" uri="{C3380CC4-5D6E-409C-BE32-E72D297353CC}">
                  <c16:uniqueId val="{0000001B-5AA2-44F1-A306-2F3F34783629}"/>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5AA2-44F1-A306-2F3F34783629}"/>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Fürstenfeldbruck (09179)</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52944</v>
      </c>
      <c r="F11" s="238">
        <v>53106</v>
      </c>
      <c r="G11" s="238">
        <v>53282</v>
      </c>
      <c r="H11" s="238">
        <v>52422</v>
      </c>
      <c r="I11" s="265">
        <v>51904</v>
      </c>
      <c r="J11" s="263">
        <v>1040</v>
      </c>
      <c r="K11" s="266">
        <v>2.0036991368680641</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15.459731036566939</v>
      </c>
      <c r="E13" s="115">
        <v>8185</v>
      </c>
      <c r="F13" s="114">
        <v>8131</v>
      </c>
      <c r="G13" s="114">
        <v>8173</v>
      </c>
      <c r="H13" s="114">
        <v>8117</v>
      </c>
      <c r="I13" s="140">
        <v>7823</v>
      </c>
      <c r="J13" s="115">
        <v>362</v>
      </c>
      <c r="K13" s="116">
        <v>4.6273808002045254</v>
      </c>
    </row>
    <row r="14" spans="1:255" ht="14.1" customHeight="1" x14ac:dyDescent="0.2">
      <c r="A14" s="306" t="s">
        <v>230</v>
      </c>
      <c r="B14" s="307"/>
      <c r="C14" s="308"/>
      <c r="D14" s="113">
        <v>58.323889392565732</v>
      </c>
      <c r="E14" s="115">
        <v>30879</v>
      </c>
      <c r="F14" s="114">
        <v>31145</v>
      </c>
      <c r="G14" s="114">
        <v>31302</v>
      </c>
      <c r="H14" s="114">
        <v>30743</v>
      </c>
      <c r="I14" s="140">
        <v>30604</v>
      </c>
      <c r="J14" s="115">
        <v>275</v>
      </c>
      <c r="K14" s="116">
        <v>0.89857534962749963</v>
      </c>
    </row>
    <row r="15" spans="1:255" ht="14.1" customHeight="1" x14ac:dyDescent="0.2">
      <c r="A15" s="306" t="s">
        <v>231</v>
      </c>
      <c r="B15" s="307"/>
      <c r="C15" s="308"/>
      <c r="D15" s="113">
        <v>13.276291931097008</v>
      </c>
      <c r="E15" s="115">
        <v>7029</v>
      </c>
      <c r="F15" s="114">
        <v>6999</v>
      </c>
      <c r="G15" s="114">
        <v>7011</v>
      </c>
      <c r="H15" s="114">
        <v>6908</v>
      </c>
      <c r="I15" s="140">
        <v>6858</v>
      </c>
      <c r="J15" s="115">
        <v>171</v>
      </c>
      <c r="K15" s="116">
        <v>2.4934383202099739</v>
      </c>
    </row>
    <row r="16" spans="1:255" ht="14.1" customHeight="1" x14ac:dyDescent="0.2">
      <c r="A16" s="306" t="s">
        <v>232</v>
      </c>
      <c r="B16" s="307"/>
      <c r="C16" s="308"/>
      <c r="D16" s="113">
        <v>12.543442127530977</v>
      </c>
      <c r="E16" s="115">
        <v>6641</v>
      </c>
      <c r="F16" s="114">
        <v>6619</v>
      </c>
      <c r="G16" s="114">
        <v>6584</v>
      </c>
      <c r="H16" s="114">
        <v>6448</v>
      </c>
      <c r="I16" s="140">
        <v>6411</v>
      </c>
      <c r="J16" s="115">
        <v>230</v>
      </c>
      <c r="K16" s="116">
        <v>3.5875838402745281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0.43819885161680266</v>
      </c>
      <c r="E18" s="115">
        <v>232</v>
      </c>
      <c r="F18" s="114">
        <v>214</v>
      </c>
      <c r="G18" s="114">
        <v>230</v>
      </c>
      <c r="H18" s="114">
        <v>251</v>
      </c>
      <c r="I18" s="140">
        <v>216</v>
      </c>
      <c r="J18" s="115">
        <v>16</v>
      </c>
      <c r="K18" s="116">
        <v>7.4074074074074074</v>
      </c>
    </row>
    <row r="19" spans="1:255" ht="14.1" customHeight="1" x14ac:dyDescent="0.2">
      <c r="A19" s="306" t="s">
        <v>235</v>
      </c>
      <c r="B19" s="307" t="s">
        <v>236</v>
      </c>
      <c r="C19" s="308"/>
      <c r="D19" s="113">
        <v>0.26254155333937745</v>
      </c>
      <c r="E19" s="115">
        <v>139</v>
      </c>
      <c r="F19" s="114">
        <v>134</v>
      </c>
      <c r="G19" s="114">
        <v>149</v>
      </c>
      <c r="H19" s="114">
        <v>168</v>
      </c>
      <c r="I19" s="140">
        <v>143</v>
      </c>
      <c r="J19" s="115">
        <v>-4</v>
      </c>
      <c r="K19" s="116">
        <v>-2.7972027972027971</v>
      </c>
    </row>
    <row r="20" spans="1:255" ht="14.1" customHeight="1" x14ac:dyDescent="0.2">
      <c r="A20" s="306">
        <v>12</v>
      </c>
      <c r="B20" s="307" t="s">
        <v>237</v>
      </c>
      <c r="C20" s="308"/>
      <c r="D20" s="113">
        <v>1.0218343910546992</v>
      </c>
      <c r="E20" s="115">
        <v>541</v>
      </c>
      <c r="F20" s="114">
        <v>484</v>
      </c>
      <c r="G20" s="114">
        <v>554</v>
      </c>
      <c r="H20" s="114">
        <v>543</v>
      </c>
      <c r="I20" s="140">
        <v>504</v>
      </c>
      <c r="J20" s="115">
        <v>37</v>
      </c>
      <c r="K20" s="116">
        <v>7.3412698412698409</v>
      </c>
    </row>
    <row r="21" spans="1:255" ht="14.1" customHeight="1" x14ac:dyDescent="0.2">
      <c r="A21" s="306">
        <v>21</v>
      </c>
      <c r="B21" s="307" t="s">
        <v>238</v>
      </c>
      <c r="C21" s="308"/>
      <c r="D21" s="113">
        <v>0.28520701118162589</v>
      </c>
      <c r="E21" s="115">
        <v>151</v>
      </c>
      <c r="F21" s="114">
        <v>149</v>
      </c>
      <c r="G21" s="114">
        <v>153</v>
      </c>
      <c r="H21" s="114">
        <v>140</v>
      </c>
      <c r="I21" s="140">
        <v>138</v>
      </c>
      <c r="J21" s="115">
        <v>13</v>
      </c>
      <c r="K21" s="116">
        <v>9.420289855072463</v>
      </c>
    </row>
    <row r="22" spans="1:255" ht="14.1" customHeight="1" x14ac:dyDescent="0.2">
      <c r="A22" s="306">
        <v>22</v>
      </c>
      <c r="B22" s="307" t="s">
        <v>239</v>
      </c>
      <c r="C22" s="308"/>
      <c r="D22" s="113">
        <v>1.0444998488969477</v>
      </c>
      <c r="E22" s="115">
        <v>553</v>
      </c>
      <c r="F22" s="114">
        <v>558</v>
      </c>
      <c r="G22" s="114">
        <v>570</v>
      </c>
      <c r="H22" s="114">
        <v>541</v>
      </c>
      <c r="I22" s="140">
        <v>538</v>
      </c>
      <c r="J22" s="115">
        <v>15</v>
      </c>
      <c r="K22" s="116">
        <v>2.7881040892193307</v>
      </c>
    </row>
    <row r="23" spans="1:255" ht="14.1" customHeight="1" x14ac:dyDescent="0.2">
      <c r="A23" s="306">
        <v>23</v>
      </c>
      <c r="B23" s="307" t="s">
        <v>240</v>
      </c>
      <c r="C23" s="308"/>
      <c r="D23" s="113">
        <v>0.63085524327591413</v>
      </c>
      <c r="E23" s="115">
        <v>334</v>
      </c>
      <c r="F23" s="114">
        <v>363</v>
      </c>
      <c r="G23" s="114">
        <v>346</v>
      </c>
      <c r="H23" s="114">
        <v>332</v>
      </c>
      <c r="I23" s="140">
        <v>338</v>
      </c>
      <c r="J23" s="115">
        <v>-4</v>
      </c>
      <c r="K23" s="116">
        <v>-1.1834319526627219</v>
      </c>
    </row>
    <row r="24" spans="1:255" ht="14.1" customHeight="1" x14ac:dyDescent="0.2">
      <c r="A24" s="306">
        <v>24</v>
      </c>
      <c r="B24" s="307" t="s">
        <v>241</v>
      </c>
      <c r="C24" s="308"/>
      <c r="D24" s="113">
        <v>1.8850105772136596</v>
      </c>
      <c r="E24" s="115">
        <v>998</v>
      </c>
      <c r="F24" s="114">
        <v>1024</v>
      </c>
      <c r="G24" s="114">
        <v>1041</v>
      </c>
      <c r="H24" s="114">
        <v>1040</v>
      </c>
      <c r="I24" s="140">
        <v>1064</v>
      </c>
      <c r="J24" s="115">
        <v>-66</v>
      </c>
      <c r="K24" s="116">
        <v>-6.2030075187969924</v>
      </c>
    </row>
    <row r="25" spans="1:255" ht="14.1" customHeight="1" x14ac:dyDescent="0.2">
      <c r="A25" s="306">
        <v>25</v>
      </c>
      <c r="B25" s="307" t="s">
        <v>242</v>
      </c>
      <c r="C25" s="308"/>
      <c r="D25" s="113">
        <v>4.3706557872469025</v>
      </c>
      <c r="E25" s="115">
        <v>2314</v>
      </c>
      <c r="F25" s="114">
        <v>2333</v>
      </c>
      <c r="G25" s="114">
        <v>2334</v>
      </c>
      <c r="H25" s="114">
        <v>2258</v>
      </c>
      <c r="I25" s="140">
        <v>2244</v>
      </c>
      <c r="J25" s="115">
        <v>70</v>
      </c>
      <c r="K25" s="116">
        <v>3.1194295900178255</v>
      </c>
    </row>
    <row r="26" spans="1:255" ht="14.1" customHeight="1" x14ac:dyDescent="0.2">
      <c r="A26" s="306">
        <v>26</v>
      </c>
      <c r="B26" s="307" t="s">
        <v>243</v>
      </c>
      <c r="C26" s="308"/>
      <c r="D26" s="113">
        <v>3.6944696282864915</v>
      </c>
      <c r="E26" s="115">
        <v>1956</v>
      </c>
      <c r="F26" s="114">
        <v>1966</v>
      </c>
      <c r="G26" s="114">
        <v>1959</v>
      </c>
      <c r="H26" s="114">
        <v>1870</v>
      </c>
      <c r="I26" s="140">
        <v>1897</v>
      </c>
      <c r="J26" s="115">
        <v>59</v>
      </c>
      <c r="K26" s="116">
        <v>3.110173958882446</v>
      </c>
    </row>
    <row r="27" spans="1:255" ht="14.1" customHeight="1" x14ac:dyDescent="0.2">
      <c r="A27" s="306">
        <v>27</v>
      </c>
      <c r="B27" s="307" t="s">
        <v>244</v>
      </c>
      <c r="C27" s="308"/>
      <c r="D27" s="113">
        <v>2.8161831368993653</v>
      </c>
      <c r="E27" s="115">
        <v>1491</v>
      </c>
      <c r="F27" s="114">
        <v>1482</v>
      </c>
      <c r="G27" s="114">
        <v>1451</v>
      </c>
      <c r="H27" s="114">
        <v>1434</v>
      </c>
      <c r="I27" s="140">
        <v>1400</v>
      </c>
      <c r="J27" s="115">
        <v>91</v>
      </c>
      <c r="K27" s="116">
        <v>6.5</v>
      </c>
    </row>
    <row r="28" spans="1:255" ht="14.1" customHeight="1" x14ac:dyDescent="0.2">
      <c r="A28" s="306">
        <v>28</v>
      </c>
      <c r="B28" s="307" t="s">
        <v>245</v>
      </c>
      <c r="C28" s="308"/>
      <c r="D28" s="113">
        <v>0.14165911151405258</v>
      </c>
      <c r="E28" s="115">
        <v>75</v>
      </c>
      <c r="F28" s="114">
        <v>79</v>
      </c>
      <c r="G28" s="114">
        <v>79</v>
      </c>
      <c r="H28" s="114">
        <v>82</v>
      </c>
      <c r="I28" s="140">
        <v>82</v>
      </c>
      <c r="J28" s="115">
        <v>-7</v>
      </c>
      <c r="K28" s="116">
        <v>-8.536585365853659</v>
      </c>
    </row>
    <row r="29" spans="1:255" ht="14.1" customHeight="1" x14ac:dyDescent="0.2">
      <c r="A29" s="306">
        <v>29</v>
      </c>
      <c r="B29" s="307" t="s">
        <v>246</v>
      </c>
      <c r="C29" s="308"/>
      <c r="D29" s="113">
        <v>2.4384255061952254</v>
      </c>
      <c r="E29" s="115">
        <v>1291</v>
      </c>
      <c r="F29" s="114">
        <v>1330</v>
      </c>
      <c r="G29" s="114">
        <v>1339</v>
      </c>
      <c r="H29" s="114">
        <v>1362</v>
      </c>
      <c r="I29" s="140">
        <v>1337</v>
      </c>
      <c r="J29" s="115">
        <v>-46</v>
      </c>
      <c r="K29" s="116">
        <v>-3.4405385190725504</v>
      </c>
    </row>
    <row r="30" spans="1:255" ht="14.1" customHeight="1" x14ac:dyDescent="0.2">
      <c r="A30" s="306" t="s">
        <v>247</v>
      </c>
      <c r="B30" s="307" t="s">
        <v>248</v>
      </c>
      <c r="C30" s="308"/>
      <c r="D30" s="113">
        <v>0.77629193109700811</v>
      </c>
      <c r="E30" s="115">
        <v>411</v>
      </c>
      <c r="F30" s="114">
        <v>427</v>
      </c>
      <c r="G30" s="114">
        <v>417</v>
      </c>
      <c r="H30" s="114">
        <v>417</v>
      </c>
      <c r="I30" s="140">
        <v>421</v>
      </c>
      <c r="J30" s="115">
        <v>-10</v>
      </c>
      <c r="K30" s="116">
        <v>-2.3752969121140142</v>
      </c>
    </row>
    <row r="31" spans="1:255" ht="14.1" customHeight="1" x14ac:dyDescent="0.2">
      <c r="A31" s="306" t="s">
        <v>249</v>
      </c>
      <c r="B31" s="307" t="s">
        <v>250</v>
      </c>
      <c r="C31" s="308"/>
      <c r="D31" s="113">
        <v>1.6262466001813236</v>
      </c>
      <c r="E31" s="115">
        <v>861</v>
      </c>
      <c r="F31" s="114">
        <v>884</v>
      </c>
      <c r="G31" s="114">
        <v>902</v>
      </c>
      <c r="H31" s="114">
        <v>924</v>
      </c>
      <c r="I31" s="140">
        <v>894</v>
      </c>
      <c r="J31" s="115">
        <v>-33</v>
      </c>
      <c r="K31" s="116">
        <v>-3.6912751677852347</v>
      </c>
    </row>
    <row r="32" spans="1:255" ht="14.1" customHeight="1" x14ac:dyDescent="0.2">
      <c r="A32" s="306">
        <v>31</v>
      </c>
      <c r="B32" s="307" t="s">
        <v>251</v>
      </c>
      <c r="C32" s="308"/>
      <c r="D32" s="113">
        <v>0.97839226352372322</v>
      </c>
      <c r="E32" s="115">
        <v>518</v>
      </c>
      <c r="F32" s="114">
        <v>528</v>
      </c>
      <c r="G32" s="114">
        <v>535</v>
      </c>
      <c r="H32" s="114">
        <v>529</v>
      </c>
      <c r="I32" s="140">
        <v>517</v>
      </c>
      <c r="J32" s="115">
        <v>1</v>
      </c>
      <c r="K32" s="116">
        <v>0.19342359767891681</v>
      </c>
    </row>
    <row r="33" spans="1:11" ht="14.1" customHeight="1" x14ac:dyDescent="0.2">
      <c r="A33" s="306">
        <v>32</v>
      </c>
      <c r="B33" s="307" t="s">
        <v>252</v>
      </c>
      <c r="C33" s="308"/>
      <c r="D33" s="113">
        <v>2.0682230281051677</v>
      </c>
      <c r="E33" s="115">
        <v>1095</v>
      </c>
      <c r="F33" s="114">
        <v>1064</v>
      </c>
      <c r="G33" s="114">
        <v>1181</v>
      </c>
      <c r="H33" s="114">
        <v>1113</v>
      </c>
      <c r="I33" s="140">
        <v>985</v>
      </c>
      <c r="J33" s="115">
        <v>110</v>
      </c>
      <c r="K33" s="116">
        <v>11.167512690355331</v>
      </c>
    </row>
    <row r="34" spans="1:11" ht="14.1" customHeight="1" x14ac:dyDescent="0.2">
      <c r="A34" s="306">
        <v>33</v>
      </c>
      <c r="B34" s="307" t="s">
        <v>253</v>
      </c>
      <c r="C34" s="308"/>
      <c r="D34" s="113">
        <v>2.04744635841644</v>
      </c>
      <c r="E34" s="115">
        <v>1084</v>
      </c>
      <c r="F34" s="114">
        <v>1055</v>
      </c>
      <c r="G34" s="114">
        <v>1120</v>
      </c>
      <c r="H34" s="114">
        <v>1115</v>
      </c>
      <c r="I34" s="140">
        <v>1082</v>
      </c>
      <c r="J34" s="115">
        <v>2</v>
      </c>
      <c r="K34" s="116">
        <v>0.18484288354898337</v>
      </c>
    </row>
    <row r="35" spans="1:11" ht="14.1" customHeight="1" x14ac:dyDescent="0.2">
      <c r="A35" s="306">
        <v>34</v>
      </c>
      <c r="B35" s="307" t="s">
        <v>254</v>
      </c>
      <c r="C35" s="308"/>
      <c r="D35" s="113">
        <v>2.8256270776669687</v>
      </c>
      <c r="E35" s="115">
        <v>1496</v>
      </c>
      <c r="F35" s="114">
        <v>1491</v>
      </c>
      <c r="G35" s="114">
        <v>1505</v>
      </c>
      <c r="H35" s="114">
        <v>1499</v>
      </c>
      <c r="I35" s="140">
        <v>1480</v>
      </c>
      <c r="J35" s="115">
        <v>16</v>
      </c>
      <c r="K35" s="116">
        <v>1.0810810810810811</v>
      </c>
    </row>
    <row r="36" spans="1:11" ht="14.1" customHeight="1" x14ac:dyDescent="0.2">
      <c r="A36" s="306">
        <v>41</v>
      </c>
      <c r="B36" s="307" t="s">
        <v>255</v>
      </c>
      <c r="C36" s="308"/>
      <c r="D36" s="113">
        <v>0.51375037775763066</v>
      </c>
      <c r="E36" s="115">
        <v>272</v>
      </c>
      <c r="F36" s="114">
        <v>272</v>
      </c>
      <c r="G36" s="114">
        <v>273</v>
      </c>
      <c r="H36" s="114">
        <v>274</v>
      </c>
      <c r="I36" s="140">
        <v>270</v>
      </c>
      <c r="J36" s="115">
        <v>2</v>
      </c>
      <c r="K36" s="116">
        <v>0.7407407407407407</v>
      </c>
    </row>
    <row r="37" spans="1:11" ht="14.1" customHeight="1" x14ac:dyDescent="0.2">
      <c r="A37" s="306">
        <v>42</v>
      </c>
      <c r="B37" s="307" t="s">
        <v>256</v>
      </c>
      <c r="C37" s="308"/>
      <c r="D37" s="113">
        <v>0.19832275611967362</v>
      </c>
      <c r="E37" s="115">
        <v>105</v>
      </c>
      <c r="F37" s="114">
        <v>109</v>
      </c>
      <c r="G37" s="114">
        <v>110</v>
      </c>
      <c r="H37" s="114">
        <v>110</v>
      </c>
      <c r="I37" s="140">
        <v>109</v>
      </c>
      <c r="J37" s="115">
        <v>-4</v>
      </c>
      <c r="K37" s="116">
        <v>-3.669724770642202</v>
      </c>
    </row>
    <row r="38" spans="1:11" ht="14.1" customHeight="1" x14ac:dyDescent="0.2">
      <c r="A38" s="306">
        <v>43</v>
      </c>
      <c r="B38" s="307" t="s">
        <v>257</v>
      </c>
      <c r="C38" s="308"/>
      <c r="D38" s="113">
        <v>3.4413720157147174</v>
      </c>
      <c r="E38" s="115">
        <v>1822</v>
      </c>
      <c r="F38" s="114">
        <v>1837</v>
      </c>
      <c r="G38" s="114">
        <v>1856</v>
      </c>
      <c r="H38" s="114">
        <v>1764</v>
      </c>
      <c r="I38" s="140">
        <v>1778</v>
      </c>
      <c r="J38" s="115">
        <v>44</v>
      </c>
      <c r="K38" s="116">
        <v>2.4746906636670416</v>
      </c>
    </row>
    <row r="39" spans="1:11" ht="14.1" customHeight="1" x14ac:dyDescent="0.2">
      <c r="A39" s="306">
        <v>51</v>
      </c>
      <c r="B39" s="307" t="s">
        <v>258</v>
      </c>
      <c r="C39" s="308"/>
      <c r="D39" s="113">
        <v>6.4993200362647325</v>
      </c>
      <c r="E39" s="115">
        <v>3441</v>
      </c>
      <c r="F39" s="114">
        <v>3504</v>
      </c>
      <c r="G39" s="114">
        <v>3493</v>
      </c>
      <c r="H39" s="114">
        <v>3480</v>
      </c>
      <c r="I39" s="140">
        <v>3477</v>
      </c>
      <c r="J39" s="115">
        <v>-36</v>
      </c>
      <c r="K39" s="116">
        <v>-1.0353753235547887</v>
      </c>
    </row>
    <row r="40" spans="1:11" ht="14.1" customHeight="1" x14ac:dyDescent="0.2">
      <c r="A40" s="306" t="s">
        <v>259</v>
      </c>
      <c r="B40" s="307" t="s">
        <v>260</v>
      </c>
      <c r="C40" s="308"/>
      <c r="D40" s="113">
        <v>5.7740253853127834</v>
      </c>
      <c r="E40" s="115">
        <v>3057</v>
      </c>
      <c r="F40" s="114">
        <v>3110</v>
      </c>
      <c r="G40" s="114">
        <v>3103</v>
      </c>
      <c r="H40" s="114">
        <v>3089</v>
      </c>
      <c r="I40" s="140">
        <v>3098</v>
      </c>
      <c r="J40" s="115">
        <v>-41</v>
      </c>
      <c r="K40" s="116">
        <v>-1.3234344738540995</v>
      </c>
    </row>
    <row r="41" spans="1:11" ht="14.1" customHeight="1" x14ac:dyDescent="0.2">
      <c r="A41" s="306"/>
      <c r="B41" s="307" t="s">
        <v>261</v>
      </c>
      <c r="C41" s="308"/>
      <c r="D41" s="113">
        <v>4.6879721970383805</v>
      </c>
      <c r="E41" s="115">
        <v>2482</v>
      </c>
      <c r="F41" s="114">
        <v>2509</v>
      </c>
      <c r="G41" s="114">
        <v>2508</v>
      </c>
      <c r="H41" s="114">
        <v>2472</v>
      </c>
      <c r="I41" s="140">
        <v>2441</v>
      </c>
      <c r="J41" s="115">
        <v>41</v>
      </c>
      <c r="K41" s="116">
        <v>1.6796394920114708</v>
      </c>
    </row>
    <row r="42" spans="1:11" ht="14.1" customHeight="1" x14ac:dyDescent="0.2">
      <c r="A42" s="306">
        <v>52</v>
      </c>
      <c r="B42" s="307" t="s">
        <v>262</v>
      </c>
      <c r="C42" s="308"/>
      <c r="D42" s="113">
        <v>3.6906920519794499</v>
      </c>
      <c r="E42" s="115">
        <v>1954</v>
      </c>
      <c r="F42" s="114">
        <v>2007</v>
      </c>
      <c r="G42" s="114">
        <v>2014</v>
      </c>
      <c r="H42" s="114">
        <v>2000</v>
      </c>
      <c r="I42" s="140">
        <v>1944</v>
      </c>
      <c r="J42" s="115">
        <v>10</v>
      </c>
      <c r="K42" s="116">
        <v>0.51440329218106995</v>
      </c>
    </row>
    <row r="43" spans="1:11" ht="14.1" customHeight="1" x14ac:dyDescent="0.2">
      <c r="A43" s="306" t="s">
        <v>263</v>
      </c>
      <c r="B43" s="307" t="s">
        <v>264</v>
      </c>
      <c r="C43" s="308"/>
      <c r="D43" s="113">
        <v>3.2449380477485645</v>
      </c>
      <c r="E43" s="115">
        <v>1718</v>
      </c>
      <c r="F43" s="114">
        <v>1758</v>
      </c>
      <c r="G43" s="114">
        <v>1753</v>
      </c>
      <c r="H43" s="114">
        <v>1752</v>
      </c>
      <c r="I43" s="140">
        <v>1712</v>
      </c>
      <c r="J43" s="115">
        <v>6</v>
      </c>
      <c r="K43" s="116">
        <v>0.35046728971962615</v>
      </c>
    </row>
    <row r="44" spans="1:11" ht="14.1" customHeight="1" x14ac:dyDescent="0.2">
      <c r="A44" s="306">
        <v>53</v>
      </c>
      <c r="B44" s="307" t="s">
        <v>265</v>
      </c>
      <c r="C44" s="308"/>
      <c r="D44" s="113">
        <v>0.48730734360834088</v>
      </c>
      <c r="E44" s="115">
        <v>258</v>
      </c>
      <c r="F44" s="114">
        <v>234</v>
      </c>
      <c r="G44" s="114">
        <v>280</v>
      </c>
      <c r="H44" s="114">
        <v>261</v>
      </c>
      <c r="I44" s="140">
        <v>251</v>
      </c>
      <c r="J44" s="115">
        <v>7</v>
      </c>
      <c r="K44" s="116">
        <v>2.7888446215139444</v>
      </c>
    </row>
    <row r="45" spans="1:11" ht="14.1" customHeight="1" x14ac:dyDescent="0.2">
      <c r="A45" s="306" t="s">
        <v>266</v>
      </c>
      <c r="B45" s="307" t="s">
        <v>267</v>
      </c>
      <c r="C45" s="308"/>
      <c r="D45" s="113">
        <v>0.47219703838017529</v>
      </c>
      <c r="E45" s="115">
        <v>250</v>
      </c>
      <c r="F45" s="114">
        <v>228</v>
      </c>
      <c r="G45" s="114">
        <v>273</v>
      </c>
      <c r="H45" s="114">
        <v>255</v>
      </c>
      <c r="I45" s="140">
        <v>246</v>
      </c>
      <c r="J45" s="115">
        <v>4</v>
      </c>
      <c r="K45" s="116">
        <v>1.6260162601626016</v>
      </c>
    </row>
    <row r="46" spans="1:11" ht="14.1" customHeight="1" x14ac:dyDescent="0.2">
      <c r="A46" s="306">
        <v>54</v>
      </c>
      <c r="B46" s="307" t="s">
        <v>268</v>
      </c>
      <c r="C46" s="308"/>
      <c r="D46" s="113">
        <v>2.895512239347235</v>
      </c>
      <c r="E46" s="115">
        <v>1533</v>
      </c>
      <c r="F46" s="114">
        <v>1482</v>
      </c>
      <c r="G46" s="114">
        <v>1498</v>
      </c>
      <c r="H46" s="114">
        <v>1507</v>
      </c>
      <c r="I46" s="140">
        <v>1397</v>
      </c>
      <c r="J46" s="115">
        <v>136</v>
      </c>
      <c r="K46" s="116">
        <v>9.7351467430207581</v>
      </c>
    </row>
    <row r="47" spans="1:11" ht="14.1" customHeight="1" x14ac:dyDescent="0.2">
      <c r="A47" s="306">
        <v>61</v>
      </c>
      <c r="B47" s="307" t="s">
        <v>269</v>
      </c>
      <c r="C47" s="308"/>
      <c r="D47" s="113">
        <v>4.5236476276820792</v>
      </c>
      <c r="E47" s="115">
        <v>2395</v>
      </c>
      <c r="F47" s="114">
        <v>2421</v>
      </c>
      <c r="G47" s="114">
        <v>2442</v>
      </c>
      <c r="H47" s="114">
        <v>2376</v>
      </c>
      <c r="I47" s="140">
        <v>2372</v>
      </c>
      <c r="J47" s="115">
        <v>23</v>
      </c>
      <c r="K47" s="116">
        <v>0.96964586846542999</v>
      </c>
    </row>
    <row r="48" spans="1:11" ht="14.1" customHeight="1" x14ac:dyDescent="0.2">
      <c r="A48" s="306">
        <v>62</v>
      </c>
      <c r="B48" s="307" t="s">
        <v>270</v>
      </c>
      <c r="C48" s="308"/>
      <c r="D48" s="113">
        <v>7.7496977938954368</v>
      </c>
      <c r="E48" s="115">
        <v>4103</v>
      </c>
      <c r="F48" s="114">
        <v>4080</v>
      </c>
      <c r="G48" s="114">
        <v>4091</v>
      </c>
      <c r="H48" s="114">
        <v>4079</v>
      </c>
      <c r="I48" s="140">
        <v>4100</v>
      </c>
      <c r="J48" s="115">
        <v>3</v>
      </c>
      <c r="K48" s="116">
        <v>7.3170731707317069E-2</v>
      </c>
    </row>
    <row r="49" spans="1:11" ht="14.1" customHeight="1" x14ac:dyDescent="0.2">
      <c r="A49" s="306">
        <v>63</v>
      </c>
      <c r="B49" s="307" t="s">
        <v>271</v>
      </c>
      <c r="C49" s="308"/>
      <c r="D49" s="113">
        <v>1.9208975521305531</v>
      </c>
      <c r="E49" s="115">
        <v>1017</v>
      </c>
      <c r="F49" s="114">
        <v>1054</v>
      </c>
      <c r="G49" s="114">
        <v>1074</v>
      </c>
      <c r="H49" s="114">
        <v>1082</v>
      </c>
      <c r="I49" s="140">
        <v>1079</v>
      </c>
      <c r="J49" s="115">
        <v>-62</v>
      </c>
      <c r="K49" s="116">
        <v>-5.7460611677479143</v>
      </c>
    </row>
    <row r="50" spans="1:11" ht="14.1" customHeight="1" x14ac:dyDescent="0.2">
      <c r="A50" s="306" t="s">
        <v>272</v>
      </c>
      <c r="B50" s="307" t="s">
        <v>273</v>
      </c>
      <c r="C50" s="308"/>
      <c r="D50" s="113">
        <v>0.32487156240556059</v>
      </c>
      <c r="E50" s="115">
        <v>172</v>
      </c>
      <c r="F50" s="114">
        <v>178</v>
      </c>
      <c r="G50" s="114">
        <v>175</v>
      </c>
      <c r="H50" s="114">
        <v>174</v>
      </c>
      <c r="I50" s="140">
        <v>173</v>
      </c>
      <c r="J50" s="115">
        <v>-1</v>
      </c>
      <c r="K50" s="116">
        <v>-0.5780346820809249</v>
      </c>
    </row>
    <row r="51" spans="1:11" ht="14.1" customHeight="1" x14ac:dyDescent="0.2">
      <c r="A51" s="306" t="s">
        <v>274</v>
      </c>
      <c r="B51" s="307" t="s">
        <v>275</v>
      </c>
      <c r="C51" s="308"/>
      <c r="D51" s="113">
        <v>1.2466001813236627</v>
      </c>
      <c r="E51" s="115">
        <v>660</v>
      </c>
      <c r="F51" s="114">
        <v>681</v>
      </c>
      <c r="G51" s="114">
        <v>709</v>
      </c>
      <c r="H51" s="114">
        <v>709</v>
      </c>
      <c r="I51" s="140">
        <v>700</v>
      </c>
      <c r="J51" s="115">
        <v>-40</v>
      </c>
      <c r="K51" s="116">
        <v>-5.7142857142857144</v>
      </c>
    </row>
    <row r="52" spans="1:11" ht="14.1" customHeight="1" x14ac:dyDescent="0.2">
      <c r="A52" s="306">
        <v>71</v>
      </c>
      <c r="B52" s="307" t="s">
        <v>276</v>
      </c>
      <c r="C52" s="308"/>
      <c r="D52" s="113">
        <v>12.749320036264733</v>
      </c>
      <c r="E52" s="115">
        <v>6750</v>
      </c>
      <c r="F52" s="114">
        <v>6806</v>
      </c>
      <c r="G52" s="114">
        <v>6752</v>
      </c>
      <c r="H52" s="114">
        <v>6747</v>
      </c>
      <c r="I52" s="140">
        <v>6747</v>
      </c>
      <c r="J52" s="115">
        <v>3</v>
      </c>
      <c r="K52" s="116">
        <v>4.4464206313917294E-2</v>
      </c>
    </row>
    <row r="53" spans="1:11" ht="14.1" customHeight="1" x14ac:dyDescent="0.2">
      <c r="A53" s="306" t="s">
        <v>277</v>
      </c>
      <c r="B53" s="307" t="s">
        <v>278</v>
      </c>
      <c r="C53" s="308"/>
      <c r="D53" s="113">
        <v>3.8380175279540647</v>
      </c>
      <c r="E53" s="115">
        <v>2032</v>
      </c>
      <c r="F53" s="114">
        <v>2023</v>
      </c>
      <c r="G53" s="114">
        <v>2021</v>
      </c>
      <c r="H53" s="114">
        <v>2050</v>
      </c>
      <c r="I53" s="140">
        <v>2052</v>
      </c>
      <c r="J53" s="115">
        <v>-20</v>
      </c>
      <c r="K53" s="116">
        <v>-0.97465886939571145</v>
      </c>
    </row>
    <row r="54" spans="1:11" ht="14.1" customHeight="1" x14ac:dyDescent="0.2">
      <c r="A54" s="306" t="s">
        <v>279</v>
      </c>
      <c r="B54" s="307" t="s">
        <v>280</v>
      </c>
      <c r="C54" s="308"/>
      <c r="D54" s="113">
        <v>7.5362647325475978</v>
      </c>
      <c r="E54" s="115">
        <v>3990</v>
      </c>
      <c r="F54" s="114">
        <v>4059</v>
      </c>
      <c r="G54" s="114">
        <v>4013</v>
      </c>
      <c r="H54" s="114">
        <v>3994</v>
      </c>
      <c r="I54" s="140">
        <v>3998</v>
      </c>
      <c r="J54" s="115">
        <v>-8</v>
      </c>
      <c r="K54" s="116">
        <v>-0.20010005002501249</v>
      </c>
    </row>
    <row r="55" spans="1:11" ht="14.1" customHeight="1" x14ac:dyDescent="0.2">
      <c r="A55" s="306">
        <v>72</v>
      </c>
      <c r="B55" s="307" t="s">
        <v>281</v>
      </c>
      <c r="C55" s="308"/>
      <c r="D55" s="113">
        <v>4.0098972499244487</v>
      </c>
      <c r="E55" s="115">
        <v>2123</v>
      </c>
      <c r="F55" s="114">
        <v>2137</v>
      </c>
      <c r="G55" s="114">
        <v>2144</v>
      </c>
      <c r="H55" s="114">
        <v>2110</v>
      </c>
      <c r="I55" s="140">
        <v>2120</v>
      </c>
      <c r="J55" s="115">
        <v>3</v>
      </c>
      <c r="K55" s="116">
        <v>0.14150943396226415</v>
      </c>
    </row>
    <row r="56" spans="1:11" ht="14.1" customHeight="1" x14ac:dyDescent="0.2">
      <c r="A56" s="306" t="s">
        <v>282</v>
      </c>
      <c r="B56" s="307" t="s">
        <v>283</v>
      </c>
      <c r="C56" s="308"/>
      <c r="D56" s="113">
        <v>2.0040042308854638</v>
      </c>
      <c r="E56" s="115">
        <v>1061</v>
      </c>
      <c r="F56" s="114">
        <v>1080</v>
      </c>
      <c r="G56" s="114">
        <v>1091</v>
      </c>
      <c r="H56" s="114">
        <v>1074</v>
      </c>
      <c r="I56" s="140">
        <v>1072</v>
      </c>
      <c r="J56" s="115">
        <v>-11</v>
      </c>
      <c r="K56" s="116">
        <v>-1.0261194029850746</v>
      </c>
    </row>
    <row r="57" spans="1:11" ht="14.1" customHeight="1" x14ac:dyDescent="0.2">
      <c r="A57" s="306" t="s">
        <v>284</v>
      </c>
      <c r="B57" s="307" t="s">
        <v>285</v>
      </c>
      <c r="C57" s="308"/>
      <c r="D57" s="113">
        <v>1.3467059534602599</v>
      </c>
      <c r="E57" s="115">
        <v>713</v>
      </c>
      <c r="F57" s="114">
        <v>713</v>
      </c>
      <c r="G57" s="114">
        <v>709</v>
      </c>
      <c r="H57" s="114">
        <v>709</v>
      </c>
      <c r="I57" s="140">
        <v>712</v>
      </c>
      <c r="J57" s="115">
        <v>1</v>
      </c>
      <c r="K57" s="116">
        <v>0.1404494382022472</v>
      </c>
    </row>
    <row r="58" spans="1:11" ht="14.1" customHeight="1" x14ac:dyDescent="0.2">
      <c r="A58" s="306">
        <v>73</v>
      </c>
      <c r="B58" s="307" t="s">
        <v>286</v>
      </c>
      <c r="C58" s="308"/>
      <c r="D58" s="113">
        <v>3.1769416742218195</v>
      </c>
      <c r="E58" s="115">
        <v>1682</v>
      </c>
      <c r="F58" s="114">
        <v>1690</v>
      </c>
      <c r="G58" s="114">
        <v>1685</v>
      </c>
      <c r="H58" s="114">
        <v>1632</v>
      </c>
      <c r="I58" s="140">
        <v>1625</v>
      </c>
      <c r="J58" s="115">
        <v>57</v>
      </c>
      <c r="K58" s="116">
        <v>3.5076923076923077</v>
      </c>
    </row>
    <row r="59" spans="1:11" ht="14.1" customHeight="1" x14ac:dyDescent="0.2">
      <c r="A59" s="306" t="s">
        <v>287</v>
      </c>
      <c r="B59" s="307" t="s">
        <v>288</v>
      </c>
      <c r="C59" s="308"/>
      <c r="D59" s="113">
        <v>2.7802961619824722</v>
      </c>
      <c r="E59" s="115">
        <v>1472</v>
      </c>
      <c r="F59" s="114">
        <v>1478</v>
      </c>
      <c r="G59" s="114">
        <v>1469</v>
      </c>
      <c r="H59" s="114">
        <v>1420</v>
      </c>
      <c r="I59" s="140">
        <v>1412</v>
      </c>
      <c r="J59" s="115">
        <v>60</v>
      </c>
      <c r="K59" s="116">
        <v>4.2492917847025495</v>
      </c>
    </row>
    <row r="60" spans="1:11" ht="14.1" customHeight="1" x14ac:dyDescent="0.2">
      <c r="A60" s="306">
        <v>81</v>
      </c>
      <c r="B60" s="307" t="s">
        <v>289</v>
      </c>
      <c r="C60" s="308"/>
      <c r="D60" s="113">
        <v>7.6552583862194012</v>
      </c>
      <c r="E60" s="115">
        <v>4053</v>
      </c>
      <c r="F60" s="114">
        <v>4038</v>
      </c>
      <c r="G60" s="114">
        <v>4027</v>
      </c>
      <c r="H60" s="114">
        <v>3832</v>
      </c>
      <c r="I60" s="140">
        <v>3794</v>
      </c>
      <c r="J60" s="115">
        <v>259</v>
      </c>
      <c r="K60" s="116">
        <v>6.8265682656826572</v>
      </c>
    </row>
    <row r="61" spans="1:11" ht="14.1" customHeight="1" x14ac:dyDescent="0.2">
      <c r="A61" s="306" t="s">
        <v>290</v>
      </c>
      <c r="B61" s="307" t="s">
        <v>291</v>
      </c>
      <c r="C61" s="308"/>
      <c r="D61" s="113">
        <v>2.691523118766999</v>
      </c>
      <c r="E61" s="115">
        <v>1425</v>
      </c>
      <c r="F61" s="114">
        <v>1454</v>
      </c>
      <c r="G61" s="114">
        <v>1476</v>
      </c>
      <c r="H61" s="114">
        <v>1416</v>
      </c>
      <c r="I61" s="140">
        <v>1428</v>
      </c>
      <c r="J61" s="115">
        <v>-3</v>
      </c>
      <c r="K61" s="116">
        <v>-0.21008403361344538</v>
      </c>
    </row>
    <row r="62" spans="1:11" ht="14.1" customHeight="1" x14ac:dyDescent="0.2">
      <c r="A62" s="306" t="s">
        <v>292</v>
      </c>
      <c r="B62" s="307" t="s">
        <v>293</v>
      </c>
      <c r="C62" s="308"/>
      <c r="D62" s="113">
        <v>2.2457691145361136</v>
      </c>
      <c r="E62" s="115">
        <v>1189</v>
      </c>
      <c r="F62" s="114">
        <v>1179</v>
      </c>
      <c r="G62" s="114">
        <v>1166</v>
      </c>
      <c r="H62" s="114">
        <v>1112</v>
      </c>
      <c r="I62" s="140">
        <v>1078</v>
      </c>
      <c r="J62" s="115">
        <v>111</v>
      </c>
      <c r="K62" s="116">
        <v>10.296846011131725</v>
      </c>
    </row>
    <row r="63" spans="1:11" ht="14.1" customHeight="1" x14ac:dyDescent="0.2">
      <c r="A63" s="306"/>
      <c r="B63" s="307" t="s">
        <v>294</v>
      </c>
      <c r="C63" s="308"/>
      <c r="D63" s="113">
        <v>1.8472348141432458</v>
      </c>
      <c r="E63" s="115">
        <v>978</v>
      </c>
      <c r="F63" s="114">
        <v>968</v>
      </c>
      <c r="G63" s="114">
        <v>951</v>
      </c>
      <c r="H63" s="114">
        <v>908</v>
      </c>
      <c r="I63" s="140">
        <v>875</v>
      </c>
      <c r="J63" s="115">
        <v>103</v>
      </c>
      <c r="K63" s="116">
        <v>11.771428571428572</v>
      </c>
    </row>
    <row r="64" spans="1:11" ht="14.1" customHeight="1" x14ac:dyDescent="0.2">
      <c r="A64" s="306" t="s">
        <v>295</v>
      </c>
      <c r="B64" s="307" t="s">
        <v>296</v>
      </c>
      <c r="C64" s="308"/>
      <c r="D64" s="113">
        <v>0.71018434572378364</v>
      </c>
      <c r="E64" s="115">
        <v>376</v>
      </c>
      <c r="F64" s="114">
        <v>366</v>
      </c>
      <c r="G64" s="114">
        <v>358</v>
      </c>
      <c r="H64" s="114">
        <v>354</v>
      </c>
      <c r="I64" s="140">
        <v>348</v>
      </c>
      <c r="J64" s="115">
        <v>28</v>
      </c>
      <c r="K64" s="116">
        <v>8.0459770114942533</v>
      </c>
    </row>
    <row r="65" spans="1:11" ht="14.1" customHeight="1" x14ac:dyDescent="0.2">
      <c r="A65" s="306" t="s">
        <v>297</v>
      </c>
      <c r="B65" s="307" t="s">
        <v>298</v>
      </c>
      <c r="C65" s="308"/>
      <c r="D65" s="113">
        <v>0.83862194016319125</v>
      </c>
      <c r="E65" s="115">
        <v>444</v>
      </c>
      <c r="F65" s="114">
        <v>424</v>
      </c>
      <c r="G65" s="114">
        <v>414</v>
      </c>
      <c r="H65" s="114">
        <v>351</v>
      </c>
      <c r="I65" s="140">
        <v>345</v>
      </c>
      <c r="J65" s="115">
        <v>99</v>
      </c>
      <c r="K65" s="116">
        <v>28.695652173913043</v>
      </c>
    </row>
    <row r="66" spans="1:11" ht="14.1" customHeight="1" x14ac:dyDescent="0.2">
      <c r="A66" s="306">
        <v>82</v>
      </c>
      <c r="B66" s="307" t="s">
        <v>299</v>
      </c>
      <c r="C66" s="308"/>
      <c r="D66" s="113">
        <v>3.2524932003626472</v>
      </c>
      <c r="E66" s="115">
        <v>1722</v>
      </c>
      <c r="F66" s="114">
        <v>1739</v>
      </c>
      <c r="G66" s="114">
        <v>1706</v>
      </c>
      <c r="H66" s="114">
        <v>1685</v>
      </c>
      <c r="I66" s="140">
        <v>1718</v>
      </c>
      <c r="J66" s="115">
        <v>4</v>
      </c>
      <c r="K66" s="116">
        <v>0.23282887077997672</v>
      </c>
    </row>
    <row r="67" spans="1:11" ht="14.1" customHeight="1" x14ac:dyDescent="0.2">
      <c r="A67" s="306" t="s">
        <v>300</v>
      </c>
      <c r="B67" s="307" t="s">
        <v>301</v>
      </c>
      <c r="C67" s="308"/>
      <c r="D67" s="113">
        <v>1.8226805681474765</v>
      </c>
      <c r="E67" s="115">
        <v>965</v>
      </c>
      <c r="F67" s="114">
        <v>965</v>
      </c>
      <c r="G67" s="114">
        <v>949</v>
      </c>
      <c r="H67" s="114">
        <v>931</v>
      </c>
      <c r="I67" s="140">
        <v>952</v>
      </c>
      <c r="J67" s="115">
        <v>13</v>
      </c>
      <c r="K67" s="116">
        <v>1.365546218487395</v>
      </c>
    </row>
    <row r="68" spans="1:11" ht="14.1" customHeight="1" x14ac:dyDescent="0.2">
      <c r="A68" s="306" t="s">
        <v>302</v>
      </c>
      <c r="B68" s="307" t="s">
        <v>303</v>
      </c>
      <c r="C68" s="308"/>
      <c r="D68" s="113">
        <v>0.75362647325475973</v>
      </c>
      <c r="E68" s="115">
        <v>399</v>
      </c>
      <c r="F68" s="114">
        <v>419</v>
      </c>
      <c r="G68" s="114">
        <v>408</v>
      </c>
      <c r="H68" s="114">
        <v>407</v>
      </c>
      <c r="I68" s="140">
        <v>410</v>
      </c>
      <c r="J68" s="115">
        <v>-11</v>
      </c>
      <c r="K68" s="116">
        <v>-2.6829268292682928</v>
      </c>
    </row>
    <row r="69" spans="1:11" ht="14.1" customHeight="1" x14ac:dyDescent="0.2">
      <c r="A69" s="306">
        <v>83</v>
      </c>
      <c r="B69" s="307" t="s">
        <v>304</v>
      </c>
      <c r="C69" s="308"/>
      <c r="D69" s="113">
        <v>6.6693109700815958</v>
      </c>
      <c r="E69" s="115">
        <v>3531</v>
      </c>
      <c r="F69" s="114">
        <v>3552</v>
      </c>
      <c r="G69" s="114">
        <v>3430</v>
      </c>
      <c r="H69" s="114">
        <v>3343</v>
      </c>
      <c r="I69" s="140">
        <v>3304</v>
      </c>
      <c r="J69" s="115">
        <v>227</v>
      </c>
      <c r="K69" s="116">
        <v>6.8704600484261498</v>
      </c>
    </row>
    <row r="70" spans="1:11" ht="14.1" customHeight="1" x14ac:dyDescent="0.2">
      <c r="A70" s="306" t="s">
        <v>305</v>
      </c>
      <c r="B70" s="307" t="s">
        <v>306</v>
      </c>
      <c r="C70" s="308"/>
      <c r="D70" s="113">
        <v>6.0327893623451194</v>
      </c>
      <c r="E70" s="115">
        <v>3194</v>
      </c>
      <c r="F70" s="114">
        <v>3220</v>
      </c>
      <c r="G70" s="114">
        <v>3108</v>
      </c>
      <c r="H70" s="114">
        <v>3015</v>
      </c>
      <c r="I70" s="140">
        <v>2992</v>
      </c>
      <c r="J70" s="115">
        <v>202</v>
      </c>
      <c r="K70" s="116">
        <v>6.7513368983957216</v>
      </c>
    </row>
    <row r="71" spans="1:11" ht="14.1" customHeight="1" x14ac:dyDescent="0.2">
      <c r="A71" s="306"/>
      <c r="B71" s="307" t="s">
        <v>307</v>
      </c>
      <c r="C71" s="308"/>
      <c r="D71" s="113">
        <v>4.4140979147778783</v>
      </c>
      <c r="E71" s="115">
        <v>2337</v>
      </c>
      <c r="F71" s="114">
        <v>2367</v>
      </c>
      <c r="G71" s="114">
        <v>2281</v>
      </c>
      <c r="H71" s="114">
        <v>2201</v>
      </c>
      <c r="I71" s="140">
        <v>2188</v>
      </c>
      <c r="J71" s="115">
        <v>149</v>
      </c>
      <c r="K71" s="116">
        <v>6.8098720292504566</v>
      </c>
    </row>
    <row r="72" spans="1:11" ht="14.1" customHeight="1" x14ac:dyDescent="0.2">
      <c r="A72" s="306">
        <v>84</v>
      </c>
      <c r="B72" s="307" t="s">
        <v>308</v>
      </c>
      <c r="C72" s="308"/>
      <c r="D72" s="113">
        <v>1.2012692656391659</v>
      </c>
      <c r="E72" s="115">
        <v>636</v>
      </c>
      <c r="F72" s="114">
        <v>627</v>
      </c>
      <c r="G72" s="114">
        <v>611</v>
      </c>
      <c r="H72" s="114">
        <v>636</v>
      </c>
      <c r="I72" s="140">
        <v>629</v>
      </c>
      <c r="J72" s="115">
        <v>7</v>
      </c>
      <c r="K72" s="116">
        <v>1.1128775834658187</v>
      </c>
    </row>
    <row r="73" spans="1:11" ht="14.1" customHeight="1" x14ac:dyDescent="0.2">
      <c r="A73" s="306" t="s">
        <v>309</v>
      </c>
      <c r="B73" s="307" t="s">
        <v>310</v>
      </c>
      <c r="C73" s="308"/>
      <c r="D73" s="113">
        <v>0.48919613176186161</v>
      </c>
      <c r="E73" s="115">
        <v>259</v>
      </c>
      <c r="F73" s="114">
        <v>247</v>
      </c>
      <c r="G73" s="114">
        <v>230</v>
      </c>
      <c r="H73" s="114">
        <v>266</v>
      </c>
      <c r="I73" s="140">
        <v>262</v>
      </c>
      <c r="J73" s="115">
        <v>-3</v>
      </c>
      <c r="K73" s="116">
        <v>-1.1450381679389312</v>
      </c>
    </row>
    <row r="74" spans="1:11" ht="14.1" customHeight="1" x14ac:dyDescent="0.2">
      <c r="A74" s="306" t="s">
        <v>311</v>
      </c>
      <c r="B74" s="307" t="s">
        <v>312</v>
      </c>
      <c r="C74" s="308"/>
      <c r="D74" s="113">
        <v>8.6884255061952256E-2</v>
      </c>
      <c r="E74" s="115">
        <v>46</v>
      </c>
      <c r="F74" s="114">
        <v>48</v>
      </c>
      <c r="G74" s="114">
        <v>50</v>
      </c>
      <c r="H74" s="114">
        <v>53</v>
      </c>
      <c r="I74" s="140">
        <v>52</v>
      </c>
      <c r="J74" s="115">
        <v>-6</v>
      </c>
      <c r="K74" s="116">
        <v>-11.538461538461538</v>
      </c>
    </row>
    <row r="75" spans="1:11" ht="14.1" customHeight="1" x14ac:dyDescent="0.2">
      <c r="A75" s="306" t="s">
        <v>313</v>
      </c>
      <c r="B75" s="307" t="s">
        <v>314</v>
      </c>
      <c r="C75" s="308"/>
      <c r="D75" s="113">
        <v>4.3442127530976128E-2</v>
      </c>
      <c r="E75" s="115">
        <v>23</v>
      </c>
      <c r="F75" s="114">
        <v>23</v>
      </c>
      <c r="G75" s="114">
        <v>26</v>
      </c>
      <c r="H75" s="114">
        <v>25</v>
      </c>
      <c r="I75" s="140">
        <v>25</v>
      </c>
      <c r="J75" s="115">
        <v>-2</v>
      </c>
      <c r="K75" s="116">
        <v>-8</v>
      </c>
    </row>
    <row r="76" spans="1:11" ht="14.1" customHeight="1" x14ac:dyDescent="0.2">
      <c r="A76" s="306">
        <v>91</v>
      </c>
      <c r="B76" s="307" t="s">
        <v>315</v>
      </c>
      <c r="C76" s="308"/>
      <c r="D76" s="113">
        <v>0.20776669688727711</v>
      </c>
      <c r="E76" s="115">
        <v>110</v>
      </c>
      <c r="F76" s="114">
        <v>105</v>
      </c>
      <c r="G76" s="114">
        <v>102</v>
      </c>
      <c r="H76" s="114">
        <v>115</v>
      </c>
      <c r="I76" s="140">
        <v>103</v>
      </c>
      <c r="J76" s="115">
        <v>7</v>
      </c>
      <c r="K76" s="116">
        <v>6.7961165048543686</v>
      </c>
    </row>
    <row r="77" spans="1:11" ht="14.1" customHeight="1" x14ac:dyDescent="0.2">
      <c r="A77" s="306">
        <v>92</v>
      </c>
      <c r="B77" s="307" t="s">
        <v>316</v>
      </c>
      <c r="C77" s="308"/>
      <c r="D77" s="113">
        <v>1.6564672106376548</v>
      </c>
      <c r="E77" s="115">
        <v>877</v>
      </c>
      <c r="F77" s="114">
        <v>860</v>
      </c>
      <c r="G77" s="114">
        <v>860</v>
      </c>
      <c r="H77" s="114">
        <v>861</v>
      </c>
      <c r="I77" s="140">
        <v>839</v>
      </c>
      <c r="J77" s="115">
        <v>38</v>
      </c>
      <c r="K77" s="116">
        <v>4.5292014302741359</v>
      </c>
    </row>
    <row r="78" spans="1:11" ht="14.1" customHeight="1" x14ac:dyDescent="0.2">
      <c r="A78" s="306">
        <v>93</v>
      </c>
      <c r="B78" s="307" t="s">
        <v>317</v>
      </c>
      <c r="C78" s="308"/>
      <c r="D78" s="113">
        <v>0.21343306134783924</v>
      </c>
      <c r="E78" s="115">
        <v>113</v>
      </c>
      <c r="F78" s="114">
        <v>107</v>
      </c>
      <c r="G78" s="114">
        <v>111</v>
      </c>
      <c r="H78" s="114">
        <v>108</v>
      </c>
      <c r="I78" s="140">
        <v>112</v>
      </c>
      <c r="J78" s="115">
        <v>1</v>
      </c>
      <c r="K78" s="116">
        <v>0.8928571428571429</v>
      </c>
    </row>
    <row r="79" spans="1:11" ht="14.1" customHeight="1" x14ac:dyDescent="0.2">
      <c r="A79" s="306">
        <v>94</v>
      </c>
      <c r="B79" s="307" t="s">
        <v>318</v>
      </c>
      <c r="C79" s="308"/>
      <c r="D79" s="113">
        <v>0.1888788153520701</v>
      </c>
      <c r="E79" s="115">
        <v>100</v>
      </c>
      <c r="F79" s="114">
        <v>105</v>
      </c>
      <c r="G79" s="114">
        <v>98</v>
      </c>
      <c r="H79" s="114">
        <v>89</v>
      </c>
      <c r="I79" s="140">
        <v>92</v>
      </c>
      <c r="J79" s="115">
        <v>8</v>
      </c>
      <c r="K79" s="116">
        <v>8.695652173913043</v>
      </c>
    </row>
    <row r="80" spans="1:11" ht="14.1" customHeight="1" x14ac:dyDescent="0.2">
      <c r="A80" s="306" t="s">
        <v>319</v>
      </c>
      <c r="B80" s="307" t="s">
        <v>320</v>
      </c>
      <c r="C80" s="308"/>
      <c r="D80" s="113">
        <v>1.5110305228165609E-2</v>
      </c>
      <c r="E80" s="115">
        <v>8</v>
      </c>
      <c r="F80" s="114">
        <v>8</v>
      </c>
      <c r="G80" s="114">
        <v>16</v>
      </c>
      <c r="H80" s="114">
        <v>16</v>
      </c>
      <c r="I80" s="140">
        <v>14</v>
      </c>
      <c r="J80" s="115">
        <v>-6</v>
      </c>
      <c r="K80" s="116">
        <v>-42.857142857142854</v>
      </c>
    </row>
    <row r="81" spans="1:11" ht="14.1" customHeight="1" x14ac:dyDescent="0.2">
      <c r="A81" s="310" t="s">
        <v>321</v>
      </c>
      <c r="B81" s="311" t="s">
        <v>224</v>
      </c>
      <c r="C81" s="312"/>
      <c r="D81" s="125">
        <v>0.39664551223934724</v>
      </c>
      <c r="E81" s="143">
        <v>210</v>
      </c>
      <c r="F81" s="144">
        <v>212</v>
      </c>
      <c r="G81" s="144">
        <v>212</v>
      </c>
      <c r="H81" s="144">
        <v>206</v>
      </c>
      <c r="I81" s="145">
        <v>208</v>
      </c>
      <c r="J81" s="143">
        <v>2</v>
      </c>
      <c r="K81" s="146">
        <v>0.96153846153846156</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18279</v>
      </c>
      <c r="E12" s="114">
        <v>18660</v>
      </c>
      <c r="F12" s="114">
        <v>18769</v>
      </c>
      <c r="G12" s="114">
        <v>18885</v>
      </c>
      <c r="H12" s="140">
        <v>18412</v>
      </c>
      <c r="I12" s="115">
        <v>-133</v>
      </c>
      <c r="J12" s="116">
        <v>-0.72235498587877467</v>
      </c>
      <c r="K12"/>
      <c r="L12"/>
      <c r="M12"/>
      <c r="N12"/>
      <c r="O12"/>
      <c r="P12"/>
    </row>
    <row r="13" spans="1:16" s="110" customFormat="1" ht="14.45" customHeight="1" x14ac:dyDescent="0.2">
      <c r="A13" s="120" t="s">
        <v>105</v>
      </c>
      <c r="B13" s="119" t="s">
        <v>106</v>
      </c>
      <c r="C13" s="113">
        <v>40.822802122654409</v>
      </c>
      <c r="D13" s="115">
        <v>7462</v>
      </c>
      <c r="E13" s="114">
        <v>7548</v>
      </c>
      <c r="F13" s="114">
        <v>7621</v>
      </c>
      <c r="G13" s="114">
        <v>7563</v>
      </c>
      <c r="H13" s="140">
        <v>7315</v>
      </c>
      <c r="I13" s="115">
        <v>147</v>
      </c>
      <c r="J13" s="116">
        <v>2.0095693779904304</v>
      </c>
      <c r="K13"/>
      <c r="L13"/>
      <c r="M13"/>
      <c r="N13"/>
      <c r="O13"/>
      <c r="P13"/>
    </row>
    <row r="14" spans="1:16" s="110" customFormat="1" ht="14.45" customHeight="1" x14ac:dyDescent="0.2">
      <c r="A14" s="120"/>
      <c r="B14" s="119" t="s">
        <v>107</v>
      </c>
      <c r="C14" s="113">
        <v>59.177197877345591</v>
      </c>
      <c r="D14" s="115">
        <v>10817</v>
      </c>
      <c r="E14" s="114">
        <v>11112</v>
      </c>
      <c r="F14" s="114">
        <v>11148</v>
      </c>
      <c r="G14" s="114">
        <v>11322</v>
      </c>
      <c r="H14" s="140">
        <v>11097</v>
      </c>
      <c r="I14" s="115">
        <v>-280</v>
      </c>
      <c r="J14" s="116">
        <v>-2.523204469676489</v>
      </c>
      <c r="K14"/>
      <c r="L14"/>
      <c r="M14"/>
      <c r="N14"/>
      <c r="O14"/>
      <c r="P14"/>
    </row>
    <row r="15" spans="1:16" s="110" customFormat="1" ht="14.45" customHeight="1" x14ac:dyDescent="0.2">
      <c r="A15" s="118" t="s">
        <v>105</v>
      </c>
      <c r="B15" s="121" t="s">
        <v>108</v>
      </c>
      <c r="C15" s="113">
        <v>15.619016357568794</v>
      </c>
      <c r="D15" s="115">
        <v>2855</v>
      </c>
      <c r="E15" s="114">
        <v>2932</v>
      </c>
      <c r="F15" s="114">
        <v>2986</v>
      </c>
      <c r="G15" s="114">
        <v>3054</v>
      </c>
      <c r="H15" s="140">
        <v>2949</v>
      </c>
      <c r="I15" s="115">
        <v>-94</v>
      </c>
      <c r="J15" s="116">
        <v>-3.1875211936249577</v>
      </c>
      <c r="K15"/>
      <c r="L15"/>
      <c r="M15"/>
      <c r="N15"/>
      <c r="O15"/>
      <c r="P15"/>
    </row>
    <row r="16" spans="1:16" s="110" customFormat="1" ht="14.45" customHeight="1" x14ac:dyDescent="0.2">
      <c r="A16" s="118"/>
      <c r="B16" s="121" t="s">
        <v>109</v>
      </c>
      <c r="C16" s="113">
        <v>51.370425077958316</v>
      </c>
      <c r="D16" s="115">
        <v>9390</v>
      </c>
      <c r="E16" s="114">
        <v>9659</v>
      </c>
      <c r="F16" s="114">
        <v>9703</v>
      </c>
      <c r="G16" s="114">
        <v>9769</v>
      </c>
      <c r="H16" s="140">
        <v>9527</v>
      </c>
      <c r="I16" s="115">
        <v>-137</v>
      </c>
      <c r="J16" s="116">
        <v>-1.4380182638815997</v>
      </c>
      <c r="K16"/>
      <c r="L16"/>
      <c r="M16"/>
      <c r="N16"/>
      <c r="O16"/>
      <c r="P16"/>
    </row>
    <row r="17" spans="1:16" s="110" customFormat="1" ht="14.45" customHeight="1" x14ac:dyDescent="0.2">
      <c r="A17" s="118"/>
      <c r="B17" s="121" t="s">
        <v>110</v>
      </c>
      <c r="C17" s="113">
        <v>17.878439739591883</v>
      </c>
      <c r="D17" s="115">
        <v>3268</v>
      </c>
      <c r="E17" s="114">
        <v>3292</v>
      </c>
      <c r="F17" s="114">
        <v>3297</v>
      </c>
      <c r="G17" s="114">
        <v>3280</v>
      </c>
      <c r="H17" s="140">
        <v>3190</v>
      </c>
      <c r="I17" s="115">
        <v>78</v>
      </c>
      <c r="J17" s="116">
        <v>2.4451410658307209</v>
      </c>
      <c r="K17"/>
      <c r="L17"/>
      <c r="M17"/>
      <c r="N17"/>
      <c r="O17"/>
      <c r="P17"/>
    </row>
    <row r="18" spans="1:16" s="110" customFormat="1" ht="14.45" customHeight="1" x14ac:dyDescent="0.2">
      <c r="A18" s="120"/>
      <c r="B18" s="121" t="s">
        <v>111</v>
      </c>
      <c r="C18" s="113">
        <v>15.132118824881012</v>
      </c>
      <c r="D18" s="115">
        <v>2766</v>
      </c>
      <c r="E18" s="114">
        <v>2777</v>
      </c>
      <c r="F18" s="114">
        <v>2783</v>
      </c>
      <c r="G18" s="114">
        <v>2782</v>
      </c>
      <c r="H18" s="140">
        <v>2746</v>
      </c>
      <c r="I18" s="115">
        <v>20</v>
      </c>
      <c r="J18" s="116">
        <v>0.72833211944646759</v>
      </c>
      <c r="K18"/>
      <c r="L18"/>
      <c r="M18"/>
      <c r="N18"/>
      <c r="O18"/>
      <c r="P18"/>
    </row>
    <row r="19" spans="1:16" s="110" customFormat="1" ht="14.45" customHeight="1" x14ac:dyDescent="0.2">
      <c r="A19" s="120"/>
      <c r="B19" s="121" t="s">
        <v>112</v>
      </c>
      <c r="C19" s="113">
        <v>1.2418622462935609</v>
      </c>
      <c r="D19" s="115">
        <v>227</v>
      </c>
      <c r="E19" s="114">
        <v>224</v>
      </c>
      <c r="F19" s="114">
        <v>218</v>
      </c>
      <c r="G19" s="114">
        <v>190</v>
      </c>
      <c r="H19" s="140">
        <v>188</v>
      </c>
      <c r="I19" s="115">
        <v>39</v>
      </c>
      <c r="J19" s="116">
        <v>20.74468085106383</v>
      </c>
      <c r="K19"/>
      <c r="L19"/>
      <c r="M19"/>
      <c r="N19"/>
      <c r="O19"/>
      <c r="P19"/>
    </row>
    <row r="20" spans="1:16" s="110" customFormat="1" ht="14.45" customHeight="1" x14ac:dyDescent="0.2">
      <c r="A20" s="120" t="s">
        <v>113</v>
      </c>
      <c r="B20" s="119" t="s">
        <v>116</v>
      </c>
      <c r="C20" s="113">
        <v>78.921166365774937</v>
      </c>
      <c r="D20" s="115">
        <v>14426</v>
      </c>
      <c r="E20" s="114">
        <v>14806</v>
      </c>
      <c r="F20" s="114">
        <v>14899</v>
      </c>
      <c r="G20" s="114">
        <v>15023</v>
      </c>
      <c r="H20" s="140">
        <v>14827</v>
      </c>
      <c r="I20" s="115">
        <v>-401</v>
      </c>
      <c r="J20" s="116">
        <v>-2.704525527753423</v>
      </c>
      <c r="K20"/>
      <c r="L20"/>
      <c r="M20"/>
      <c r="N20"/>
      <c r="O20"/>
      <c r="P20"/>
    </row>
    <row r="21" spans="1:16" s="110" customFormat="1" ht="14.45" customHeight="1" x14ac:dyDescent="0.2">
      <c r="A21" s="123"/>
      <c r="B21" s="124" t="s">
        <v>117</v>
      </c>
      <c r="C21" s="125">
        <v>20.8873570764265</v>
      </c>
      <c r="D21" s="143">
        <v>3818</v>
      </c>
      <c r="E21" s="144">
        <v>3825</v>
      </c>
      <c r="F21" s="144">
        <v>3840</v>
      </c>
      <c r="G21" s="144">
        <v>3832</v>
      </c>
      <c r="H21" s="145">
        <v>3555</v>
      </c>
      <c r="I21" s="143">
        <v>263</v>
      </c>
      <c r="J21" s="146">
        <v>7.3980309423347395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21810</v>
      </c>
      <c r="E56" s="114">
        <v>22361</v>
      </c>
      <c r="F56" s="114">
        <v>22411</v>
      </c>
      <c r="G56" s="114">
        <v>22608</v>
      </c>
      <c r="H56" s="140">
        <v>22320</v>
      </c>
      <c r="I56" s="115">
        <v>-510</v>
      </c>
      <c r="J56" s="116">
        <v>-2.28494623655914</v>
      </c>
      <c r="K56"/>
      <c r="L56"/>
      <c r="M56"/>
      <c r="N56"/>
      <c r="O56"/>
      <c r="P56"/>
    </row>
    <row r="57" spans="1:16" s="110" customFormat="1" ht="14.45" customHeight="1" x14ac:dyDescent="0.2">
      <c r="A57" s="120" t="s">
        <v>105</v>
      </c>
      <c r="B57" s="119" t="s">
        <v>106</v>
      </c>
      <c r="C57" s="113">
        <v>41.270059605685468</v>
      </c>
      <c r="D57" s="115">
        <v>9001</v>
      </c>
      <c r="E57" s="114">
        <v>9148</v>
      </c>
      <c r="F57" s="114">
        <v>9184</v>
      </c>
      <c r="G57" s="114">
        <v>9179</v>
      </c>
      <c r="H57" s="140">
        <v>9017</v>
      </c>
      <c r="I57" s="115">
        <v>-16</v>
      </c>
      <c r="J57" s="116">
        <v>-0.17744260840634357</v>
      </c>
    </row>
    <row r="58" spans="1:16" s="110" customFormat="1" ht="14.45" customHeight="1" x14ac:dyDescent="0.2">
      <c r="A58" s="120"/>
      <c r="B58" s="119" t="s">
        <v>107</v>
      </c>
      <c r="C58" s="113">
        <v>58.729940394314532</v>
      </c>
      <c r="D58" s="115">
        <v>12809</v>
      </c>
      <c r="E58" s="114">
        <v>13213</v>
      </c>
      <c r="F58" s="114">
        <v>13227</v>
      </c>
      <c r="G58" s="114">
        <v>13429</v>
      </c>
      <c r="H58" s="140">
        <v>13303</v>
      </c>
      <c r="I58" s="115">
        <v>-494</v>
      </c>
      <c r="J58" s="116">
        <v>-3.7134480944147938</v>
      </c>
    </row>
    <row r="59" spans="1:16" s="110" customFormat="1" ht="14.45" customHeight="1" x14ac:dyDescent="0.2">
      <c r="A59" s="118" t="s">
        <v>105</v>
      </c>
      <c r="B59" s="121" t="s">
        <v>108</v>
      </c>
      <c r="C59" s="113">
        <v>17.712058688674919</v>
      </c>
      <c r="D59" s="115">
        <v>3863</v>
      </c>
      <c r="E59" s="114">
        <v>3992</v>
      </c>
      <c r="F59" s="114">
        <v>3995</v>
      </c>
      <c r="G59" s="114">
        <v>4133</v>
      </c>
      <c r="H59" s="140">
        <v>4041</v>
      </c>
      <c r="I59" s="115">
        <v>-178</v>
      </c>
      <c r="J59" s="116">
        <v>-4.4048502845830244</v>
      </c>
    </row>
    <row r="60" spans="1:16" s="110" customFormat="1" ht="14.45" customHeight="1" x14ac:dyDescent="0.2">
      <c r="A60" s="118"/>
      <c r="B60" s="121" t="s">
        <v>109</v>
      </c>
      <c r="C60" s="113">
        <v>50.77487391104998</v>
      </c>
      <c r="D60" s="115">
        <v>11074</v>
      </c>
      <c r="E60" s="114">
        <v>11417</v>
      </c>
      <c r="F60" s="114">
        <v>11461</v>
      </c>
      <c r="G60" s="114">
        <v>11554</v>
      </c>
      <c r="H60" s="140">
        <v>11464</v>
      </c>
      <c r="I60" s="115">
        <v>-390</v>
      </c>
      <c r="J60" s="116">
        <v>-3.4019539427773902</v>
      </c>
    </row>
    <row r="61" spans="1:16" s="110" customFormat="1" ht="14.45" customHeight="1" x14ac:dyDescent="0.2">
      <c r="A61" s="118"/>
      <c r="B61" s="121" t="s">
        <v>110</v>
      </c>
      <c r="C61" s="113">
        <v>16.790463090325538</v>
      </c>
      <c r="D61" s="115">
        <v>3662</v>
      </c>
      <c r="E61" s="114">
        <v>3694</v>
      </c>
      <c r="F61" s="114">
        <v>3713</v>
      </c>
      <c r="G61" s="114">
        <v>3689</v>
      </c>
      <c r="H61" s="140">
        <v>3594</v>
      </c>
      <c r="I61" s="115">
        <v>68</v>
      </c>
      <c r="J61" s="116">
        <v>1.8920422927100724</v>
      </c>
    </row>
    <row r="62" spans="1:16" s="110" customFormat="1" ht="14.45" customHeight="1" x14ac:dyDescent="0.2">
      <c r="A62" s="120"/>
      <c r="B62" s="121" t="s">
        <v>111</v>
      </c>
      <c r="C62" s="113">
        <v>14.722604309949565</v>
      </c>
      <c r="D62" s="115">
        <v>3211</v>
      </c>
      <c r="E62" s="114">
        <v>3258</v>
      </c>
      <c r="F62" s="114">
        <v>3242</v>
      </c>
      <c r="G62" s="114">
        <v>3232</v>
      </c>
      <c r="H62" s="140">
        <v>3221</v>
      </c>
      <c r="I62" s="115">
        <v>-10</v>
      </c>
      <c r="J62" s="116">
        <v>-0.31046258925799441</v>
      </c>
    </row>
    <row r="63" spans="1:16" s="110" customFormat="1" ht="14.45" customHeight="1" x14ac:dyDescent="0.2">
      <c r="A63" s="120"/>
      <c r="B63" s="121" t="s">
        <v>112</v>
      </c>
      <c r="C63" s="113">
        <v>1.1600183402109123</v>
      </c>
      <c r="D63" s="115">
        <v>253</v>
      </c>
      <c r="E63" s="114">
        <v>247</v>
      </c>
      <c r="F63" s="114">
        <v>229</v>
      </c>
      <c r="G63" s="114">
        <v>208</v>
      </c>
      <c r="H63" s="140">
        <v>215</v>
      </c>
      <c r="I63" s="115">
        <v>38</v>
      </c>
      <c r="J63" s="116">
        <v>17.674418604651162</v>
      </c>
    </row>
    <row r="64" spans="1:16" s="110" customFormat="1" ht="14.45" customHeight="1" x14ac:dyDescent="0.2">
      <c r="A64" s="120" t="s">
        <v>113</v>
      </c>
      <c r="B64" s="119" t="s">
        <v>116</v>
      </c>
      <c r="C64" s="113">
        <v>79.582760201742317</v>
      </c>
      <c r="D64" s="115">
        <v>17357</v>
      </c>
      <c r="E64" s="114">
        <v>17893</v>
      </c>
      <c r="F64" s="114">
        <v>18022</v>
      </c>
      <c r="G64" s="114">
        <v>18253</v>
      </c>
      <c r="H64" s="140">
        <v>18107</v>
      </c>
      <c r="I64" s="115">
        <v>-750</v>
      </c>
      <c r="J64" s="116">
        <v>-4.1420445131717019</v>
      </c>
    </row>
    <row r="65" spans="1:10" s="110" customFormat="1" ht="14.45" customHeight="1" x14ac:dyDescent="0.2">
      <c r="A65" s="123"/>
      <c r="B65" s="124" t="s">
        <v>117</v>
      </c>
      <c r="C65" s="125">
        <v>20.197157267308572</v>
      </c>
      <c r="D65" s="143">
        <v>4405</v>
      </c>
      <c r="E65" s="144">
        <v>4421</v>
      </c>
      <c r="F65" s="144">
        <v>4339</v>
      </c>
      <c r="G65" s="144">
        <v>4308</v>
      </c>
      <c r="H65" s="145">
        <v>4166</v>
      </c>
      <c r="I65" s="143">
        <v>239</v>
      </c>
      <c r="J65" s="146">
        <v>5.7369179068650986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18279</v>
      </c>
      <c r="G11" s="114">
        <v>18660</v>
      </c>
      <c r="H11" s="114">
        <v>18769</v>
      </c>
      <c r="I11" s="114">
        <v>18885</v>
      </c>
      <c r="J11" s="140">
        <v>18412</v>
      </c>
      <c r="K11" s="114">
        <v>-133</v>
      </c>
      <c r="L11" s="116">
        <v>-0.72235498587877467</v>
      </c>
    </row>
    <row r="12" spans="1:17" s="110" customFormat="1" ht="24" customHeight="1" x14ac:dyDescent="0.2">
      <c r="A12" s="604" t="s">
        <v>185</v>
      </c>
      <c r="B12" s="605"/>
      <c r="C12" s="605"/>
      <c r="D12" s="606"/>
      <c r="E12" s="113">
        <v>40.822802122654409</v>
      </c>
      <c r="F12" s="115">
        <v>7462</v>
      </c>
      <c r="G12" s="114">
        <v>7548</v>
      </c>
      <c r="H12" s="114">
        <v>7621</v>
      </c>
      <c r="I12" s="114">
        <v>7563</v>
      </c>
      <c r="J12" s="140">
        <v>7315</v>
      </c>
      <c r="K12" s="114">
        <v>147</v>
      </c>
      <c r="L12" s="116">
        <v>2.0095693779904304</v>
      </c>
    </row>
    <row r="13" spans="1:17" s="110" customFormat="1" ht="15" customHeight="1" x14ac:dyDescent="0.2">
      <c r="A13" s="120"/>
      <c r="B13" s="612" t="s">
        <v>107</v>
      </c>
      <c r="C13" s="612"/>
      <c r="E13" s="113">
        <v>59.177197877345591</v>
      </c>
      <c r="F13" s="115">
        <v>10817</v>
      </c>
      <c r="G13" s="114">
        <v>11112</v>
      </c>
      <c r="H13" s="114">
        <v>11148</v>
      </c>
      <c r="I13" s="114">
        <v>11322</v>
      </c>
      <c r="J13" s="140">
        <v>11097</v>
      </c>
      <c r="K13" s="114">
        <v>-280</v>
      </c>
      <c r="L13" s="116">
        <v>-2.523204469676489</v>
      </c>
    </row>
    <row r="14" spans="1:17" s="110" customFormat="1" ht="22.5" customHeight="1" x14ac:dyDescent="0.2">
      <c r="A14" s="604" t="s">
        <v>186</v>
      </c>
      <c r="B14" s="605"/>
      <c r="C14" s="605"/>
      <c r="D14" s="606"/>
      <c r="E14" s="113">
        <v>15.619016357568794</v>
      </c>
      <c r="F14" s="115">
        <v>2855</v>
      </c>
      <c r="G14" s="114">
        <v>2932</v>
      </c>
      <c r="H14" s="114">
        <v>2986</v>
      </c>
      <c r="I14" s="114">
        <v>3054</v>
      </c>
      <c r="J14" s="140">
        <v>2949</v>
      </c>
      <c r="K14" s="114">
        <v>-94</v>
      </c>
      <c r="L14" s="116">
        <v>-3.1875211936249577</v>
      </c>
    </row>
    <row r="15" spans="1:17" s="110" customFormat="1" ht="15" customHeight="1" x14ac:dyDescent="0.2">
      <c r="A15" s="120"/>
      <c r="B15" s="119"/>
      <c r="C15" s="258" t="s">
        <v>106</v>
      </c>
      <c r="E15" s="113">
        <v>51.66374781085814</v>
      </c>
      <c r="F15" s="115">
        <v>1475</v>
      </c>
      <c r="G15" s="114">
        <v>1501</v>
      </c>
      <c r="H15" s="114">
        <v>1525</v>
      </c>
      <c r="I15" s="114">
        <v>1526</v>
      </c>
      <c r="J15" s="140">
        <v>1481</v>
      </c>
      <c r="K15" s="114">
        <v>-6</v>
      </c>
      <c r="L15" s="116">
        <v>-0.40513166779203241</v>
      </c>
    </row>
    <row r="16" spans="1:17" s="110" customFormat="1" ht="15" customHeight="1" x14ac:dyDescent="0.2">
      <c r="A16" s="120"/>
      <c r="B16" s="119"/>
      <c r="C16" s="258" t="s">
        <v>107</v>
      </c>
      <c r="E16" s="113">
        <v>48.33625218914186</v>
      </c>
      <c r="F16" s="115">
        <v>1380</v>
      </c>
      <c r="G16" s="114">
        <v>1431</v>
      </c>
      <c r="H16" s="114">
        <v>1461</v>
      </c>
      <c r="I16" s="114">
        <v>1528</v>
      </c>
      <c r="J16" s="140">
        <v>1468</v>
      </c>
      <c r="K16" s="114">
        <v>-88</v>
      </c>
      <c r="L16" s="116">
        <v>-5.9945504087193457</v>
      </c>
    </row>
    <row r="17" spans="1:12" s="110" customFormat="1" ht="15" customHeight="1" x14ac:dyDescent="0.2">
      <c r="A17" s="120"/>
      <c r="B17" s="121" t="s">
        <v>109</v>
      </c>
      <c r="C17" s="258"/>
      <c r="E17" s="113">
        <v>51.370425077958316</v>
      </c>
      <c r="F17" s="115">
        <v>9390</v>
      </c>
      <c r="G17" s="114">
        <v>9659</v>
      </c>
      <c r="H17" s="114">
        <v>9703</v>
      </c>
      <c r="I17" s="114">
        <v>9769</v>
      </c>
      <c r="J17" s="140">
        <v>9527</v>
      </c>
      <c r="K17" s="114">
        <v>-137</v>
      </c>
      <c r="L17" s="116">
        <v>-1.4380182638815997</v>
      </c>
    </row>
    <row r="18" spans="1:12" s="110" customFormat="1" ht="15" customHeight="1" x14ac:dyDescent="0.2">
      <c r="A18" s="120"/>
      <c r="B18" s="119"/>
      <c r="C18" s="258" t="s">
        <v>106</v>
      </c>
      <c r="E18" s="113">
        <v>38.274760383386578</v>
      </c>
      <c r="F18" s="115">
        <v>3594</v>
      </c>
      <c r="G18" s="114">
        <v>3637</v>
      </c>
      <c r="H18" s="114">
        <v>3665</v>
      </c>
      <c r="I18" s="114">
        <v>3634</v>
      </c>
      <c r="J18" s="140">
        <v>3489</v>
      </c>
      <c r="K18" s="114">
        <v>105</v>
      </c>
      <c r="L18" s="116">
        <v>3.0094582975064488</v>
      </c>
    </row>
    <row r="19" spans="1:12" s="110" customFormat="1" ht="15" customHeight="1" x14ac:dyDescent="0.2">
      <c r="A19" s="120"/>
      <c r="B19" s="119"/>
      <c r="C19" s="258" t="s">
        <v>107</v>
      </c>
      <c r="E19" s="113">
        <v>61.725239616613422</v>
      </c>
      <c r="F19" s="115">
        <v>5796</v>
      </c>
      <c r="G19" s="114">
        <v>6022</v>
      </c>
      <c r="H19" s="114">
        <v>6038</v>
      </c>
      <c r="I19" s="114">
        <v>6135</v>
      </c>
      <c r="J19" s="140">
        <v>6038</v>
      </c>
      <c r="K19" s="114">
        <v>-242</v>
      </c>
      <c r="L19" s="116">
        <v>-4.0079496522027158</v>
      </c>
    </row>
    <row r="20" spans="1:12" s="110" customFormat="1" ht="15" customHeight="1" x14ac:dyDescent="0.2">
      <c r="A20" s="120"/>
      <c r="B20" s="121" t="s">
        <v>110</v>
      </c>
      <c r="C20" s="258"/>
      <c r="E20" s="113">
        <v>17.878439739591883</v>
      </c>
      <c r="F20" s="115">
        <v>3268</v>
      </c>
      <c r="G20" s="114">
        <v>3292</v>
      </c>
      <c r="H20" s="114">
        <v>3297</v>
      </c>
      <c r="I20" s="114">
        <v>3280</v>
      </c>
      <c r="J20" s="140">
        <v>3190</v>
      </c>
      <c r="K20" s="114">
        <v>78</v>
      </c>
      <c r="L20" s="116">
        <v>2.4451410658307209</v>
      </c>
    </row>
    <row r="21" spans="1:12" s="110" customFormat="1" ht="15" customHeight="1" x14ac:dyDescent="0.2">
      <c r="A21" s="120"/>
      <c r="B21" s="119"/>
      <c r="C21" s="258" t="s">
        <v>106</v>
      </c>
      <c r="E21" s="113">
        <v>33.506731946144434</v>
      </c>
      <c r="F21" s="115">
        <v>1095</v>
      </c>
      <c r="G21" s="114">
        <v>1115</v>
      </c>
      <c r="H21" s="114">
        <v>1125</v>
      </c>
      <c r="I21" s="114">
        <v>1102</v>
      </c>
      <c r="J21" s="140">
        <v>1055</v>
      </c>
      <c r="K21" s="114">
        <v>40</v>
      </c>
      <c r="L21" s="116">
        <v>3.7914691943127963</v>
      </c>
    </row>
    <row r="22" spans="1:12" s="110" customFormat="1" ht="15" customHeight="1" x14ac:dyDescent="0.2">
      <c r="A22" s="120"/>
      <c r="B22" s="119"/>
      <c r="C22" s="258" t="s">
        <v>107</v>
      </c>
      <c r="E22" s="113">
        <v>66.493268053855573</v>
      </c>
      <c r="F22" s="115">
        <v>2173</v>
      </c>
      <c r="G22" s="114">
        <v>2177</v>
      </c>
      <c r="H22" s="114">
        <v>2172</v>
      </c>
      <c r="I22" s="114">
        <v>2178</v>
      </c>
      <c r="J22" s="140">
        <v>2135</v>
      </c>
      <c r="K22" s="114">
        <v>38</v>
      </c>
      <c r="L22" s="116">
        <v>1.7798594847775175</v>
      </c>
    </row>
    <row r="23" spans="1:12" s="110" customFormat="1" ht="15" customHeight="1" x14ac:dyDescent="0.2">
      <c r="A23" s="120"/>
      <c r="B23" s="121" t="s">
        <v>111</v>
      </c>
      <c r="C23" s="258"/>
      <c r="E23" s="113">
        <v>15.132118824881012</v>
      </c>
      <c r="F23" s="115">
        <v>2766</v>
      </c>
      <c r="G23" s="114">
        <v>2777</v>
      </c>
      <c r="H23" s="114">
        <v>2783</v>
      </c>
      <c r="I23" s="114">
        <v>2782</v>
      </c>
      <c r="J23" s="140">
        <v>2746</v>
      </c>
      <c r="K23" s="114">
        <v>20</v>
      </c>
      <c r="L23" s="116">
        <v>0.72833211944646759</v>
      </c>
    </row>
    <row r="24" spans="1:12" s="110" customFormat="1" ht="15" customHeight="1" x14ac:dyDescent="0.2">
      <c r="A24" s="120"/>
      <c r="B24" s="119"/>
      <c r="C24" s="258" t="s">
        <v>106</v>
      </c>
      <c r="E24" s="113">
        <v>46.926970354302242</v>
      </c>
      <c r="F24" s="115">
        <v>1298</v>
      </c>
      <c r="G24" s="114">
        <v>1295</v>
      </c>
      <c r="H24" s="114">
        <v>1306</v>
      </c>
      <c r="I24" s="114">
        <v>1301</v>
      </c>
      <c r="J24" s="140">
        <v>1290</v>
      </c>
      <c r="K24" s="114">
        <v>8</v>
      </c>
      <c r="L24" s="116">
        <v>0.62015503875968991</v>
      </c>
    </row>
    <row r="25" spans="1:12" s="110" customFormat="1" ht="15" customHeight="1" x14ac:dyDescent="0.2">
      <c r="A25" s="120"/>
      <c r="B25" s="119"/>
      <c r="C25" s="258" t="s">
        <v>107</v>
      </c>
      <c r="E25" s="113">
        <v>53.073029645697758</v>
      </c>
      <c r="F25" s="115">
        <v>1468</v>
      </c>
      <c r="G25" s="114">
        <v>1482</v>
      </c>
      <c r="H25" s="114">
        <v>1477</v>
      </c>
      <c r="I25" s="114">
        <v>1481</v>
      </c>
      <c r="J25" s="140">
        <v>1456</v>
      </c>
      <c r="K25" s="114">
        <v>12</v>
      </c>
      <c r="L25" s="116">
        <v>0.82417582417582413</v>
      </c>
    </row>
    <row r="26" spans="1:12" s="110" customFormat="1" ht="15" customHeight="1" x14ac:dyDescent="0.2">
      <c r="A26" s="120"/>
      <c r="C26" s="121" t="s">
        <v>187</v>
      </c>
      <c r="D26" s="110" t="s">
        <v>188</v>
      </c>
      <c r="E26" s="113">
        <v>1.2418622462935609</v>
      </c>
      <c r="F26" s="115">
        <v>227</v>
      </c>
      <c r="G26" s="114">
        <v>224</v>
      </c>
      <c r="H26" s="114">
        <v>218</v>
      </c>
      <c r="I26" s="114">
        <v>190</v>
      </c>
      <c r="J26" s="140">
        <v>188</v>
      </c>
      <c r="K26" s="114">
        <v>39</v>
      </c>
      <c r="L26" s="116">
        <v>20.74468085106383</v>
      </c>
    </row>
    <row r="27" spans="1:12" s="110" customFormat="1" ht="15" customHeight="1" x14ac:dyDescent="0.2">
      <c r="A27" s="120"/>
      <c r="B27" s="119"/>
      <c r="D27" s="259" t="s">
        <v>106</v>
      </c>
      <c r="E27" s="113">
        <v>41.409691629955944</v>
      </c>
      <c r="F27" s="115">
        <v>94</v>
      </c>
      <c r="G27" s="114">
        <v>86</v>
      </c>
      <c r="H27" s="114">
        <v>83</v>
      </c>
      <c r="I27" s="114">
        <v>74</v>
      </c>
      <c r="J27" s="140">
        <v>85</v>
      </c>
      <c r="K27" s="114">
        <v>9</v>
      </c>
      <c r="L27" s="116">
        <v>10.588235294117647</v>
      </c>
    </row>
    <row r="28" spans="1:12" s="110" customFormat="1" ht="15" customHeight="1" x14ac:dyDescent="0.2">
      <c r="A28" s="120"/>
      <c r="B28" s="119"/>
      <c r="D28" s="259" t="s">
        <v>107</v>
      </c>
      <c r="E28" s="113">
        <v>58.590308370044056</v>
      </c>
      <c r="F28" s="115">
        <v>133</v>
      </c>
      <c r="G28" s="114">
        <v>138</v>
      </c>
      <c r="H28" s="114">
        <v>135</v>
      </c>
      <c r="I28" s="114">
        <v>116</v>
      </c>
      <c r="J28" s="140">
        <v>103</v>
      </c>
      <c r="K28" s="114">
        <v>30</v>
      </c>
      <c r="L28" s="116">
        <v>29.126213592233011</v>
      </c>
    </row>
    <row r="29" spans="1:12" s="110" customFormat="1" ht="24" customHeight="1" x14ac:dyDescent="0.2">
      <c r="A29" s="604" t="s">
        <v>189</v>
      </c>
      <c r="B29" s="605"/>
      <c r="C29" s="605"/>
      <c r="D29" s="606"/>
      <c r="E29" s="113">
        <v>78.921166365774937</v>
      </c>
      <c r="F29" s="115">
        <v>14426</v>
      </c>
      <c r="G29" s="114">
        <v>14806</v>
      </c>
      <c r="H29" s="114">
        <v>14899</v>
      </c>
      <c r="I29" s="114">
        <v>15023</v>
      </c>
      <c r="J29" s="140">
        <v>14827</v>
      </c>
      <c r="K29" s="114">
        <v>-401</v>
      </c>
      <c r="L29" s="116">
        <v>-2.704525527753423</v>
      </c>
    </row>
    <row r="30" spans="1:12" s="110" customFormat="1" ht="15" customHeight="1" x14ac:dyDescent="0.2">
      <c r="A30" s="120"/>
      <c r="B30" s="119"/>
      <c r="C30" s="258" t="s">
        <v>106</v>
      </c>
      <c r="E30" s="113">
        <v>39.900180230140023</v>
      </c>
      <c r="F30" s="115">
        <v>5756</v>
      </c>
      <c r="G30" s="114">
        <v>5860</v>
      </c>
      <c r="H30" s="114">
        <v>5922</v>
      </c>
      <c r="I30" s="114">
        <v>5913</v>
      </c>
      <c r="J30" s="140">
        <v>5791</v>
      </c>
      <c r="K30" s="114">
        <v>-35</v>
      </c>
      <c r="L30" s="116">
        <v>-0.60438611638749784</v>
      </c>
    </row>
    <row r="31" spans="1:12" s="110" customFormat="1" ht="15" customHeight="1" x14ac:dyDescent="0.2">
      <c r="A31" s="120"/>
      <c r="B31" s="119"/>
      <c r="C31" s="258" t="s">
        <v>107</v>
      </c>
      <c r="E31" s="113">
        <v>60.099819769859977</v>
      </c>
      <c r="F31" s="115">
        <v>8670</v>
      </c>
      <c r="G31" s="114">
        <v>8946</v>
      </c>
      <c r="H31" s="114">
        <v>8977</v>
      </c>
      <c r="I31" s="114">
        <v>9110</v>
      </c>
      <c r="J31" s="140">
        <v>9036</v>
      </c>
      <c r="K31" s="114">
        <v>-366</v>
      </c>
      <c r="L31" s="116">
        <v>-4.0504648074369189</v>
      </c>
    </row>
    <row r="32" spans="1:12" s="110" customFormat="1" ht="15" customHeight="1" x14ac:dyDescent="0.2">
      <c r="A32" s="120"/>
      <c r="B32" s="119" t="s">
        <v>117</v>
      </c>
      <c r="C32" s="258"/>
      <c r="E32" s="113">
        <v>20.8873570764265</v>
      </c>
      <c r="F32" s="114">
        <v>3818</v>
      </c>
      <c r="G32" s="114">
        <v>3825</v>
      </c>
      <c r="H32" s="114">
        <v>3840</v>
      </c>
      <c r="I32" s="114">
        <v>3832</v>
      </c>
      <c r="J32" s="140">
        <v>3555</v>
      </c>
      <c r="K32" s="114">
        <v>263</v>
      </c>
      <c r="L32" s="116">
        <v>7.3980309423347395</v>
      </c>
    </row>
    <row r="33" spans="1:12" s="110" customFormat="1" ht="15" customHeight="1" x14ac:dyDescent="0.2">
      <c r="A33" s="120"/>
      <c r="B33" s="119"/>
      <c r="C33" s="258" t="s">
        <v>106</v>
      </c>
      <c r="E33" s="113">
        <v>44.525929806181246</v>
      </c>
      <c r="F33" s="114">
        <v>1700</v>
      </c>
      <c r="G33" s="114">
        <v>1684</v>
      </c>
      <c r="H33" s="114">
        <v>1698</v>
      </c>
      <c r="I33" s="114">
        <v>1647</v>
      </c>
      <c r="J33" s="140">
        <v>1523</v>
      </c>
      <c r="K33" s="114">
        <v>177</v>
      </c>
      <c r="L33" s="116">
        <v>11.621799080761654</v>
      </c>
    </row>
    <row r="34" spans="1:12" s="110" customFormat="1" ht="15" customHeight="1" x14ac:dyDescent="0.2">
      <c r="A34" s="120"/>
      <c r="B34" s="119"/>
      <c r="C34" s="258" t="s">
        <v>107</v>
      </c>
      <c r="E34" s="113">
        <v>55.474070193818754</v>
      </c>
      <c r="F34" s="114">
        <v>2118</v>
      </c>
      <c r="G34" s="114">
        <v>2141</v>
      </c>
      <c r="H34" s="114">
        <v>2142</v>
      </c>
      <c r="I34" s="114">
        <v>2185</v>
      </c>
      <c r="J34" s="140">
        <v>2032</v>
      </c>
      <c r="K34" s="114">
        <v>86</v>
      </c>
      <c r="L34" s="116">
        <v>4.2322834645669287</v>
      </c>
    </row>
    <row r="35" spans="1:12" s="110" customFormat="1" ht="24" customHeight="1" x14ac:dyDescent="0.2">
      <c r="A35" s="604" t="s">
        <v>192</v>
      </c>
      <c r="B35" s="605"/>
      <c r="C35" s="605"/>
      <c r="D35" s="606"/>
      <c r="E35" s="113">
        <v>17.386071448109853</v>
      </c>
      <c r="F35" s="114">
        <v>3178</v>
      </c>
      <c r="G35" s="114">
        <v>3195</v>
      </c>
      <c r="H35" s="114">
        <v>3271</v>
      </c>
      <c r="I35" s="114">
        <v>3343</v>
      </c>
      <c r="J35" s="114">
        <v>3128</v>
      </c>
      <c r="K35" s="318">
        <v>50</v>
      </c>
      <c r="L35" s="319">
        <v>1.5984654731457801</v>
      </c>
    </row>
    <row r="36" spans="1:12" s="110" customFormat="1" ht="15" customHeight="1" x14ac:dyDescent="0.2">
      <c r="A36" s="120"/>
      <c r="B36" s="119"/>
      <c r="C36" s="258" t="s">
        <v>106</v>
      </c>
      <c r="E36" s="113">
        <v>45.940843297671492</v>
      </c>
      <c r="F36" s="114">
        <v>1460</v>
      </c>
      <c r="G36" s="114">
        <v>1466</v>
      </c>
      <c r="H36" s="114">
        <v>1493</v>
      </c>
      <c r="I36" s="114">
        <v>1520</v>
      </c>
      <c r="J36" s="114">
        <v>1401</v>
      </c>
      <c r="K36" s="318">
        <v>59</v>
      </c>
      <c r="L36" s="116">
        <v>4.2112776588151322</v>
      </c>
    </row>
    <row r="37" spans="1:12" s="110" customFormat="1" ht="15" customHeight="1" x14ac:dyDescent="0.2">
      <c r="A37" s="120"/>
      <c r="B37" s="119"/>
      <c r="C37" s="258" t="s">
        <v>107</v>
      </c>
      <c r="E37" s="113">
        <v>54.059156702328508</v>
      </c>
      <c r="F37" s="114">
        <v>1718</v>
      </c>
      <c r="G37" s="114">
        <v>1729</v>
      </c>
      <c r="H37" s="114">
        <v>1778</v>
      </c>
      <c r="I37" s="114">
        <v>1823</v>
      </c>
      <c r="J37" s="140">
        <v>1727</v>
      </c>
      <c r="K37" s="114">
        <v>-9</v>
      </c>
      <c r="L37" s="116">
        <v>-0.52113491603937467</v>
      </c>
    </row>
    <row r="38" spans="1:12" s="110" customFormat="1" ht="15" customHeight="1" x14ac:dyDescent="0.2">
      <c r="A38" s="120"/>
      <c r="B38" s="119" t="s">
        <v>328</v>
      </c>
      <c r="C38" s="258"/>
      <c r="E38" s="113">
        <v>55.325783686197276</v>
      </c>
      <c r="F38" s="114">
        <v>10113</v>
      </c>
      <c r="G38" s="114">
        <v>10347</v>
      </c>
      <c r="H38" s="114">
        <v>10323</v>
      </c>
      <c r="I38" s="114">
        <v>10315</v>
      </c>
      <c r="J38" s="140">
        <v>10129</v>
      </c>
      <c r="K38" s="114">
        <v>-16</v>
      </c>
      <c r="L38" s="116">
        <v>-0.15796228650409716</v>
      </c>
    </row>
    <row r="39" spans="1:12" s="110" customFormat="1" ht="15" customHeight="1" x14ac:dyDescent="0.2">
      <c r="A39" s="120"/>
      <c r="B39" s="119"/>
      <c r="C39" s="258" t="s">
        <v>106</v>
      </c>
      <c r="E39" s="113">
        <v>39.750815781667164</v>
      </c>
      <c r="F39" s="115">
        <v>4020</v>
      </c>
      <c r="G39" s="114">
        <v>4082</v>
      </c>
      <c r="H39" s="114">
        <v>4084</v>
      </c>
      <c r="I39" s="114">
        <v>4050</v>
      </c>
      <c r="J39" s="140">
        <v>3939</v>
      </c>
      <c r="K39" s="114">
        <v>81</v>
      </c>
      <c r="L39" s="116">
        <v>2.0563594821020565</v>
      </c>
    </row>
    <row r="40" spans="1:12" s="110" customFormat="1" ht="15" customHeight="1" x14ac:dyDescent="0.2">
      <c r="A40" s="120"/>
      <c r="B40" s="119"/>
      <c r="C40" s="258" t="s">
        <v>107</v>
      </c>
      <c r="E40" s="113">
        <v>60.249184218332836</v>
      </c>
      <c r="F40" s="115">
        <v>6093</v>
      </c>
      <c r="G40" s="114">
        <v>6265</v>
      </c>
      <c r="H40" s="114">
        <v>6239</v>
      </c>
      <c r="I40" s="114">
        <v>6265</v>
      </c>
      <c r="J40" s="140">
        <v>6190</v>
      </c>
      <c r="K40" s="114">
        <v>-97</v>
      </c>
      <c r="L40" s="116">
        <v>-1.5670436187399031</v>
      </c>
    </row>
    <row r="41" spans="1:12" s="110" customFormat="1" ht="15" customHeight="1" x14ac:dyDescent="0.2">
      <c r="A41" s="120"/>
      <c r="B41" s="320" t="s">
        <v>515</v>
      </c>
      <c r="C41" s="258"/>
      <c r="E41" s="113">
        <v>8.3593194376059952</v>
      </c>
      <c r="F41" s="115">
        <v>1528</v>
      </c>
      <c r="G41" s="114">
        <v>1571</v>
      </c>
      <c r="H41" s="114">
        <v>1557</v>
      </c>
      <c r="I41" s="114">
        <v>1547</v>
      </c>
      <c r="J41" s="140">
        <v>1501</v>
      </c>
      <c r="K41" s="114">
        <v>27</v>
      </c>
      <c r="L41" s="116">
        <v>1.7988007994670221</v>
      </c>
    </row>
    <row r="42" spans="1:12" s="110" customFormat="1" ht="15" customHeight="1" x14ac:dyDescent="0.2">
      <c r="A42" s="120"/>
      <c r="B42" s="119"/>
      <c r="C42" s="268" t="s">
        <v>106</v>
      </c>
      <c r="D42" s="182"/>
      <c r="E42" s="113">
        <v>38.547120418848166</v>
      </c>
      <c r="F42" s="115">
        <v>589</v>
      </c>
      <c r="G42" s="114">
        <v>590</v>
      </c>
      <c r="H42" s="114">
        <v>599</v>
      </c>
      <c r="I42" s="114">
        <v>581</v>
      </c>
      <c r="J42" s="140">
        <v>574</v>
      </c>
      <c r="K42" s="114">
        <v>15</v>
      </c>
      <c r="L42" s="116">
        <v>2.6132404181184667</v>
      </c>
    </row>
    <row r="43" spans="1:12" s="110" customFormat="1" ht="15" customHeight="1" x14ac:dyDescent="0.2">
      <c r="A43" s="120"/>
      <c r="B43" s="119"/>
      <c r="C43" s="268" t="s">
        <v>107</v>
      </c>
      <c r="D43" s="182"/>
      <c r="E43" s="113">
        <v>61.452879581151834</v>
      </c>
      <c r="F43" s="115">
        <v>939</v>
      </c>
      <c r="G43" s="114">
        <v>981</v>
      </c>
      <c r="H43" s="114">
        <v>958</v>
      </c>
      <c r="I43" s="114">
        <v>966</v>
      </c>
      <c r="J43" s="140">
        <v>927</v>
      </c>
      <c r="K43" s="114">
        <v>12</v>
      </c>
      <c r="L43" s="116">
        <v>1.2944983818770226</v>
      </c>
    </row>
    <row r="44" spans="1:12" s="110" customFormat="1" ht="15" customHeight="1" x14ac:dyDescent="0.2">
      <c r="A44" s="120"/>
      <c r="B44" s="119" t="s">
        <v>205</v>
      </c>
      <c r="C44" s="268"/>
      <c r="D44" s="182"/>
      <c r="E44" s="113">
        <v>18.928825428086874</v>
      </c>
      <c r="F44" s="115">
        <v>3460</v>
      </c>
      <c r="G44" s="114">
        <v>3547</v>
      </c>
      <c r="H44" s="114">
        <v>3618</v>
      </c>
      <c r="I44" s="114">
        <v>3680</v>
      </c>
      <c r="J44" s="140">
        <v>3654</v>
      </c>
      <c r="K44" s="114">
        <v>-194</v>
      </c>
      <c r="L44" s="116">
        <v>-5.3092501368363436</v>
      </c>
    </row>
    <row r="45" spans="1:12" s="110" customFormat="1" ht="15" customHeight="1" x14ac:dyDescent="0.2">
      <c r="A45" s="120"/>
      <c r="B45" s="119"/>
      <c r="C45" s="268" t="s">
        <v>106</v>
      </c>
      <c r="D45" s="182"/>
      <c r="E45" s="113">
        <v>40.260115606936417</v>
      </c>
      <c r="F45" s="115">
        <v>1393</v>
      </c>
      <c r="G45" s="114">
        <v>1410</v>
      </c>
      <c r="H45" s="114">
        <v>1445</v>
      </c>
      <c r="I45" s="114">
        <v>1412</v>
      </c>
      <c r="J45" s="140">
        <v>1401</v>
      </c>
      <c r="K45" s="114">
        <v>-8</v>
      </c>
      <c r="L45" s="116">
        <v>-0.57102069950035694</v>
      </c>
    </row>
    <row r="46" spans="1:12" s="110" customFormat="1" ht="15" customHeight="1" x14ac:dyDescent="0.2">
      <c r="A46" s="123"/>
      <c r="B46" s="124"/>
      <c r="C46" s="260" t="s">
        <v>107</v>
      </c>
      <c r="D46" s="261"/>
      <c r="E46" s="125">
        <v>59.739884393063583</v>
      </c>
      <c r="F46" s="143">
        <v>2067</v>
      </c>
      <c r="G46" s="144">
        <v>2137</v>
      </c>
      <c r="H46" s="144">
        <v>2173</v>
      </c>
      <c r="I46" s="144">
        <v>2268</v>
      </c>
      <c r="J46" s="145">
        <v>2253</v>
      </c>
      <c r="K46" s="144">
        <v>-186</v>
      </c>
      <c r="L46" s="146">
        <v>-8.2556591211717709</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18279</v>
      </c>
      <c r="E11" s="114">
        <v>18660</v>
      </c>
      <c r="F11" s="114">
        <v>18769</v>
      </c>
      <c r="G11" s="114">
        <v>18885</v>
      </c>
      <c r="H11" s="140">
        <v>18412</v>
      </c>
      <c r="I11" s="115">
        <v>-133</v>
      </c>
      <c r="J11" s="116">
        <v>-0.72235498587877467</v>
      </c>
    </row>
    <row r="12" spans="1:15" s="110" customFormat="1" ht="24.95" customHeight="1" x14ac:dyDescent="0.2">
      <c r="A12" s="193" t="s">
        <v>132</v>
      </c>
      <c r="B12" s="194" t="s">
        <v>133</v>
      </c>
      <c r="C12" s="113">
        <v>0.91361671863887517</v>
      </c>
      <c r="D12" s="115">
        <v>167</v>
      </c>
      <c r="E12" s="114">
        <v>176</v>
      </c>
      <c r="F12" s="114">
        <v>189</v>
      </c>
      <c r="G12" s="114">
        <v>166</v>
      </c>
      <c r="H12" s="140">
        <v>165</v>
      </c>
      <c r="I12" s="115">
        <v>2</v>
      </c>
      <c r="J12" s="116">
        <v>1.2121212121212122</v>
      </c>
    </row>
    <row r="13" spans="1:15" s="110" customFormat="1" ht="24.95" customHeight="1" x14ac:dyDescent="0.2">
      <c r="A13" s="193" t="s">
        <v>134</v>
      </c>
      <c r="B13" s="199" t="s">
        <v>214</v>
      </c>
      <c r="C13" s="113">
        <v>1.1215055528201761</v>
      </c>
      <c r="D13" s="115">
        <v>205</v>
      </c>
      <c r="E13" s="114">
        <v>209</v>
      </c>
      <c r="F13" s="114">
        <v>208</v>
      </c>
      <c r="G13" s="114">
        <v>198</v>
      </c>
      <c r="H13" s="140">
        <v>196</v>
      </c>
      <c r="I13" s="115">
        <v>9</v>
      </c>
      <c r="J13" s="116">
        <v>4.591836734693878</v>
      </c>
    </row>
    <row r="14" spans="1:15" s="287" customFormat="1" ht="24.95" customHeight="1" x14ac:dyDescent="0.2">
      <c r="A14" s="193" t="s">
        <v>215</v>
      </c>
      <c r="B14" s="199" t="s">
        <v>137</v>
      </c>
      <c r="C14" s="113">
        <v>6.0670715028174405</v>
      </c>
      <c r="D14" s="115">
        <v>1109</v>
      </c>
      <c r="E14" s="114">
        <v>1183</v>
      </c>
      <c r="F14" s="114">
        <v>1209</v>
      </c>
      <c r="G14" s="114">
        <v>1215</v>
      </c>
      <c r="H14" s="140">
        <v>1196</v>
      </c>
      <c r="I14" s="115">
        <v>-87</v>
      </c>
      <c r="J14" s="116">
        <v>-7.2742474916387962</v>
      </c>
      <c r="K14" s="110"/>
      <c r="L14" s="110"/>
      <c r="M14" s="110"/>
      <c r="N14" s="110"/>
      <c r="O14" s="110"/>
    </row>
    <row r="15" spans="1:15" s="110" customFormat="1" ht="24.95" customHeight="1" x14ac:dyDescent="0.2">
      <c r="A15" s="193" t="s">
        <v>216</v>
      </c>
      <c r="B15" s="199" t="s">
        <v>217</v>
      </c>
      <c r="C15" s="113">
        <v>2.5767273920892828</v>
      </c>
      <c r="D15" s="115">
        <v>471</v>
      </c>
      <c r="E15" s="114">
        <v>548</v>
      </c>
      <c r="F15" s="114">
        <v>536</v>
      </c>
      <c r="G15" s="114">
        <v>548</v>
      </c>
      <c r="H15" s="140">
        <v>540</v>
      </c>
      <c r="I15" s="115">
        <v>-69</v>
      </c>
      <c r="J15" s="116">
        <v>-12.777777777777779</v>
      </c>
    </row>
    <row r="16" spans="1:15" s="287" customFormat="1" ht="24.95" customHeight="1" x14ac:dyDescent="0.2">
      <c r="A16" s="193" t="s">
        <v>218</v>
      </c>
      <c r="B16" s="199" t="s">
        <v>141</v>
      </c>
      <c r="C16" s="113">
        <v>2.9925050604518848</v>
      </c>
      <c r="D16" s="115">
        <v>547</v>
      </c>
      <c r="E16" s="114">
        <v>544</v>
      </c>
      <c r="F16" s="114">
        <v>579</v>
      </c>
      <c r="G16" s="114">
        <v>573</v>
      </c>
      <c r="H16" s="140">
        <v>561</v>
      </c>
      <c r="I16" s="115">
        <v>-14</v>
      </c>
      <c r="J16" s="116">
        <v>-2.4955436720142603</v>
      </c>
      <c r="K16" s="110"/>
      <c r="L16" s="110"/>
      <c r="M16" s="110"/>
      <c r="N16" s="110"/>
      <c r="O16" s="110"/>
    </row>
    <row r="17" spans="1:15" s="110" customFormat="1" ht="24.95" customHeight="1" x14ac:dyDescent="0.2">
      <c r="A17" s="193" t="s">
        <v>142</v>
      </c>
      <c r="B17" s="199" t="s">
        <v>220</v>
      </c>
      <c r="C17" s="113">
        <v>0.49783905027627334</v>
      </c>
      <c r="D17" s="115">
        <v>91</v>
      </c>
      <c r="E17" s="114">
        <v>91</v>
      </c>
      <c r="F17" s="114">
        <v>94</v>
      </c>
      <c r="G17" s="114">
        <v>94</v>
      </c>
      <c r="H17" s="140">
        <v>95</v>
      </c>
      <c r="I17" s="115">
        <v>-4</v>
      </c>
      <c r="J17" s="116">
        <v>-4.2105263157894735</v>
      </c>
    </row>
    <row r="18" spans="1:15" s="287" customFormat="1" ht="24.95" customHeight="1" x14ac:dyDescent="0.2">
      <c r="A18" s="201" t="s">
        <v>144</v>
      </c>
      <c r="B18" s="202" t="s">
        <v>145</v>
      </c>
      <c r="C18" s="113">
        <v>5.7825920455167132</v>
      </c>
      <c r="D18" s="115">
        <v>1057</v>
      </c>
      <c r="E18" s="114">
        <v>1042</v>
      </c>
      <c r="F18" s="114">
        <v>1062</v>
      </c>
      <c r="G18" s="114">
        <v>1028</v>
      </c>
      <c r="H18" s="140">
        <v>996</v>
      </c>
      <c r="I18" s="115">
        <v>61</v>
      </c>
      <c r="J18" s="116">
        <v>6.1244979919678713</v>
      </c>
      <c r="K18" s="110"/>
      <c r="L18" s="110"/>
      <c r="M18" s="110"/>
      <c r="N18" s="110"/>
      <c r="O18" s="110"/>
    </row>
    <row r="19" spans="1:15" s="110" customFormat="1" ht="24.95" customHeight="1" x14ac:dyDescent="0.2">
      <c r="A19" s="193" t="s">
        <v>146</v>
      </c>
      <c r="B19" s="199" t="s">
        <v>147</v>
      </c>
      <c r="C19" s="113">
        <v>17.079708955632146</v>
      </c>
      <c r="D19" s="115">
        <v>3122</v>
      </c>
      <c r="E19" s="114">
        <v>3220</v>
      </c>
      <c r="F19" s="114">
        <v>3250</v>
      </c>
      <c r="G19" s="114">
        <v>3354</v>
      </c>
      <c r="H19" s="140">
        <v>3315</v>
      </c>
      <c r="I19" s="115">
        <v>-193</v>
      </c>
      <c r="J19" s="116">
        <v>-5.8220211161387629</v>
      </c>
    </row>
    <row r="20" spans="1:15" s="287" customFormat="1" ht="24.95" customHeight="1" x14ac:dyDescent="0.2">
      <c r="A20" s="193" t="s">
        <v>148</v>
      </c>
      <c r="B20" s="199" t="s">
        <v>149</v>
      </c>
      <c r="C20" s="113">
        <v>3.4246950051972207</v>
      </c>
      <c r="D20" s="115">
        <v>626</v>
      </c>
      <c r="E20" s="114">
        <v>651</v>
      </c>
      <c r="F20" s="114">
        <v>622</v>
      </c>
      <c r="G20" s="114">
        <v>603</v>
      </c>
      <c r="H20" s="140">
        <v>586</v>
      </c>
      <c r="I20" s="115">
        <v>40</v>
      </c>
      <c r="J20" s="116">
        <v>6.8259385665529013</v>
      </c>
      <c r="K20" s="110"/>
      <c r="L20" s="110"/>
      <c r="M20" s="110"/>
      <c r="N20" s="110"/>
      <c r="O20" s="110"/>
    </row>
    <row r="21" spans="1:15" s="110" customFormat="1" ht="24.95" customHeight="1" x14ac:dyDescent="0.2">
      <c r="A21" s="201" t="s">
        <v>150</v>
      </c>
      <c r="B21" s="202" t="s">
        <v>151</v>
      </c>
      <c r="C21" s="113">
        <v>7.8997756988894361</v>
      </c>
      <c r="D21" s="115">
        <v>1444</v>
      </c>
      <c r="E21" s="114">
        <v>1607</v>
      </c>
      <c r="F21" s="114">
        <v>1646</v>
      </c>
      <c r="G21" s="114">
        <v>1681</v>
      </c>
      <c r="H21" s="140">
        <v>1614</v>
      </c>
      <c r="I21" s="115">
        <v>-170</v>
      </c>
      <c r="J21" s="116">
        <v>-10.532837670384138</v>
      </c>
    </row>
    <row r="22" spans="1:15" s="110" customFormat="1" ht="24.95" customHeight="1" x14ac:dyDescent="0.2">
      <c r="A22" s="201" t="s">
        <v>152</v>
      </c>
      <c r="B22" s="199" t="s">
        <v>153</v>
      </c>
      <c r="C22" s="113">
        <v>4.5571420756058867</v>
      </c>
      <c r="D22" s="115">
        <v>833</v>
      </c>
      <c r="E22" s="114">
        <v>827</v>
      </c>
      <c r="F22" s="114">
        <v>812</v>
      </c>
      <c r="G22" s="114">
        <v>833</v>
      </c>
      <c r="H22" s="140">
        <v>833</v>
      </c>
      <c r="I22" s="115">
        <v>0</v>
      </c>
      <c r="J22" s="116">
        <v>0</v>
      </c>
    </row>
    <row r="23" spans="1:15" s="110" customFormat="1" ht="24.95" customHeight="1" x14ac:dyDescent="0.2">
      <c r="A23" s="193" t="s">
        <v>154</v>
      </c>
      <c r="B23" s="199" t="s">
        <v>155</v>
      </c>
      <c r="C23" s="113">
        <v>1.1215055528201761</v>
      </c>
      <c r="D23" s="115">
        <v>205</v>
      </c>
      <c r="E23" s="114">
        <v>205</v>
      </c>
      <c r="F23" s="114">
        <v>204</v>
      </c>
      <c r="G23" s="114">
        <v>207</v>
      </c>
      <c r="H23" s="140">
        <v>205</v>
      </c>
      <c r="I23" s="115">
        <v>0</v>
      </c>
      <c r="J23" s="116">
        <v>0</v>
      </c>
    </row>
    <row r="24" spans="1:15" s="110" customFormat="1" ht="24.95" customHeight="1" x14ac:dyDescent="0.2">
      <c r="A24" s="193" t="s">
        <v>156</v>
      </c>
      <c r="B24" s="199" t="s">
        <v>221</v>
      </c>
      <c r="C24" s="113">
        <v>8.6109743421412546</v>
      </c>
      <c r="D24" s="115">
        <v>1574</v>
      </c>
      <c r="E24" s="114">
        <v>1609</v>
      </c>
      <c r="F24" s="114">
        <v>1604</v>
      </c>
      <c r="G24" s="114">
        <v>1604</v>
      </c>
      <c r="H24" s="140">
        <v>1598</v>
      </c>
      <c r="I24" s="115">
        <v>-24</v>
      </c>
      <c r="J24" s="116">
        <v>-1.5018773466833542</v>
      </c>
    </row>
    <row r="25" spans="1:15" s="110" customFormat="1" ht="24.95" customHeight="1" x14ac:dyDescent="0.2">
      <c r="A25" s="193" t="s">
        <v>222</v>
      </c>
      <c r="B25" s="204" t="s">
        <v>159</v>
      </c>
      <c r="C25" s="113">
        <v>15.651840910334263</v>
      </c>
      <c r="D25" s="115">
        <v>2861</v>
      </c>
      <c r="E25" s="114">
        <v>2768</v>
      </c>
      <c r="F25" s="114">
        <v>2769</v>
      </c>
      <c r="G25" s="114">
        <v>2745</v>
      </c>
      <c r="H25" s="140">
        <v>2513</v>
      </c>
      <c r="I25" s="115">
        <v>348</v>
      </c>
      <c r="J25" s="116">
        <v>13.84799044966176</v>
      </c>
    </row>
    <row r="26" spans="1:15" s="110" customFormat="1" ht="24.95" customHeight="1" x14ac:dyDescent="0.2">
      <c r="A26" s="201">
        <v>782.78300000000002</v>
      </c>
      <c r="B26" s="203" t="s">
        <v>160</v>
      </c>
      <c r="C26" s="113">
        <v>0.10941517588489523</v>
      </c>
      <c r="D26" s="115">
        <v>20</v>
      </c>
      <c r="E26" s="114">
        <v>18</v>
      </c>
      <c r="F26" s="114">
        <v>17</v>
      </c>
      <c r="G26" s="114">
        <v>18</v>
      </c>
      <c r="H26" s="140">
        <v>17</v>
      </c>
      <c r="I26" s="115">
        <v>3</v>
      </c>
      <c r="J26" s="116">
        <v>17.647058823529413</v>
      </c>
    </row>
    <row r="27" spans="1:15" s="110" customFormat="1" ht="24.95" customHeight="1" x14ac:dyDescent="0.2">
      <c r="A27" s="193" t="s">
        <v>161</v>
      </c>
      <c r="B27" s="199" t="s">
        <v>162</v>
      </c>
      <c r="C27" s="113">
        <v>1.8764702664259534</v>
      </c>
      <c r="D27" s="115">
        <v>343</v>
      </c>
      <c r="E27" s="114">
        <v>364</v>
      </c>
      <c r="F27" s="114">
        <v>362</v>
      </c>
      <c r="G27" s="114">
        <v>377</v>
      </c>
      <c r="H27" s="140">
        <v>382</v>
      </c>
      <c r="I27" s="115">
        <v>-39</v>
      </c>
      <c r="J27" s="116">
        <v>-10.209424083769633</v>
      </c>
    </row>
    <row r="28" spans="1:15" s="110" customFormat="1" ht="24.95" customHeight="1" x14ac:dyDescent="0.2">
      <c r="A28" s="193" t="s">
        <v>163</v>
      </c>
      <c r="B28" s="199" t="s">
        <v>164</v>
      </c>
      <c r="C28" s="113">
        <v>3.5286394222878714</v>
      </c>
      <c r="D28" s="115">
        <v>645</v>
      </c>
      <c r="E28" s="114">
        <v>641</v>
      </c>
      <c r="F28" s="114">
        <v>636</v>
      </c>
      <c r="G28" s="114">
        <v>655</v>
      </c>
      <c r="H28" s="140">
        <v>637</v>
      </c>
      <c r="I28" s="115">
        <v>8</v>
      </c>
      <c r="J28" s="116">
        <v>1.2558869701726845</v>
      </c>
    </row>
    <row r="29" spans="1:15" s="110" customFormat="1" ht="24.95" customHeight="1" x14ac:dyDescent="0.2">
      <c r="A29" s="193">
        <v>86</v>
      </c>
      <c r="B29" s="199" t="s">
        <v>165</v>
      </c>
      <c r="C29" s="113">
        <v>5.126100990207342</v>
      </c>
      <c r="D29" s="115">
        <v>937</v>
      </c>
      <c r="E29" s="114">
        <v>959</v>
      </c>
      <c r="F29" s="114">
        <v>954</v>
      </c>
      <c r="G29" s="114">
        <v>972</v>
      </c>
      <c r="H29" s="140">
        <v>985</v>
      </c>
      <c r="I29" s="115">
        <v>-48</v>
      </c>
      <c r="J29" s="116">
        <v>-4.873096446700508</v>
      </c>
    </row>
    <row r="30" spans="1:15" s="110" customFormat="1" ht="24.95" customHeight="1" x14ac:dyDescent="0.2">
      <c r="A30" s="193">
        <v>87.88</v>
      </c>
      <c r="B30" s="204" t="s">
        <v>166</v>
      </c>
      <c r="C30" s="113">
        <v>4.3984900705727883</v>
      </c>
      <c r="D30" s="115">
        <v>804</v>
      </c>
      <c r="E30" s="114">
        <v>798</v>
      </c>
      <c r="F30" s="114">
        <v>796</v>
      </c>
      <c r="G30" s="114">
        <v>788</v>
      </c>
      <c r="H30" s="140">
        <v>767</v>
      </c>
      <c r="I30" s="115">
        <v>37</v>
      </c>
      <c r="J30" s="116">
        <v>4.8239895697522819</v>
      </c>
    </row>
    <row r="31" spans="1:15" s="110" customFormat="1" ht="24.95" customHeight="1" x14ac:dyDescent="0.2">
      <c r="A31" s="193" t="s">
        <v>167</v>
      </c>
      <c r="B31" s="199" t="s">
        <v>168</v>
      </c>
      <c r="C31" s="113">
        <v>12.73045571420756</v>
      </c>
      <c r="D31" s="115">
        <v>2327</v>
      </c>
      <c r="E31" s="114">
        <v>2383</v>
      </c>
      <c r="F31" s="114">
        <v>2428</v>
      </c>
      <c r="G31" s="114">
        <v>2440</v>
      </c>
      <c r="H31" s="140">
        <v>2406</v>
      </c>
      <c r="I31" s="115">
        <v>-79</v>
      </c>
      <c r="J31" s="116">
        <v>-3.2834580216126352</v>
      </c>
    </row>
    <row r="32" spans="1:15" s="110" customFormat="1" ht="24.95" customHeight="1" x14ac:dyDescent="0.2">
      <c r="A32" s="193"/>
      <c r="B32" s="204" t="s">
        <v>169</v>
      </c>
      <c r="C32" s="113">
        <v>0</v>
      </c>
      <c r="D32" s="115">
        <v>0</v>
      </c>
      <c r="E32" s="114">
        <v>0</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0.91361671863887517</v>
      </c>
      <c r="D34" s="115">
        <v>167</v>
      </c>
      <c r="E34" s="114">
        <v>176</v>
      </c>
      <c r="F34" s="114">
        <v>189</v>
      </c>
      <c r="G34" s="114">
        <v>166</v>
      </c>
      <c r="H34" s="140">
        <v>165</v>
      </c>
      <c r="I34" s="115">
        <v>2</v>
      </c>
      <c r="J34" s="116">
        <v>1.2121212121212122</v>
      </c>
    </row>
    <row r="35" spans="1:10" s="110" customFormat="1" ht="24.95" customHeight="1" x14ac:dyDescent="0.2">
      <c r="A35" s="292" t="s">
        <v>171</v>
      </c>
      <c r="B35" s="293" t="s">
        <v>172</v>
      </c>
      <c r="C35" s="113">
        <v>12.971169101154331</v>
      </c>
      <c r="D35" s="115">
        <v>2371</v>
      </c>
      <c r="E35" s="114">
        <v>2434</v>
      </c>
      <c r="F35" s="114">
        <v>2479</v>
      </c>
      <c r="G35" s="114">
        <v>2441</v>
      </c>
      <c r="H35" s="140">
        <v>2388</v>
      </c>
      <c r="I35" s="115">
        <v>-17</v>
      </c>
      <c r="J35" s="116">
        <v>-0.71189279731993305</v>
      </c>
    </row>
    <row r="36" spans="1:10" s="110" customFormat="1" ht="24.95" customHeight="1" x14ac:dyDescent="0.2">
      <c r="A36" s="294" t="s">
        <v>173</v>
      </c>
      <c r="B36" s="295" t="s">
        <v>174</v>
      </c>
      <c r="C36" s="125">
        <v>86.115214180206792</v>
      </c>
      <c r="D36" s="143">
        <v>15741</v>
      </c>
      <c r="E36" s="144">
        <v>16050</v>
      </c>
      <c r="F36" s="144">
        <v>16100</v>
      </c>
      <c r="G36" s="144">
        <v>16277</v>
      </c>
      <c r="H36" s="145">
        <v>15858</v>
      </c>
      <c r="I36" s="143">
        <v>-117</v>
      </c>
      <c r="J36" s="146">
        <v>-0.7377979568671964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18279</v>
      </c>
      <c r="F11" s="264">
        <v>18660</v>
      </c>
      <c r="G11" s="264">
        <v>18769</v>
      </c>
      <c r="H11" s="264">
        <v>18885</v>
      </c>
      <c r="I11" s="265">
        <v>18412</v>
      </c>
      <c r="J11" s="263">
        <v>-133</v>
      </c>
      <c r="K11" s="266">
        <v>-0.72235498587877467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45.390885715848789</v>
      </c>
      <c r="E13" s="115">
        <v>8297</v>
      </c>
      <c r="F13" s="114">
        <v>8427</v>
      </c>
      <c r="G13" s="114">
        <v>8428</v>
      </c>
      <c r="H13" s="114">
        <v>8450</v>
      </c>
      <c r="I13" s="140">
        <v>8160</v>
      </c>
      <c r="J13" s="115">
        <v>137</v>
      </c>
      <c r="K13" s="116">
        <v>1.678921568627451</v>
      </c>
    </row>
    <row r="14" spans="1:15" ht="15.95" customHeight="1" x14ac:dyDescent="0.2">
      <c r="A14" s="306" t="s">
        <v>230</v>
      </c>
      <c r="B14" s="307"/>
      <c r="C14" s="308"/>
      <c r="D14" s="113">
        <v>42.228787132775317</v>
      </c>
      <c r="E14" s="115">
        <v>7719</v>
      </c>
      <c r="F14" s="114">
        <v>7952</v>
      </c>
      <c r="G14" s="114">
        <v>8082</v>
      </c>
      <c r="H14" s="114">
        <v>8128</v>
      </c>
      <c r="I14" s="140">
        <v>7983</v>
      </c>
      <c r="J14" s="115">
        <v>-264</v>
      </c>
      <c r="K14" s="116">
        <v>-3.3070274332957537</v>
      </c>
    </row>
    <row r="15" spans="1:15" ht="15.95" customHeight="1" x14ac:dyDescent="0.2">
      <c r="A15" s="306" t="s">
        <v>231</v>
      </c>
      <c r="B15" s="307"/>
      <c r="C15" s="308"/>
      <c r="D15" s="113">
        <v>6.1217790907598886</v>
      </c>
      <c r="E15" s="115">
        <v>1119</v>
      </c>
      <c r="F15" s="114">
        <v>1110</v>
      </c>
      <c r="G15" s="114">
        <v>1105</v>
      </c>
      <c r="H15" s="114">
        <v>1127</v>
      </c>
      <c r="I15" s="140">
        <v>1111</v>
      </c>
      <c r="J15" s="115">
        <v>8</v>
      </c>
      <c r="K15" s="116">
        <v>0.72007200720072007</v>
      </c>
    </row>
    <row r="16" spans="1:15" ht="15.95" customHeight="1" x14ac:dyDescent="0.2">
      <c r="A16" s="306" t="s">
        <v>232</v>
      </c>
      <c r="B16" s="307"/>
      <c r="C16" s="308"/>
      <c r="D16" s="113">
        <v>2.3578970403194921</v>
      </c>
      <c r="E16" s="115">
        <v>431</v>
      </c>
      <c r="F16" s="114">
        <v>424</v>
      </c>
      <c r="G16" s="114">
        <v>419</v>
      </c>
      <c r="H16" s="114">
        <v>408</v>
      </c>
      <c r="I16" s="140">
        <v>411</v>
      </c>
      <c r="J16" s="115">
        <v>20</v>
      </c>
      <c r="K16" s="116">
        <v>4.8661800486618008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0.83155533672520376</v>
      </c>
      <c r="E18" s="115">
        <v>152</v>
      </c>
      <c r="F18" s="114">
        <v>156</v>
      </c>
      <c r="G18" s="114">
        <v>158</v>
      </c>
      <c r="H18" s="114">
        <v>146</v>
      </c>
      <c r="I18" s="140">
        <v>154</v>
      </c>
      <c r="J18" s="115">
        <v>-2</v>
      </c>
      <c r="K18" s="116">
        <v>-1.2987012987012987</v>
      </c>
    </row>
    <row r="19" spans="1:11" ht="14.1" customHeight="1" x14ac:dyDescent="0.2">
      <c r="A19" s="306" t="s">
        <v>235</v>
      </c>
      <c r="B19" s="307" t="s">
        <v>236</v>
      </c>
      <c r="C19" s="308"/>
      <c r="D19" s="113">
        <v>0.47595601509929425</v>
      </c>
      <c r="E19" s="115">
        <v>87</v>
      </c>
      <c r="F19" s="114">
        <v>90</v>
      </c>
      <c r="G19" s="114">
        <v>90</v>
      </c>
      <c r="H19" s="114">
        <v>82</v>
      </c>
      <c r="I19" s="140">
        <v>85</v>
      </c>
      <c r="J19" s="115">
        <v>2</v>
      </c>
      <c r="K19" s="116">
        <v>2.3529411764705883</v>
      </c>
    </row>
    <row r="20" spans="1:11" ht="14.1" customHeight="1" x14ac:dyDescent="0.2">
      <c r="A20" s="306">
        <v>12</v>
      </c>
      <c r="B20" s="307" t="s">
        <v>237</v>
      </c>
      <c r="C20" s="308"/>
      <c r="D20" s="113">
        <v>0.7549647136057771</v>
      </c>
      <c r="E20" s="115">
        <v>138</v>
      </c>
      <c r="F20" s="114">
        <v>145</v>
      </c>
      <c r="G20" s="114">
        <v>159</v>
      </c>
      <c r="H20" s="114">
        <v>157</v>
      </c>
      <c r="I20" s="140">
        <v>141</v>
      </c>
      <c r="J20" s="115">
        <v>-3</v>
      </c>
      <c r="K20" s="116">
        <v>-2.1276595744680851</v>
      </c>
    </row>
    <row r="21" spans="1:11" ht="14.1" customHeight="1" x14ac:dyDescent="0.2">
      <c r="A21" s="306">
        <v>21</v>
      </c>
      <c r="B21" s="307" t="s">
        <v>238</v>
      </c>
      <c r="C21" s="308"/>
      <c r="D21" s="113">
        <v>4.3766070353958096E-2</v>
      </c>
      <c r="E21" s="115">
        <v>8</v>
      </c>
      <c r="F21" s="114">
        <v>8</v>
      </c>
      <c r="G21" s="114">
        <v>10</v>
      </c>
      <c r="H21" s="114">
        <v>13</v>
      </c>
      <c r="I21" s="140">
        <v>12</v>
      </c>
      <c r="J21" s="115">
        <v>-4</v>
      </c>
      <c r="K21" s="116">
        <v>-33.333333333333336</v>
      </c>
    </row>
    <row r="22" spans="1:11" ht="14.1" customHeight="1" x14ac:dyDescent="0.2">
      <c r="A22" s="306">
        <v>22</v>
      </c>
      <c r="B22" s="307" t="s">
        <v>239</v>
      </c>
      <c r="C22" s="308"/>
      <c r="D22" s="113">
        <v>0.35012856283166477</v>
      </c>
      <c r="E22" s="115">
        <v>64</v>
      </c>
      <c r="F22" s="114">
        <v>72</v>
      </c>
      <c r="G22" s="114">
        <v>73</v>
      </c>
      <c r="H22" s="114">
        <v>64</v>
      </c>
      <c r="I22" s="140">
        <v>60</v>
      </c>
      <c r="J22" s="115">
        <v>4</v>
      </c>
      <c r="K22" s="116">
        <v>6.666666666666667</v>
      </c>
    </row>
    <row r="23" spans="1:11" ht="14.1" customHeight="1" x14ac:dyDescent="0.2">
      <c r="A23" s="306">
        <v>23</v>
      </c>
      <c r="B23" s="307" t="s">
        <v>240</v>
      </c>
      <c r="C23" s="308"/>
      <c r="D23" s="113">
        <v>0.48142677389353905</v>
      </c>
      <c r="E23" s="115">
        <v>88</v>
      </c>
      <c r="F23" s="114">
        <v>106</v>
      </c>
      <c r="G23" s="114">
        <v>80</v>
      </c>
      <c r="H23" s="114">
        <v>76</v>
      </c>
      <c r="I23" s="140">
        <v>79</v>
      </c>
      <c r="J23" s="115">
        <v>9</v>
      </c>
      <c r="K23" s="116">
        <v>11.39240506329114</v>
      </c>
    </row>
    <row r="24" spans="1:11" ht="14.1" customHeight="1" x14ac:dyDescent="0.2">
      <c r="A24" s="306">
        <v>24</v>
      </c>
      <c r="B24" s="307" t="s">
        <v>241</v>
      </c>
      <c r="C24" s="308"/>
      <c r="D24" s="113">
        <v>0.73308167842879812</v>
      </c>
      <c r="E24" s="115">
        <v>134</v>
      </c>
      <c r="F24" s="114">
        <v>143</v>
      </c>
      <c r="G24" s="114">
        <v>150</v>
      </c>
      <c r="H24" s="114">
        <v>148</v>
      </c>
      <c r="I24" s="140">
        <v>144</v>
      </c>
      <c r="J24" s="115">
        <v>-10</v>
      </c>
      <c r="K24" s="116">
        <v>-6.9444444444444446</v>
      </c>
    </row>
    <row r="25" spans="1:11" ht="14.1" customHeight="1" x14ac:dyDescent="0.2">
      <c r="A25" s="306">
        <v>25</v>
      </c>
      <c r="B25" s="307" t="s">
        <v>242</v>
      </c>
      <c r="C25" s="308"/>
      <c r="D25" s="113">
        <v>1.0066196181410361</v>
      </c>
      <c r="E25" s="115">
        <v>184</v>
      </c>
      <c r="F25" s="114">
        <v>187</v>
      </c>
      <c r="G25" s="114">
        <v>188</v>
      </c>
      <c r="H25" s="114">
        <v>189</v>
      </c>
      <c r="I25" s="140">
        <v>192</v>
      </c>
      <c r="J25" s="115">
        <v>-8</v>
      </c>
      <c r="K25" s="116">
        <v>-4.166666666666667</v>
      </c>
    </row>
    <row r="26" spans="1:11" ht="14.1" customHeight="1" x14ac:dyDescent="0.2">
      <c r="A26" s="306">
        <v>26</v>
      </c>
      <c r="B26" s="307" t="s">
        <v>243</v>
      </c>
      <c r="C26" s="308"/>
      <c r="D26" s="113">
        <v>0.84796761310793811</v>
      </c>
      <c r="E26" s="115">
        <v>155</v>
      </c>
      <c r="F26" s="114">
        <v>155</v>
      </c>
      <c r="G26" s="114">
        <v>158</v>
      </c>
      <c r="H26" s="114">
        <v>154</v>
      </c>
      <c r="I26" s="140">
        <v>165</v>
      </c>
      <c r="J26" s="115">
        <v>-10</v>
      </c>
      <c r="K26" s="116">
        <v>-6.0606060606060606</v>
      </c>
    </row>
    <row r="27" spans="1:11" ht="14.1" customHeight="1" x14ac:dyDescent="0.2">
      <c r="A27" s="306">
        <v>27</v>
      </c>
      <c r="B27" s="307" t="s">
        <v>244</v>
      </c>
      <c r="C27" s="308"/>
      <c r="D27" s="113">
        <v>0.2844794573007276</v>
      </c>
      <c r="E27" s="115">
        <v>52</v>
      </c>
      <c r="F27" s="114">
        <v>45</v>
      </c>
      <c r="G27" s="114">
        <v>43</v>
      </c>
      <c r="H27" s="114">
        <v>44</v>
      </c>
      <c r="I27" s="140">
        <v>46</v>
      </c>
      <c r="J27" s="115">
        <v>6</v>
      </c>
      <c r="K27" s="116">
        <v>13.043478260869565</v>
      </c>
    </row>
    <row r="28" spans="1:11" ht="14.1" customHeight="1" x14ac:dyDescent="0.2">
      <c r="A28" s="306">
        <v>28</v>
      </c>
      <c r="B28" s="307" t="s">
        <v>245</v>
      </c>
      <c r="C28" s="308"/>
      <c r="D28" s="113">
        <v>0.20788883418130094</v>
      </c>
      <c r="E28" s="115">
        <v>38</v>
      </c>
      <c r="F28" s="114">
        <v>45</v>
      </c>
      <c r="G28" s="114">
        <v>37</v>
      </c>
      <c r="H28" s="114">
        <v>36</v>
      </c>
      <c r="I28" s="140">
        <v>33</v>
      </c>
      <c r="J28" s="115">
        <v>5</v>
      </c>
      <c r="K28" s="116">
        <v>15.151515151515152</v>
      </c>
    </row>
    <row r="29" spans="1:11" ht="14.1" customHeight="1" x14ac:dyDescent="0.2">
      <c r="A29" s="306">
        <v>29</v>
      </c>
      <c r="B29" s="307" t="s">
        <v>246</v>
      </c>
      <c r="C29" s="308"/>
      <c r="D29" s="113">
        <v>2.7572624322993597</v>
      </c>
      <c r="E29" s="115">
        <v>504</v>
      </c>
      <c r="F29" s="114">
        <v>554</v>
      </c>
      <c r="G29" s="114">
        <v>538</v>
      </c>
      <c r="H29" s="114">
        <v>541</v>
      </c>
      <c r="I29" s="140">
        <v>531</v>
      </c>
      <c r="J29" s="115">
        <v>-27</v>
      </c>
      <c r="K29" s="116">
        <v>-5.0847457627118642</v>
      </c>
    </row>
    <row r="30" spans="1:11" ht="14.1" customHeight="1" x14ac:dyDescent="0.2">
      <c r="A30" s="306" t="s">
        <v>247</v>
      </c>
      <c r="B30" s="307" t="s">
        <v>248</v>
      </c>
      <c r="C30" s="308"/>
      <c r="D30" s="113" t="s">
        <v>513</v>
      </c>
      <c r="E30" s="115" t="s">
        <v>513</v>
      </c>
      <c r="F30" s="114" t="s">
        <v>513</v>
      </c>
      <c r="G30" s="114" t="s">
        <v>513</v>
      </c>
      <c r="H30" s="114">
        <v>113</v>
      </c>
      <c r="I30" s="140" t="s">
        <v>513</v>
      </c>
      <c r="J30" s="115" t="s">
        <v>513</v>
      </c>
      <c r="K30" s="116" t="s">
        <v>513</v>
      </c>
    </row>
    <row r="31" spans="1:11" ht="14.1" customHeight="1" x14ac:dyDescent="0.2">
      <c r="A31" s="306" t="s">
        <v>249</v>
      </c>
      <c r="B31" s="307" t="s">
        <v>250</v>
      </c>
      <c r="C31" s="308"/>
      <c r="D31" s="113">
        <v>2.1226544121669675</v>
      </c>
      <c r="E31" s="115">
        <v>388</v>
      </c>
      <c r="F31" s="114">
        <v>436</v>
      </c>
      <c r="G31" s="114">
        <v>423</v>
      </c>
      <c r="H31" s="114">
        <v>425</v>
      </c>
      <c r="I31" s="140">
        <v>417</v>
      </c>
      <c r="J31" s="115">
        <v>-29</v>
      </c>
      <c r="K31" s="116">
        <v>-6.9544364508393288</v>
      </c>
    </row>
    <row r="32" spans="1:11" ht="14.1" customHeight="1" x14ac:dyDescent="0.2">
      <c r="A32" s="306">
        <v>31</v>
      </c>
      <c r="B32" s="307" t="s">
        <v>251</v>
      </c>
      <c r="C32" s="308"/>
      <c r="D32" s="113">
        <v>0.22977186935828001</v>
      </c>
      <c r="E32" s="115">
        <v>42</v>
      </c>
      <c r="F32" s="114">
        <v>43</v>
      </c>
      <c r="G32" s="114">
        <v>43</v>
      </c>
      <c r="H32" s="114">
        <v>42</v>
      </c>
      <c r="I32" s="140">
        <v>43</v>
      </c>
      <c r="J32" s="115">
        <v>-1</v>
      </c>
      <c r="K32" s="116">
        <v>-2.3255813953488373</v>
      </c>
    </row>
    <row r="33" spans="1:11" ht="14.1" customHeight="1" x14ac:dyDescent="0.2">
      <c r="A33" s="306">
        <v>32</v>
      </c>
      <c r="B33" s="307" t="s">
        <v>252</v>
      </c>
      <c r="C33" s="308"/>
      <c r="D33" s="113">
        <v>0.59631270857267904</v>
      </c>
      <c r="E33" s="115">
        <v>109</v>
      </c>
      <c r="F33" s="114">
        <v>106</v>
      </c>
      <c r="G33" s="114">
        <v>118</v>
      </c>
      <c r="H33" s="114">
        <v>104</v>
      </c>
      <c r="I33" s="140">
        <v>93</v>
      </c>
      <c r="J33" s="115">
        <v>16</v>
      </c>
      <c r="K33" s="116">
        <v>17.204301075268816</v>
      </c>
    </row>
    <row r="34" spans="1:11" ht="14.1" customHeight="1" x14ac:dyDescent="0.2">
      <c r="A34" s="306">
        <v>33</v>
      </c>
      <c r="B34" s="307" t="s">
        <v>253</v>
      </c>
      <c r="C34" s="308"/>
      <c r="D34" s="113">
        <v>0.60725422616116853</v>
      </c>
      <c r="E34" s="115">
        <v>111</v>
      </c>
      <c r="F34" s="114">
        <v>121</v>
      </c>
      <c r="G34" s="114">
        <v>119</v>
      </c>
      <c r="H34" s="114">
        <v>114</v>
      </c>
      <c r="I34" s="140">
        <v>107</v>
      </c>
      <c r="J34" s="115">
        <v>4</v>
      </c>
      <c r="K34" s="116">
        <v>3.7383177570093458</v>
      </c>
    </row>
    <row r="35" spans="1:11" ht="14.1" customHeight="1" x14ac:dyDescent="0.2">
      <c r="A35" s="306">
        <v>34</v>
      </c>
      <c r="B35" s="307" t="s">
        <v>254</v>
      </c>
      <c r="C35" s="308"/>
      <c r="D35" s="113">
        <v>5.3394605831828876</v>
      </c>
      <c r="E35" s="115">
        <v>976</v>
      </c>
      <c r="F35" s="114">
        <v>964</v>
      </c>
      <c r="G35" s="114">
        <v>981</v>
      </c>
      <c r="H35" s="114">
        <v>979</v>
      </c>
      <c r="I35" s="140">
        <v>967</v>
      </c>
      <c r="J35" s="115">
        <v>9</v>
      </c>
      <c r="K35" s="116">
        <v>0.93071354705274045</v>
      </c>
    </row>
    <row r="36" spans="1:11" ht="14.1" customHeight="1" x14ac:dyDescent="0.2">
      <c r="A36" s="306">
        <v>41</v>
      </c>
      <c r="B36" s="307" t="s">
        <v>255</v>
      </c>
      <c r="C36" s="308"/>
      <c r="D36" s="113">
        <v>7.11198643251819E-2</v>
      </c>
      <c r="E36" s="115">
        <v>13</v>
      </c>
      <c r="F36" s="114">
        <v>10</v>
      </c>
      <c r="G36" s="114">
        <v>9</v>
      </c>
      <c r="H36" s="114">
        <v>9</v>
      </c>
      <c r="I36" s="140">
        <v>8</v>
      </c>
      <c r="J36" s="115">
        <v>5</v>
      </c>
      <c r="K36" s="116">
        <v>62.5</v>
      </c>
    </row>
    <row r="37" spans="1:11" ht="14.1" customHeight="1" x14ac:dyDescent="0.2">
      <c r="A37" s="306">
        <v>42</v>
      </c>
      <c r="B37" s="307" t="s">
        <v>256</v>
      </c>
      <c r="C37" s="308"/>
      <c r="D37" s="113" t="s">
        <v>513</v>
      </c>
      <c r="E37" s="115" t="s">
        <v>513</v>
      </c>
      <c r="F37" s="114">
        <v>3</v>
      </c>
      <c r="G37" s="114" t="s">
        <v>513</v>
      </c>
      <c r="H37" s="114" t="s">
        <v>513</v>
      </c>
      <c r="I37" s="140" t="s">
        <v>513</v>
      </c>
      <c r="J37" s="115" t="s">
        <v>513</v>
      </c>
      <c r="K37" s="116" t="s">
        <v>513</v>
      </c>
    </row>
    <row r="38" spans="1:11" ht="14.1" customHeight="1" x14ac:dyDescent="0.2">
      <c r="A38" s="306">
        <v>43</v>
      </c>
      <c r="B38" s="307" t="s">
        <v>257</v>
      </c>
      <c r="C38" s="308"/>
      <c r="D38" s="113">
        <v>0.51972208545325238</v>
      </c>
      <c r="E38" s="115">
        <v>95</v>
      </c>
      <c r="F38" s="114">
        <v>93</v>
      </c>
      <c r="G38" s="114">
        <v>97</v>
      </c>
      <c r="H38" s="114">
        <v>107</v>
      </c>
      <c r="I38" s="140">
        <v>105</v>
      </c>
      <c r="J38" s="115">
        <v>-10</v>
      </c>
      <c r="K38" s="116">
        <v>-9.5238095238095237</v>
      </c>
    </row>
    <row r="39" spans="1:11" ht="14.1" customHeight="1" x14ac:dyDescent="0.2">
      <c r="A39" s="306">
        <v>51</v>
      </c>
      <c r="B39" s="307" t="s">
        <v>258</v>
      </c>
      <c r="C39" s="308"/>
      <c r="D39" s="113">
        <v>8.4851468898736258</v>
      </c>
      <c r="E39" s="115">
        <v>1551</v>
      </c>
      <c r="F39" s="114">
        <v>1581</v>
      </c>
      <c r="G39" s="114">
        <v>1599</v>
      </c>
      <c r="H39" s="114">
        <v>1584</v>
      </c>
      <c r="I39" s="140">
        <v>1588</v>
      </c>
      <c r="J39" s="115">
        <v>-37</v>
      </c>
      <c r="K39" s="116">
        <v>-2.3299748110831233</v>
      </c>
    </row>
    <row r="40" spans="1:11" ht="14.1" customHeight="1" x14ac:dyDescent="0.2">
      <c r="A40" s="306" t="s">
        <v>259</v>
      </c>
      <c r="B40" s="307" t="s">
        <v>260</v>
      </c>
      <c r="C40" s="308"/>
      <c r="D40" s="113">
        <v>8.1897259149844075</v>
      </c>
      <c r="E40" s="115">
        <v>1497</v>
      </c>
      <c r="F40" s="114">
        <v>1524</v>
      </c>
      <c r="G40" s="114">
        <v>1540</v>
      </c>
      <c r="H40" s="114">
        <v>1528</v>
      </c>
      <c r="I40" s="140">
        <v>1530</v>
      </c>
      <c r="J40" s="115">
        <v>-33</v>
      </c>
      <c r="K40" s="116">
        <v>-2.1568627450980391</v>
      </c>
    </row>
    <row r="41" spans="1:11" ht="14.1" customHeight="1" x14ac:dyDescent="0.2">
      <c r="A41" s="306"/>
      <c r="B41" s="307" t="s">
        <v>261</v>
      </c>
      <c r="C41" s="308"/>
      <c r="D41" s="113">
        <v>2.6697302915914438</v>
      </c>
      <c r="E41" s="115">
        <v>488</v>
      </c>
      <c r="F41" s="114">
        <v>491</v>
      </c>
      <c r="G41" s="114">
        <v>492</v>
      </c>
      <c r="H41" s="114">
        <v>503</v>
      </c>
      <c r="I41" s="140">
        <v>490</v>
      </c>
      <c r="J41" s="115">
        <v>-2</v>
      </c>
      <c r="K41" s="116">
        <v>-0.40816326530612246</v>
      </c>
    </row>
    <row r="42" spans="1:11" ht="14.1" customHeight="1" x14ac:dyDescent="0.2">
      <c r="A42" s="306">
        <v>52</v>
      </c>
      <c r="B42" s="307" t="s">
        <v>262</v>
      </c>
      <c r="C42" s="308"/>
      <c r="D42" s="113">
        <v>3.763882050440396</v>
      </c>
      <c r="E42" s="115">
        <v>688</v>
      </c>
      <c r="F42" s="114">
        <v>699</v>
      </c>
      <c r="G42" s="114">
        <v>707</v>
      </c>
      <c r="H42" s="114">
        <v>692</v>
      </c>
      <c r="I42" s="140">
        <v>680</v>
      </c>
      <c r="J42" s="115">
        <v>8</v>
      </c>
      <c r="K42" s="116">
        <v>1.1764705882352942</v>
      </c>
    </row>
    <row r="43" spans="1:11" ht="14.1" customHeight="1" x14ac:dyDescent="0.2">
      <c r="A43" s="306" t="s">
        <v>263</v>
      </c>
      <c r="B43" s="307" t="s">
        <v>264</v>
      </c>
      <c r="C43" s="308"/>
      <c r="D43" s="113">
        <v>3.6599376333497458</v>
      </c>
      <c r="E43" s="115">
        <v>669</v>
      </c>
      <c r="F43" s="114">
        <v>684</v>
      </c>
      <c r="G43" s="114">
        <v>687</v>
      </c>
      <c r="H43" s="114">
        <v>678</v>
      </c>
      <c r="I43" s="140">
        <v>665</v>
      </c>
      <c r="J43" s="115">
        <v>4</v>
      </c>
      <c r="K43" s="116">
        <v>0.60150375939849621</v>
      </c>
    </row>
    <row r="44" spans="1:11" ht="14.1" customHeight="1" x14ac:dyDescent="0.2">
      <c r="A44" s="306">
        <v>53</v>
      </c>
      <c r="B44" s="307" t="s">
        <v>265</v>
      </c>
      <c r="C44" s="308"/>
      <c r="D44" s="113">
        <v>1.0941517588489524</v>
      </c>
      <c r="E44" s="115">
        <v>200</v>
      </c>
      <c r="F44" s="114">
        <v>183</v>
      </c>
      <c r="G44" s="114">
        <v>183</v>
      </c>
      <c r="H44" s="114">
        <v>189</v>
      </c>
      <c r="I44" s="140">
        <v>176</v>
      </c>
      <c r="J44" s="115">
        <v>24</v>
      </c>
      <c r="K44" s="116">
        <v>13.636363636363637</v>
      </c>
    </row>
    <row r="45" spans="1:11" ht="14.1" customHeight="1" x14ac:dyDescent="0.2">
      <c r="A45" s="306" t="s">
        <v>266</v>
      </c>
      <c r="B45" s="307" t="s">
        <v>267</v>
      </c>
      <c r="C45" s="308"/>
      <c r="D45" s="113">
        <v>1.0941517588489524</v>
      </c>
      <c r="E45" s="115">
        <v>200</v>
      </c>
      <c r="F45" s="114">
        <v>183</v>
      </c>
      <c r="G45" s="114">
        <v>183</v>
      </c>
      <c r="H45" s="114">
        <v>189</v>
      </c>
      <c r="I45" s="140">
        <v>176</v>
      </c>
      <c r="J45" s="115">
        <v>24</v>
      </c>
      <c r="K45" s="116">
        <v>13.636363636363637</v>
      </c>
    </row>
    <row r="46" spans="1:11" ht="14.1" customHeight="1" x14ac:dyDescent="0.2">
      <c r="A46" s="306">
        <v>54</v>
      </c>
      <c r="B46" s="307" t="s">
        <v>268</v>
      </c>
      <c r="C46" s="308"/>
      <c r="D46" s="113">
        <v>17.960501121505551</v>
      </c>
      <c r="E46" s="115">
        <v>3283</v>
      </c>
      <c r="F46" s="114">
        <v>3250</v>
      </c>
      <c r="G46" s="114">
        <v>3249</v>
      </c>
      <c r="H46" s="114">
        <v>3244</v>
      </c>
      <c r="I46" s="140">
        <v>2998</v>
      </c>
      <c r="J46" s="115">
        <v>285</v>
      </c>
      <c r="K46" s="116">
        <v>9.5063375583722483</v>
      </c>
    </row>
    <row r="47" spans="1:11" ht="14.1" customHeight="1" x14ac:dyDescent="0.2">
      <c r="A47" s="306">
        <v>61</v>
      </c>
      <c r="B47" s="307" t="s">
        <v>269</v>
      </c>
      <c r="C47" s="308"/>
      <c r="D47" s="113">
        <v>0.66743257289786095</v>
      </c>
      <c r="E47" s="115">
        <v>122</v>
      </c>
      <c r="F47" s="114">
        <v>123</v>
      </c>
      <c r="G47" s="114">
        <v>127</v>
      </c>
      <c r="H47" s="114">
        <v>122</v>
      </c>
      <c r="I47" s="140">
        <v>128</v>
      </c>
      <c r="J47" s="115">
        <v>-6</v>
      </c>
      <c r="K47" s="116">
        <v>-4.6875</v>
      </c>
    </row>
    <row r="48" spans="1:11" ht="14.1" customHeight="1" x14ac:dyDescent="0.2">
      <c r="A48" s="306">
        <v>62</v>
      </c>
      <c r="B48" s="307" t="s">
        <v>270</v>
      </c>
      <c r="C48" s="308"/>
      <c r="D48" s="113">
        <v>11.176760216642048</v>
      </c>
      <c r="E48" s="115">
        <v>2043</v>
      </c>
      <c r="F48" s="114">
        <v>2156</v>
      </c>
      <c r="G48" s="114">
        <v>2189</v>
      </c>
      <c r="H48" s="114">
        <v>2276</v>
      </c>
      <c r="I48" s="140">
        <v>2234</v>
      </c>
      <c r="J48" s="115">
        <v>-191</v>
      </c>
      <c r="K48" s="116">
        <v>-8.5496866606982991</v>
      </c>
    </row>
    <row r="49" spans="1:11" ht="14.1" customHeight="1" x14ac:dyDescent="0.2">
      <c r="A49" s="306">
        <v>63</v>
      </c>
      <c r="B49" s="307" t="s">
        <v>271</v>
      </c>
      <c r="C49" s="308"/>
      <c r="D49" s="113">
        <v>8.0584277039225345</v>
      </c>
      <c r="E49" s="115">
        <v>1473</v>
      </c>
      <c r="F49" s="114">
        <v>1581</v>
      </c>
      <c r="G49" s="114">
        <v>1608</v>
      </c>
      <c r="H49" s="114">
        <v>1651</v>
      </c>
      <c r="I49" s="140">
        <v>1581</v>
      </c>
      <c r="J49" s="115">
        <v>-108</v>
      </c>
      <c r="K49" s="116">
        <v>-6.8311195445920303</v>
      </c>
    </row>
    <row r="50" spans="1:11" ht="14.1" customHeight="1" x14ac:dyDescent="0.2">
      <c r="A50" s="306" t="s">
        <v>272</v>
      </c>
      <c r="B50" s="307" t="s">
        <v>273</v>
      </c>
      <c r="C50" s="308"/>
      <c r="D50" s="113">
        <v>0.46501449751080476</v>
      </c>
      <c r="E50" s="115">
        <v>85</v>
      </c>
      <c r="F50" s="114">
        <v>103</v>
      </c>
      <c r="G50" s="114">
        <v>109</v>
      </c>
      <c r="H50" s="114">
        <v>118</v>
      </c>
      <c r="I50" s="140">
        <v>109</v>
      </c>
      <c r="J50" s="115">
        <v>-24</v>
      </c>
      <c r="K50" s="116">
        <v>-22.01834862385321</v>
      </c>
    </row>
    <row r="51" spans="1:11" ht="14.1" customHeight="1" x14ac:dyDescent="0.2">
      <c r="A51" s="306" t="s">
        <v>274</v>
      </c>
      <c r="B51" s="307" t="s">
        <v>275</v>
      </c>
      <c r="C51" s="308"/>
      <c r="D51" s="113">
        <v>7.0463373269872536</v>
      </c>
      <c r="E51" s="115">
        <v>1288</v>
      </c>
      <c r="F51" s="114">
        <v>1380</v>
      </c>
      <c r="G51" s="114">
        <v>1399</v>
      </c>
      <c r="H51" s="114">
        <v>1429</v>
      </c>
      <c r="I51" s="140">
        <v>1365</v>
      </c>
      <c r="J51" s="115">
        <v>-77</v>
      </c>
      <c r="K51" s="116">
        <v>-5.6410256410256414</v>
      </c>
    </row>
    <row r="52" spans="1:11" ht="14.1" customHeight="1" x14ac:dyDescent="0.2">
      <c r="A52" s="306">
        <v>71</v>
      </c>
      <c r="B52" s="307" t="s">
        <v>276</v>
      </c>
      <c r="C52" s="308"/>
      <c r="D52" s="113">
        <v>15.060998960555828</v>
      </c>
      <c r="E52" s="115">
        <v>2753</v>
      </c>
      <c r="F52" s="114">
        <v>2791</v>
      </c>
      <c r="G52" s="114">
        <v>2808</v>
      </c>
      <c r="H52" s="114">
        <v>2821</v>
      </c>
      <c r="I52" s="140">
        <v>2791</v>
      </c>
      <c r="J52" s="115">
        <v>-38</v>
      </c>
      <c r="K52" s="116">
        <v>-1.3615191687567181</v>
      </c>
    </row>
    <row r="53" spans="1:11" ht="14.1" customHeight="1" x14ac:dyDescent="0.2">
      <c r="A53" s="306" t="s">
        <v>277</v>
      </c>
      <c r="B53" s="307" t="s">
        <v>278</v>
      </c>
      <c r="C53" s="308"/>
      <c r="D53" s="113">
        <v>0.85343837190218286</v>
      </c>
      <c r="E53" s="115">
        <v>156</v>
      </c>
      <c r="F53" s="114">
        <v>158</v>
      </c>
      <c r="G53" s="114">
        <v>155</v>
      </c>
      <c r="H53" s="114">
        <v>156</v>
      </c>
      <c r="I53" s="140">
        <v>165</v>
      </c>
      <c r="J53" s="115">
        <v>-9</v>
      </c>
      <c r="K53" s="116">
        <v>-5.4545454545454541</v>
      </c>
    </row>
    <row r="54" spans="1:11" ht="14.1" customHeight="1" x14ac:dyDescent="0.2">
      <c r="A54" s="306" t="s">
        <v>279</v>
      </c>
      <c r="B54" s="307" t="s">
        <v>280</v>
      </c>
      <c r="C54" s="308"/>
      <c r="D54" s="113">
        <v>13.64954319164068</v>
      </c>
      <c r="E54" s="115">
        <v>2495</v>
      </c>
      <c r="F54" s="114">
        <v>2534</v>
      </c>
      <c r="G54" s="114">
        <v>2545</v>
      </c>
      <c r="H54" s="114">
        <v>2559</v>
      </c>
      <c r="I54" s="140">
        <v>2527</v>
      </c>
      <c r="J54" s="115">
        <v>-32</v>
      </c>
      <c r="K54" s="116">
        <v>-1.2663237039968342</v>
      </c>
    </row>
    <row r="55" spans="1:11" ht="14.1" customHeight="1" x14ac:dyDescent="0.2">
      <c r="A55" s="306">
        <v>72</v>
      </c>
      <c r="B55" s="307" t="s">
        <v>281</v>
      </c>
      <c r="C55" s="308"/>
      <c r="D55" s="113">
        <v>1.7068767438043657</v>
      </c>
      <c r="E55" s="115">
        <v>312</v>
      </c>
      <c r="F55" s="114">
        <v>317</v>
      </c>
      <c r="G55" s="114">
        <v>315</v>
      </c>
      <c r="H55" s="114">
        <v>316</v>
      </c>
      <c r="I55" s="140">
        <v>312</v>
      </c>
      <c r="J55" s="115">
        <v>0</v>
      </c>
      <c r="K55" s="116">
        <v>0</v>
      </c>
    </row>
    <row r="56" spans="1:11" ht="14.1" customHeight="1" x14ac:dyDescent="0.2">
      <c r="A56" s="306" t="s">
        <v>282</v>
      </c>
      <c r="B56" s="307" t="s">
        <v>283</v>
      </c>
      <c r="C56" s="308"/>
      <c r="D56" s="113">
        <v>0.2844794573007276</v>
      </c>
      <c r="E56" s="115">
        <v>52</v>
      </c>
      <c r="F56" s="114">
        <v>55</v>
      </c>
      <c r="G56" s="114">
        <v>59</v>
      </c>
      <c r="H56" s="114">
        <v>59</v>
      </c>
      <c r="I56" s="140">
        <v>57</v>
      </c>
      <c r="J56" s="115">
        <v>-5</v>
      </c>
      <c r="K56" s="116">
        <v>-8.7719298245614041</v>
      </c>
    </row>
    <row r="57" spans="1:11" ht="14.1" customHeight="1" x14ac:dyDescent="0.2">
      <c r="A57" s="306" t="s">
        <v>284</v>
      </c>
      <c r="B57" s="307" t="s">
        <v>285</v>
      </c>
      <c r="C57" s="308"/>
      <c r="D57" s="113">
        <v>1.0066196181410361</v>
      </c>
      <c r="E57" s="115">
        <v>184</v>
      </c>
      <c r="F57" s="114">
        <v>181</v>
      </c>
      <c r="G57" s="114">
        <v>178</v>
      </c>
      <c r="H57" s="114">
        <v>179</v>
      </c>
      <c r="I57" s="140">
        <v>178</v>
      </c>
      <c r="J57" s="115">
        <v>6</v>
      </c>
      <c r="K57" s="116">
        <v>3.3707865168539324</v>
      </c>
    </row>
    <row r="58" spans="1:11" ht="14.1" customHeight="1" x14ac:dyDescent="0.2">
      <c r="A58" s="306">
        <v>73</v>
      </c>
      <c r="B58" s="307" t="s">
        <v>286</v>
      </c>
      <c r="C58" s="308"/>
      <c r="D58" s="113">
        <v>0.9519120301985885</v>
      </c>
      <c r="E58" s="115">
        <v>174</v>
      </c>
      <c r="F58" s="114">
        <v>176</v>
      </c>
      <c r="G58" s="114">
        <v>174</v>
      </c>
      <c r="H58" s="114">
        <v>171</v>
      </c>
      <c r="I58" s="140">
        <v>170</v>
      </c>
      <c r="J58" s="115">
        <v>4</v>
      </c>
      <c r="K58" s="116">
        <v>2.3529411764705883</v>
      </c>
    </row>
    <row r="59" spans="1:11" ht="14.1" customHeight="1" x14ac:dyDescent="0.2">
      <c r="A59" s="306" t="s">
        <v>287</v>
      </c>
      <c r="B59" s="307" t="s">
        <v>288</v>
      </c>
      <c r="C59" s="308"/>
      <c r="D59" s="113">
        <v>0.68384484928059519</v>
      </c>
      <c r="E59" s="115">
        <v>125</v>
      </c>
      <c r="F59" s="114">
        <v>130</v>
      </c>
      <c r="G59" s="114">
        <v>128</v>
      </c>
      <c r="H59" s="114">
        <v>123</v>
      </c>
      <c r="I59" s="140">
        <v>122</v>
      </c>
      <c r="J59" s="115">
        <v>3</v>
      </c>
      <c r="K59" s="116">
        <v>2.459016393442623</v>
      </c>
    </row>
    <row r="60" spans="1:11" ht="14.1" customHeight="1" x14ac:dyDescent="0.2">
      <c r="A60" s="306">
        <v>81</v>
      </c>
      <c r="B60" s="307" t="s">
        <v>289</v>
      </c>
      <c r="C60" s="308"/>
      <c r="D60" s="113">
        <v>3.9772416434159417</v>
      </c>
      <c r="E60" s="115">
        <v>727</v>
      </c>
      <c r="F60" s="114">
        <v>747</v>
      </c>
      <c r="G60" s="114">
        <v>739</v>
      </c>
      <c r="H60" s="114">
        <v>742</v>
      </c>
      <c r="I60" s="140">
        <v>766</v>
      </c>
      <c r="J60" s="115">
        <v>-39</v>
      </c>
      <c r="K60" s="116">
        <v>-5.0913838120104442</v>
      </c>
    </row>
    <row r="61" spans="1:11" ht="14.1" customHeight="1" x14ac:dyDescent="0.2">
      <c r="A61" s="306" t="s">
        <v>290</v>
      </c>
      <c r="B61" s="307" t="s">
        <v>291</v>
      </c>
      <c r="C61" s="308"/>
      <c r="D61" s="113">
        <v>1.4825756332403304</v>
      </c>
      <c r="E61" s="115">
        <v>271</v>
      </c>
      <c r="F61" s="114">
        <v>288</v>
      </c>
      <c r="G61" s="114">
        <v>288</v>
      </c>
      <c r="H61" s="114">
        <v>293</v>
      </c>
      <c r="I61" s="140">
        <v>309</v>
      </c>
      <c r="J61" s="115">
        <v>-38</v>
      </c>
      <c r="K61" s="116">
        <v>-12.297734627831716</v>
      </c>
    </row>
    <row r="62" spans="1:11" ht="14.1" customHeight="1" x14ac:dyDescent="0.2">
      <c r="A62" s="306" t="s">
        <v>292</v>
      </c>
      <c r="B62" s="307" t="s">
        <v>293</v>
      </c>
      <c r="C62" s="308"/>
      <c r="D62" s="113">
        <v>1.3950434925324142</v>
      </c>
      <c r="E62" s="115">
        <v>255</v>
      </c>
      <c r="F62" s="114">
        <v>243</v>
      </c>
      <c r="G62" s="114">
        <v>239</v>
      </c>
      <c r="H62" s="114">
        <v>234</v>
      </c>
      <c r="I62" s="140">
        <v>241</v>
      </c>
      <c r="J62" s="115">
        <v>14</v>
      </c>
      <c r="K62" s="116">
        <v>5.809128630705394</v>
      </c>
    </row>
    <row r="63" spans="1:11" ht="14.1" customHeight="1" x14ac:dyDescent="0.2">
      <c r="A63" s="306"/>
      <c r="B63" s="307" t="s">
        <v>294</v>
      </c>
      <c r="C63" s="308"/>
      <c r="D63" s="113">
        <v>1.1816838995568686</v>
      </c>
      <c r="E63" s="115">
        <v>216</v>
      </c>
      <c r="F63" s="114">
        <v>205</v>
      </c>
      <c r="G63" s="114">
        <v>206</v>
      </c>
      <c r="H63" s="114">
        <v>197</v>
      </c>
      <c r="I63" s="140">
        <v>205</v>
      </c>
      <c r="J63" s="115">
        <v>11</v>
      </c>
      <c r="K63" s="116">
        <v>5.3658536585365857</v>
      </c>
    </row>
    <row r="64" spans="1:11" ht="14.1" customHeight="1" x14ac:dyDescent="0.2">
      <c r="A64" s="306" t="s">
        <v>295</v>
      </c>
      <c r="B64" s="307" t="s">
        <v>296</v>
      </c>
      <c r="C64" s="308"/>
      <c r="D64" s="113">
        <v>8.7532140707916192E-2</v>
      </c>
      <c r="E64" s="115">
        <v>16</v>
      </c>
      <c r="F64" s="114">
        <v>19</v>
      </c>
      <c r="G64" s="114">
        <v>18</v>
      </c>
      <c r="H64" s="114">
        <v>18</v>
      </c>
      <c r="I64" s="140">
        <v>18</v>
      </c>
      <c r="J64" s="115">
        <v>-2</v>
      </c>
      <c r="K64" s="116">
        <v>-11.111111111111111</v>
      </c>
    </row>
    <row r="65" spans="1:11" ht="14.1" customHeight="1" x14ac:dyDescent="0.2">
      <c r="A65" s="306" t="s">
        <v>297</v>
      </c>
      <c r="B65" s="307" t="s">
        <v>298</v>
      </c>
      <c r="C65" s="308"/>
      <c r="D65" s="113">
        <v>0.57990043218994469</v>
      </c>
      <c r="E65" s="115">
        <v>106</v>
      </c>
      <c r="F65" s="114">
        <v>116</v>
      </c>
      <c r="G65" s="114">
        <v>115</v>
      </c>
      <c r="H65" s="114">
        <v>116</v>
      </c>
      <c r="I65" s="140">
        <v>118</v>
      </c>
      <c r="J65" s="115">
        <v>-12</v>
      </c>
      <c r="K65" s="116">
        <v>-10.169491525423728</v>
      </c>
    </row>
    <row r="66" spans="1:11" ht="14.1" customHeight="1" x14ac:dyDescent="0.2">
      <c r="A66" s="306">
        <v>82</v>
      </c>
      <c r="B66" s="307" t="s">
        <v>299</v>
      </c>
      <c r="C66" s="308"/>
      <c r="D66" s="113">
        <v>1.7232890201870998</v>
      </c>
      <c r="E66" s="115">
        <v>315</v>
      </c>
      <c r="F66" s="114">
        <v>311</v>
      </c>
      <c r="G66" s="114">
        <v>329</v>
      </c>
      <c r="H66" s="114">
        <v>324</v>
      </c>
      <c r="I66" s="140">
        <v>323</v>
      </c>
      <c r="J66" s="115">
        <v>-8</v>
      </c>
      <c r="K66" s="116">
        <v>-2.4767801857585141</v>
      </c>
    </row>
    <row r="67" spans="1:11" ht="14.1" customHeight="1" x14ac:dyDescent="0.2">
      <c r="A67" s="306" t="s">
        <v>300</v>
      </c>
      <c r="B67" s="307" t="s">
        <v>301</v>
      </c>
      <c r="C67" s="308"/>
      <c r="D67" s="113">
        <v>0.92455823622736477</v>
      </c>
      <c r="E67" s="115">
        <v>169</v>
      </c>
      <c r="F67" s="114">
        <v>169</v>
      </c>
      <c r="G67" s="114">
        <v>177</v>
      </c>
      <c r="H67" s="114">
        <v>183</v>
      </c>
      <c r="I67" s="140">
        <v>179</v>
      </c>
      <c r="J67" s="115">
        <v>-10</v>
      </c>
      <c r="K67" s="116">
        <v>-5.5865921787709496</v>
      </c>
    </row>
    <row r="68" spans="1:11" ht="14.1" customHeight="1" x14ac:dyDescent="0.2">
      <c r="A68" s="306" t="s">
        <v>302</v>
      </c>
      <c r="B68" s="307" t="s">
        <v>303</v>
      </c>
      <c r="C68" s="308"/>
      <c r="D68" s="113">
        <v>0.56348815580721046</v>
      </c>
      <c r="E68" s="115">
        <v>103</v>
      </c>
      <c r="F68" s="114">
        <v>98</v>
      </c>
      <c r="G68" s="114">
        <v>105</v>
      </c>
      <c r="H68" s="114">
        <v>98</v>
      </c>
      <c r="I68" s="140">
        <v>98</v>
      </c>
      <c r="J68" s="115">
        <v>5</v>
      </c>
      <c r="K68" s="116">
        <v>5.1020408163265305</v>
      </c>
    </row>
    <row r="69" spans="1:11" ht="14.1" customHeight="1" x14ac:dyDescent="0.2">
      <c r="A69" s="306">
        <v>83</v>
      </c>
      <c r="B69" s="307" t="s">
        <v>304</v>
      </c>
      <c r="C69" s="308"/>
      <c r="D69" s="113">
        <v>2.8229115378302971</v>
      </c>
      <c r="E69" s="115">
        <v>516</v>
      </c>
      <c r="F69" s="114">
        <v>515</v>
      </c>
      <c r="G69" s="114">
        <v>502</v>
      </c>
      <c r="H69" s="114">
        <v>513</v>
      </c>
      <c r="I69" s="140">
        <v>501</v>
      </c>
      <c r="J69" s="115">
        <v>15</v>
      </c>
      <c r="K69" s="116">
        <v>2.9940119760479043</v>
      </c>
    </row>
    <row r="70" spans="1:11" ht="14.1" customHeight="1" x14ac:dyDescent="0.2">
      <c r="A70" s="306" t="s">
        <v>305</v>
      </c>
      <c r="B70" s="307" t="s">
        <v>306</v>
      </c>
      <c r="C70" s="308"/>
      <c r="D70" s="113">
        <v>2.1007713769899885</v>
      </c>
      <c r="E70" s="115">
        <v>384</v>
      </c>
      <c r="F70" s="114">
        <v>389</v>
      </c>
      <c r="G70" s="114">
        <v>378</v>
      </c>
      <c r="H70" s="114">
        <v>388</v>
      </c>
      <c r="I70" s="140">
        <v>376</v>
      </c>
      <c r="J70" s="115">
        <v>8</v>
      </c>
      <c r="K70" s="116">
        <v>2.1276595744680851</v>
      </c>
    </row>
    <row r="71" spans="1:11" ht="14.1" customHeight="1" x14ac:dyDescent="0.2">
      <c r="A71" s="306"/>
      <c r="B71" s="307" t="s">
        <v>307</v>
      </c>
      <c r="C71" s="308"/>
      <c r="D71" s="113">
        <v>1.5427539799770229</v>
      </c>
      <c r="E71" s="115">
        <v>282</v>
      </c>
      <c r="F71" s="114">
        <v>285</v>
      </c>
      <c r="G71" s="114">
        <v>278</v>
      </c>
      <c r="H71" s="114">
        <v>288</v>
      </c>
      <c r="I71" s="140">
        <v>281</v>
      </c>
      <c r="J71" s="115">
        <v>1</v>
      </c>
      <c r="K71" s="116">
        <v>0.35587188612099646</v>
      </c>
    </row>
    <row r="72" spans="1:11" ht="14.1" customHeight="1" x14ac:dyDescent="0.2">
      <c r="A72" s="306">
        <v>84</v>
      </c>
      <c r="B72" s="307" t="s">
        <v>308</v>
      </c>
      <c r="C72" s="308"/>
      <c r="D72" s="113">
        <v>2.0953006181957439</v>
      </c>
      <c r="E72" s="115">
        <v>383</v>
      </c>
      <c r="F72" s="114">
        <v>364</v>
      </c>
      <c r="G72" s="114">
        <v>373</v>
      </c>
      <c r="H72" s="114">
        <v>376</v>
      </c>
      <c r="I72" s="140">
        <v>358</v>
      </c>
      <c r="J72" s="115">
        <v>25</v>
      </c>
      <c r="K72" s="116">
        <v>6.983240223463687</v>
      </c>
    </row>
    <row r="73" spans="1:11" ht="14.1" customHeight="1" x14ac:dyDescent="0.2">
      <c r="A73" s="306" t="s">
        <v>309</v>
      </c>
      <c r="B73" s="307" t="s">
        <v>310</v>
      </c>
      <c r="C73" s="308"/>
      <c r="D73" s="113">
        <v>9.8473658296405711E-2</v>
      </c>
      <c r="E73" s="115">
        <v>18</v>
      </c>
      <c r="F73" s="114">
        <v>18</v>
      </c>
      <c r="G73" s="114">
        <v>13</v>
      </c>
      <c r="H73" s="114">
        <v>16</v>
      </c>
      <c r="I73" s="140">
        <v>17</v>
      </c>
      <c r="J73" s="115">
        <v>1</v>
      </c>
      <c r="K73" s="116">
        <v>5.882352941176471</v>
      </c>
    </row>
    <row r="74" spans="1:11" ht="14.1" customHeight="1" x14ac:dyDescent="0.2">
      <c r="A74" s="306" t="s">
        <v>311</v>
      </c>
      <c r="B74" s="307" t="s">
        <v>312</v>
      </c>
      <c r="C74" s="308"/>
      <c r="D74" s="113">
        <v>9.3002899502160952E-2</v>
      </c>
      <c r="E74" s="115">
        <v>17</v>
      </c>
      <c r="F74" s="114">
        <v>14</v>
      </c>
      <c r="G74" s="114">
        <v>18</v>
      </c>
      <c r="H74" s="114">
        <v>25</v>
      </c>
      <c r="I74" s="140">
        <v>16</v>
      </c>
      <c r="J74" s="115">
        <v>1</v>
      </c>
      <c r="K74" s="116">
        <v>6.25</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8.2061381913671433E-2</v>
      </c>
      <c r="E76" s="115">
        <v>15</v>
      </c>
      <c r="F76" s="114">
        <v>13</v>
      </c>
      <c r="G76" s="114">
        <v>12</v>
      </c>
      <c r="H76" s="114">
        <v>11</v>
      </c>
      <c r="I76" s="140">
        <v>10</v>
      </c>
      <c r="J76" s="115">
        <v>5</v>
      </c>
      <c r="K76" s="116">
        <v>50</v>
      </c>
    </row>
    <row r="77" spans="1:11" ht="14.1" customHeight="1" x14ac:dyDescent="0.2">
      <c r="A77" s="306">
        <v>92</v>
      </c>
      <c r="B77" s="307" t="s">
        <v>316</v>
      </c>
      <c r="C77" s="308"/>
      <c r="D77" s="113">
        <v>0.33918704524317522</v>
      </c>
      <c r="E77" s="115">
        <v>62</v>
      </c>
      <c r="F77" s="114">
        <v>63</v>
      </c>
      <c r="G77" s="114">
        <v>67</v>
      </c>
      <c r="H77" s="114">
        <v>64</v>
      </c>
      <c r="I77" s="140">
        <v>68</v>
      </c>
      <c r="J77" s="115">
        <v>-6</v>
      </c>
      <c r="K77" s="116">
        <v>-8.8235294117647065</v>
      </c>
    </row>
    <row r="78" spans="1:11" ht="14.1" customHeight="1" x14ac:dyDescent="0.2">
      <c r="A78" s="306">
        <v>93</v>
      </c>
      <c r="B78" s="307" t="s">
        <v>317</v>
      </c>
      <c r="C78" s="308"/>
      <c r="D78" s="113">
        <v>6.0178346736692381E-2</v>
      </c>
      <c r="E78" s="115">
        <v>11</v>
      </c>
      <c r="F78" s="114">
        <v>10</v>
      </c>
      <c r="G78" s="114">
        <v>11</v>
      </c>
      <c r="H78" s="114">
        <v>9</v>
      </c>
      <c r="I78" s="140">
        <v>10</v>
      </c>
      <c r="J78" s="115">
        <v>1</v>
      </c>
      <c r="K78" s="116">
        <v>10</v>
      </c>
    </row>
    <row r="79" spans="1:11" ht="14.1" customHeight="1" x14ac:dyDescent="0.2">
      <c r="A79" s="306">
        <v>94</v>
      </c>
      <c r="B79" s="307" t="s">
        <v>318</v>
      </c>
      <c r="C79" s="308"/>
      <c r="D79" s="113">
        <v>0.3829531155971333</v>
      </c>
      <c r="E79" s="115">
        <v>70</v>
      </c>
      <c r="F79" s="114">
        <v>73</v>
      </c>
      <c r="G79" s="114">
        <v>77</v>
      </c>
      <c r="H79" s="114">
        <v>80</v>
      </c>
      <c r="I79" s="140">
        <v>86</v>
      </c>
      <c r="J79" s="115">
        <v>-16</v>
      </c>
      <c r="K79" s="116">
        <v>-18.604651162790699</v>
      </c>
    </row>
    <row r="80" spans="1:11" ht="14.1" customHeight="1" x14ac:dyDescent="0.2">
      <c r="A80" s="306" t="s">
        <v>319</v>
      </c>
      <c r="B80" s="307" t="s">
        <v>320</v>
      </c>
      <c r="C80" s="308"/>
      <c r="D80" s="113" t="s">
        <v>513</v>
      </c>
      <c r="E80" s="115" t="s">
        <v>513</v>
      </c>
      <c r="F80" s="114">
        <v>4</v>
      </c>
      <c r="G80" s="114" t="s">
        <v>513</v>
      </c>
      <c r="H80" s="114" t="s">
        <v>513</v>
      </c>
      <c r="I80" s="140" t="s">
        <v>513</v>
      </c>
      <c r="J80" s="115" t="s">
        <v>513</v>
      </c>
      <c r="K80" s="116" t="s">
        <v>513</v>
      </c>
    </row>
    <row r="81" spans="1:11" ht="14.1" customHeight="1" x14ac:dyDescent="0.2">
      <c r="A81" s="310" t="s">
        <v>321</v>
      </c>
      <c r="B81" s="311" t="s">
        <v>333</v>
      </c>
      <c r="C81" s="312"/>
      <c r="D81" s="125">
        <v>3.900651020296515</v>
      </c>
      <c r="E81" s="143">
        <v>713</v>
      </c>
      <c r="F81" s="144">
        <v>747</v>
      </c>
      <c r="G81" s="144">
        <v>735</v>
      </c>
      <c r="H81" s="144">
        <v>772</v>
      </c>
      <c r="I81" s="145">
        <v>747</v>
      </c>
      <c r="J81" s="143">
        <v>-34</v>
      </c>
      <c r="K81" s="146">
        <v>-4.5515394912985272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4593</v>
      </c>
      <c r="G12" s="536">
        <v>3732</v>
      </c>
      <c r="H12" s="536">
        <v>5323</v>
      </c>
      <c r="I12" s="536">
        <v>4009</v>
      </c>
      <c r="J12" s="537">
        <v>4715</v>
      </c>
      <c r="K12" s="538">
        <v>-122</v>
      </c>
      <c r="L12" s="349">
        <v>-2.5874867444326619</v>
      </c>
    </row>
    <row r="13" spans="1:17" s="110" customFormat="1" ht="15" customHeight="1" x14ac:dyDescent="0.2">
      <c r="A13" s="350" t="s">
        <v>344</v>
      </c>
      <c r="B13" s="351" t="s">
        <v>345</v>
      </c>
      <c r="C13" s="347"/>
      <c r="D13" s="347"/>
      <c r="E13" s="348"/>
      <c r="F13" s="536">
        <v>2678</v>
      </c>
      <c r="G13" s="536">
        <v>2132</v>
      </c>
      <c r="H13" s="536">
        <v>3014</v>
      </c>
      <c r="I13" s="536">
        <v>2386</v>
      </c>
      <c r="J13" s="537">
        <v>2761</v>
      </c>
      <c r="K13" s="538">
        <v>-83</v>
      </c>
      <c r="L13" s="349">
        <v>-3.0061571894241217</v>
      </c>
    </row>
    <row r="14" spans="1:17" s="110" customFormat="1" ht="22.5" customHeight="1" x14ac:dyDescent="0.2">
      <c r="A14" s="350"/>
      <c r="B14" s="351" t="s">
        <v>346</v>
      </c>
      <c r="C14" s="347"/>
      <c r="D14" s="347"/>
      <c r="E14" s="348"/>
      <c r="F14" s="536">
        <v>1915</v>
      </c>
      <c r="G14" s="536">
        <v>1600</v>
      </c>
      <c r="H14" s="536">
        <v>2309</v>
      </c>
      <c r="I14" s="536">
        <v>1623</v>
      </c>
      <c r="J14" s="537">
        <v>1954</v>
      </c>
      <c r="K14" s="538">
        <v>-39</v>
      </c>
      <c r="L14" s="349">
        <v>-1.9959058341862845</v>
      </c>
    </row>
    <row r="15" spans="1:17" s="110" customFormat="1" ht="15" customHeight="1" x14ac:dyDescent="0.2">
      <c r="A15" s="350" t="s">
        <v>347</v>
      </c>
      <c r="B15" s="351" t="s">
        <v>108</v>
      </c>
      <c r="C15" s="347"/>
      <c r="D15" s="347"/>
      <c r="E15" s="348"/>
      <c r="F15" s="536">
        <v>976</v>
      </c>
      <c r="G15" s="536">
        <v>861</v>
      </c>
      <c r="H15" s="536">
        <v>2070</v>
      </c>
      <c r="I15" s="536">
        <v>771</v>
      </c>
      <c r="J15" s="537">
        <v>973</v>
      </c>
      <c r="K15" s="538">
        <v>3</v>
      </c>
      <c r="L15" s="349">
        <v>0.30832476875642345</v>
      </c>
    </row>
    <row r="16" spans="1:17" s="110" customFormat="1" ht="15" customHeight="1" x14ac:dyDescent="0.2">
      <c r="A16" s="350"/>
      <c r="B16" s="351" t="s">
        <v>109</v>
      </c>
      <c r="C16" s="347"/>
      <c r="D16" s="347"/>
      <c r="E16" s="348"/>
      <c r="F16" s="536">
        <v>3147</v>
      </c>
      <c r="G16" s="536">
        <v>2529</v>
      </c>
      <c r="H16" s="536">
        <v>2899</v>
      </c>
      <c r="I16" s="536">
        <v>2868</v>
      </c>
      <c r="J16" s="537">
        <v>3248</v>
      </c>
      <c r="K16" s="538">
        <v>-101</v>
      </c>
      <c r="L16" s="349">
        <v>-3.1096059113300494</v>
      </c>
    </row>
    <row r="17" spans="1:12" s="110" customFormat="1" ht="15" customHeight="1" x14ac:dyDescent="0.2">
      <c r="A17" s="350"/>
      <c r="B17" s="351" t="s">
        <v>110</v>
      </c>
      <c r="C17" s="347"/>
      <c r="D17" s="347"/>
      <c r="E17" s="348"/>
      <c r="F17" s="536">
        <v>414</v>
      </c>
      <c r="G17" s="536">
        <v>288</v>
      </c>
      <c r="H17" s="536">
        <v>319</v>
      </c>
      <c r="I17" s="536">
        <v>328</v>
      </c>
      <c r="J17" s="537">
        <v>444</v>
      </c>
      <c r="K17" s="538">
        <v>-30</v>
      </c>
      <c r="L17" s="349">
        <v>-6.756756756756757</v>
      </c>
    </row>
    <row r="18" spans="1:12" s="110" customFormat="1" ht="15" customHeight="1" x14ac:dyDescent="0.2">
      <c r="A18" s="350"/>
      <c r="B18" s="351" t="s">
        <v>111</v>
      </c>
      <c r="C18" s="347"/>
      <c r="D18" s="347"/>
      <c r="E18" s="348"/>
      <c r="F18" s="536">
        <v>56</v>
      </c>
      <c r="G18" s="536">
        <v>54</v>
      </c>
      <c r="H18" s="536">
        <v>35</v>
      </c>
      <c r="I18" s="536">
        <v>42</v>
      </c>
      <c r="J18" s="537">
        <v>50</v>
      </c>
      <c r="K18" s="538">
        <v>6</v>
      </c>
      <c r="L18" s="349">
        <v>12</v>
      </c>
    </row>
    <row r="19" spans="1:12" s="110" customFormat="1" ht="15" customHeight="1" x14ac:dyDescent="0.2">
      <c r="A19" s="118" t="s">
        <v>113</v>
      </c>
      <c r="B19" s="119" t="s">
        <v>181</v>
      </c>
      <c r="C19" s="347"/>
      <c r="D19" s="347"/>
      <c r="E19" s="348"/>
      <c r="F19" s="536">
        <v>3026</v>
      </c>
      <c r="G19" s="536">
        <v>2416</v>
      </c>
      <c r="H19" s="536">
        <v>3812</v>
      </c>
      <c r="I19" s="536">
        <v>2583</v>
      </c>
      <c r="J19" s="537">
        <v>3160</v>
      </c>
      <c r="K19" s="538">
        <v>-134</v>
      </c>
      <c r="L19" s="349">
        <v>-4.2405063291139244</v>
      </c>
    </row>
    <row r="20" spans="1:12" s="110" customFormat="1" ht="15" customHeight="1" x14ac:dyDescent="0.2">
      <c r="A20" s="118"/>
      <c r="B20" s="119" t="s">
        <v>182</v>
      </c>
      <c r="C20" s="347"/>
      <c r="D20" s="347"/>
      <c r="E20" s="348"/>
      <c r="F20" s="536">
        <v>1567</v>
      </c>
      <c r="G20" s="536">
        <v>1316</v>
      </c>
      <c r="H20" s="536">
        <v>1511</v>
      </c>
      <c r="I20" s="536">
        <v>1426</v>
      </c>
      <c r="J20" s="537">
        <v>1555</v>
      </c>
      <c r="K20" s="538">
        <v>12</v>
      </c>
      <c r="L20" s="349">
        <v>0.77170418006430863</v>
      </c>
    </row>
    <row r="21" spans="1:12" s="110" customFormat="1" ht="15" customHeight="1" x14ac:dyDescent="0.2">
      <c r="A21" s="118" t="s">
        <v>113</v>
      </c>
      <c r="B21" s="119" t="s">
        <v>116</v>
      </c>
      <c r="C21" s="347"/>
      <c r="D21" s="347"/>
      <c r="E21" s="348"/>
      <c r="F21" s="536">
        <v>2798</v>
      </c>
      <c r="G21" s="536">
        <v>2283</v>
      </c>
      <c r="H21" s="536">
        <v>3509</v>
      </c>
      <c r="I21" s="536">
        <v>2379</v>
      </c>
      <c r="J21" s="537">
        <v>3013</v>
      </c>
      <c r="K21" s="538">
        <v>-215</v>
      </c>
      <c r="L21" s="349">
        <v>-7.1357451045469631</v>
      </c>
    </row>
    <row r="22" spans="1:12" s="110" customFormat="1" ht="15" customHeight="1" x14ac:dyDescent="0.2">
      <c r="A22" s="118"/>
      <c r="B22" s="119" t="s">
        <v>117</v>
      </c>
      <c r="C22" s="347"/>
      <c r="D22" s="347"/>
      <c r="E22" s="348"/>
      <c r="F22" s="536">
        <v>1789</v>
      </c>
      <c r="G22" s="536">
        <v>1447</v>
      </c>
      <c r="H22" s="536">
        <v>1809</v>
      </c>
      <c r="I22" s="536">
        <v>1626</v>
      </c>
      <c r="J22" s="537">
        <v>1697</v>
      </c>
      <c r="K22" s="538">
        <v>92</v>
      </c>
      <c r="L22" s="349">
        <v>5.421331761932823</v>
      </c>
    </row>
    <row r="23" spans="1:12" s="110" customFormat="1" ht="15" customHeight="1" x14ac:dyDescent="0.2">
      <c r="A23" s="352" t="s">
        <v>347</v>
      </c>
      <c r="B23" s="353" t="s">
        <v>193</v>
      </c>
      <c r="C23" s="354"/>
      <c r="D23" s="354"/>
      <c r="E23" s="355"/>
      <c r="F23" s="539">
        <v>77</v>
      </c>
      <c r="G23" s="539">
        <v>151</v>
      </c>
      <c r="H23" s="539">
        <v>928</v>
      </c>
      <c r="I23" s="539">
        <v>57</v>
      </c>
      <c r="J23" s="540">
        <v>93</v>
      </c>
      <c r="K23" s="541">
        <v>-16</v>
      </c>
      <c r="L23" s="356">
        <v>-17.204301075268816</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22.6</v>
      </c>
      <c r="G25" s="542">
        <v>31</v>
      </c>
      <c r="H25" s="542">
        <v>29.7</v>
      </c>
      <c r="I25" s="542">
        <v>26.6</v>
      </c>
      <c r="J25" s="542">
        <v>23</v>
      </c>
      <c r="K25" s="543" t="s">
        <v>349</v>
      </c>
      <c r="L25" s="364">
        <v>-0.39999999999999858</v>
      </c>
    </row>
    <row r="26" spans="1:12" s="110" customFormat="1" ht="15" customHeight="1" x14ac:dyDescent="0.2">
      <c r="A26" s="365" t="s">
        <v>105</v>
      </c>
      <c r="B26" s="366" t="s">
        <v>345</v>
      </c>
      <c r="C26" s="362"/>
      <c r="D26" s="362"/>
      <c r="E26" s="363"/>
      <c r="F26" s="542">
        <v>22.3</v>
      </c>
      <c r="G26" s="542">
        <v>30.3</v>
      </c>
      <c r="H26" s="542">
        <v>27.7</v>
      </c>
      <c r="I26" s="542">
        <v>24.1</v>
      </c>
      <c r="J26" s="544">
        <v>21.7</v>
      </c>
      <c r="K26" s="543" t="s">
        <v>349</v>
      </c>
      <c r="L26" s="364">
        <v>0.60000000000000142</v>
      </c>
    </row>
    <row r="27" spans="1:12" s="110" customFormat="1" ht="15" customHeight="1" x14ac:dyDescent="0.2">
      <c r="A27" s="365"/>
      <c r="B27" s="366" t="s">
        <v>346</v>
      </c>
      <c r="C27" s="362"/>
      <c r="D27" s="362"/>
      <c r="E27" s="363"/>
      <c r="F27" s="542">
        <v>22.9</v>
      </c>
      <c r="G27" s="542">
        <v>31.9</v>
      </c>
      <c r="H27" s="542">
        <v>32.299999999999997</v>
      </c>
      <c r="I27" s="542">
        <v>30.3</v>
      </c>
      <c r="J27" s="542">
        <v>24.8</v>
      </c>
      <c r="K27" s="543" t="s">
        <v>349</v>
      </c>
      <c r="L27" s="364">
        <v>-1.9000000000000021</v>
      </c>
    </row>
    <row r="28" spans="1:12" s="110" customFormat="1" ht="15" customHeight="1" x14ac:dyDescent="0.2">
      <c r="A28" s="365" t="s">
        <v>113</v>
      </c>
      <c r="B28" s="366" t="s">
        <v>108</v>
      </c>
      <c r="C28" s="362"/>
      <c r="D28" s="362"/>
      <c r="E28" s="363"/>
      <c r="F28" s="542">
        <v>33.4</v>
      </c>
      <c r="G28" s="542">
        <v>43.7</v>
      </c>
      <c r="H28" s="542">
        <v>39.9</v>
      </c>
      <c r="I28" s="542">
        <v>37.1</v>
      </c>
      <c r="J28" s="542">
        <v>33.9</v>
      </c>
      <c r="K28" s="543" t="s">
        <v>349</v>
      </c>
      <c r="L28" s="364">
        <v>-0.5</v>
      </c>
    </row>
    <row r="29" spans="1:12" s="110" customFormat="1" ht="11.25" x14ac:dyDescent="0.2">
      <c r="A29" s="365"/>
      <c r="B29" s="366" t="s">
        <v>109</v>
      </c>
      <c r="C29" s="362"/>
      <c r="D29" s="362"/>
      <c r="E29" s="363"/>
      <c r="F29" s="542">
        <v>20.7</v>
      </c>
      <c r="G29" s="542">
        <v>27.7</v>
      </c>
      <c r="H29" s="542">
        <v>26</v>
      </c>
      <c r="I29" s="542">
        <v>23.8</v>
      </c>
      <c r="J29" s="544">
        <v>20.8</v>
      </c>
      <c r="K29" s="543" t="s">
        <v>349</v>
      </c>
      <c r="L29" s="364">
        <v>-0.10000000000000142</v>
      </c>
    </row>
    <row r="30" spans="1:12" s="110" customFormat="1" ht="15" customHeight="1" x14ac:dyDescent="0.2">
      <c r="A30" s="365"/>
      <c r="B30" s="366" t="s">
        <v>110</v>
      </c>
      <c r="C30" s="362"/>
      <c r="D30" s="362"/>
      <c r="E30" s="363"/>
      <c r="F30" s="542">
        <v>13</v>
      </c>
      <c r="G30" s="542">
        <v>26</v>
      </c>
      <c r="H30" s="542">
        <v>25.8</v>
      </c>
      <c r="I30" s="542">
        <v>27.1</v>
      </c>
      <c r="J30" s="542">
        <v>17.600000000000001</v>
      </c>
      <c r="K30" s="543" t="s">
        <v>349</v>
      </c>
      <c r="L30" s="364">
        <v>-4.6000000000000014</v>
      </c>
    </row>
    <row r="31" spans="1:12" s="110" customFormat="1" ht="15" customHeight="1" x14ac:dyDescent="0.2">
      <c r="A31" s="365"/>
      <c r="B31" s="366" t="s">
        <v>111</v>
      </c>
      <c r="C31" s="362"/>
      <c r="D31" s="362"/>
      <c r="E31" s="363"/>
      <c r="F31" s="542">
        <v>25</v>
      </c>
      <c r="G31" s="542">
        <v>42.6</v>
      </c>
      <c r="H31" s="542">
        <v>51.4</v>
      </c>
      <c r="I31" s="542">
        <v>38.1</v>
      </c>
      <c r="J31" s="542">
        <v>20</v>
      </c>
      <c r="K31" s="543" t="s">
        <v>349</v>
      </c>
      <c r="L31" s="364">
        <v>5</v>
      </c>
    </row>
    <row r="32" spans="1:12" s="110" customFormat="1" ht="15" customHeight="1" x14ac:dyDescent="0.2">
      <c r="A32" s="367" t="s">
        <v>113</v>
      </c>
      <c r="B32" s="368" t="s">
        <v>181</v>
      </c>
      <c r="C32" s="362"/>
      <c r="D32" s="362"/>
      <c r="E32" s="363"/>
      <c r="F32" s="542">
        <v>20.7</v>
      </c>
      <c r="G32" s="542">
        <v>27.4</v>
      </c>
      <c r="H32" s="542">
        <v>25.9</v>
      </c>
      <c r="I32" s="542">
        <v>23.7</v>
      </c>
      <c r="J32" s="544">
        <v>21.4</v>
      </c>
      <c r="K32" s="543" t="s">
        <v>349</v>
      </c>
      <c r="L32" s="364">
        <v>-0.69999999999999929</v>
      </c>
    </row>
    <row r="33" spans="1:12" s="110" customFormat="1" ht="15" customHeight="1" x14ac:dyDescent="0.2">
      <c r="A33" s="367"/>
      <c r="B33" s="368" t="s">
        <v>182</v>
      </c>
      <c r="C33" s="362"/>
      <c r="D33" s="362"/>
      <c r="E33" s="363"/>
      <c r="F33" s="542">
        <v>26.1</v>
      </c>
      <c r="G33" s="542">
        <v>37.200000000000003</v>
      </c>
      <c r="H33" s="542">
        <v>37</v>
      </c>
      <c r="I33" s="542">
        <v>31.8</v>
      </c>
      <c r="J33" s="542">
        <v>26</v>
      </c>
      <c r="K33" s="543" t="s">
        <v>349</v>
      </c>
      <c r="L33" s="364">
        <v>0.10000000000000142</v>
      </c>
    </row>
    <row r="34" spans="1:12" s="369" customFormat="1" ht="15" customHeight="1" x14ac:dyDescent="0.2">
      <c r="A34" s="367" t="s">
        <v>113</v>
      </c>
      <c r="B34" s="368" t="s">
        <v>116</v>
      </c>
      <c r="C34" s="362"/>
      <c r="D34" s="362"/>
      <c r="E34" s="363"/>
      <c r="F34" s="542">
        <v>20.6</v>
      </c>
      <c r="G34" s="542">
        <v>29.5</v>
      </c>
      <c r="H34" s="542">
        <v>29.3</v>
      </c>
      <c r="I34" s="542">
        <v>23</v>
      </c>
      <c r="J34" s="542">
        <v>21.5</v>
      </c>
      <c r="K34" s="543" t="s">
        <v>349</v>
      </c>
      <c r="L34" s="364">
        <v>-0.89999999999999858</v>
      </c>
    </row>
    <row r="35" spans="1:12" s="369" customFormat="1" ht="11.25" x14ac:dyDescent="0.2">
      <c r="A35" s="370"/>
      <c r="B35" s="371" t="s">
        <v>117</v>
      </c>
      <c r="C35" s="372"/>
      <c r="D35" s="372"/>
      <c r="E35" s="373"/>
      <c r="F35" s="545">
        <v>25.7</v>
      </c>
      <c r="G35" s="545">
        <v>33.299999999999997</v>
      </c>
      <c r="H35" s="545">
        <v>30.3</v>
      </c>
      <c r="I35" s="545">
        <v>31.9</v>
      </c>
      <c r="J35" s="546">
        <v>25.6</v>
      </c>
      <c r="K35" s="547" t="s">
        <v>349</v>
      </c>
      <c r="L35" s="374">
        <v>9.9999999999997868E-2</v>
      </c>
    </row>
    <row r="36" spans="1:12" s="369" customFormat="1" ht="15.95" customHeight="1" x14ac:dyDescent="0.2">
      <c r="A36" s="375" t="s">
        <v>350</v>
      </c>
      <c r="B36" s="376"/>
      <c r="C36" s="377"/>
      <c r="D36" s="376"/>
      <c r="E36" s="378"/>
      <c r="F36" s="548">
        <v>4486</v>
      </c>
      <c r="G36" s="548">
        <v>3544</v>
      </c>
      <c r="H36" s="548">
        <v>4224</v>
      </c>
      <c r="I36" s="548">
        <v>3926</v>
      </c>
      <c r="J36" s="548">
        <v>4593</v>
      </c>
      <c r="K36" s="549">
        <v>-107</v>
      </c>
      <c r="L36" s="380">
        <v>-2.3296320487698674</v>
      </c>
    </row>
    <row r="37" spans="1:12" s="369" customFormat="1" ht="15.95" customHeight="1" x14ac:dyDescent="0.2">
      <c r="A37" s="381"/>
      <c r="B37" s="382" t="s">
        <v>113</v>
      </c>
      <c r="C37" s="382" t="s">
        <v>351</v>
      </c>
      <c r="D37" s="382"/>
      <c r="E37" s="383"/>
      <c r="F37" s="548">
        <v>1012</v>
      </c>
      <c r="G37" s="548">
        <v>1098</v>
      </c>
      <c r="H37" s="548">
        <v>1255</v>
      </c>
      <c r="I37" s="548">
        <v>1045</v>
      </c>
      <c r="J37" s="548">
        <v>1055</v>
      </c>
      <c r="K37" s="549">
        <v>-43</v>
      </c>
      <c r="L37" s="380">
        <v>-4.0758293838862558</v>
      </c>
    </row>
    <row r="38" spans="1:12" s="369" customFormat="1" ht="15.95" customHeight="1" x14ac:dyDescent="0.2">
      <c r="A38" s="381"/>
      <c r="B38" s="384" t="s">
        <v>105</v>
      </c>
      <c r="C38" s="384" t="s">
        <v>106</v>
      </c>
      <c r="D38" s="385"/>
      <c r="E38" s="383"/>
      <c r="F38" s="548">
        <v>2627</v>
      </c>
      <c r="G38" s="548">
        <v>2039</v>
      </c>
      <c r="H38" s="548">
        <v>2411</v>
      </c>
      <c r="I38" s="548">
        <v>2341</v>
      </c>
      <c r="J38" s="550">
        <v>2701</v>
      </c>
      <c r="K38" s="549">
        <v>-74</v>
      </c>
      <c r="L38" s="380">
        <v>-2.7397260273972601</v>
      </c>
    </row>
    <row r="39" spans="1:12" s="369" customFormat="1" ht="15.95" customHeight="1" x14ac:dyDescent="0.2">
      <c r="A39" s="381"/>
      <c r="B39" s="385"/>
      <c r="C39" s="382" t="s">
        <v>352</v>
      </c>
      <c r="D39" s="385"/>
      <c r="E39" s="383"/>
      <c r="F39" s="548">
        <v>587</v>
      </c>
      <c r="G39" s="548">
        <v>618</v>
      </c>
      <c r="H39" s="548">
        <v>669</v>
      </c>
      <c r="I39" s="548">
        <v>565</v>
      </c>
      <c r="J39" s="548">
        <v>585</v>
      </c>
      <c r="K39" s="549">
        <v>2</v>
      </c>
      <c r="L39" s="380">
        <v>0.34188034188034189</v>
      </c>
    </row>
    <row r="40" spans="1:12" s="369" customFormat="1" ht="15.95" customHeight="1" x14ac:dyDescent="0.2">
      <c r="A40" s="381"/>
      <c r="B40" s="384"/>
      <c r="C40" s="384" t="s">
        <v>107</v>
      </c>
      <c r="D40" s="385"/>
      <c r="E40" s="383"/>
      <c r="F40" s="548">
        <v>1859</v>
      </c>
      <c r="G40" s="548">
        <v>1505</v>
      </c>
      <c r="H40" s="548">
        <v>1813</v>
      </c>
      <c r="I40" s="548">
        <v>1585</v>
      </c>
      <c r="J40" s="548">
        <v>1892</v>
      </c>
      <c r="K40" s="549">
        <v>-33</v>
      </c>
      <c r="L40" s="380">
        <v>-1.7441860465116279</v>
      </c>
    </row>
    <row r="41" spans="1:12" s="369" customFormat="1" ht="24" customHeight="1" x14ac:dyDescent="0.2">
      <c r="A41" s="381"/>
      <c r="B41" s="385"/>
      <c r="C41" s="382" t="s">
        <v>352</v>
      </c>
      <c r="D41" s="385"/>
      <c r="E41" s="383"/>
      <c r="F41" s="548">
        <v>425</v>
      </c>
      <c r="G41" s="548">
        <v>480</v>
      </c>
      <c r="H41" s="548">
        <v>586</v>
      </c>
      <c r="I41" s="548">
        <v>480</v>
      </c>
      <c r="J41" s="550">
        <v>470</v>
      </c>
      <c r="K41" s="549">
        <v>-45</v>
      </c>
      <c r="L41" s="380">
        <v>-9.5744680851063837</v>
      </c>
    </row>
    <row r="42" spans="1:12" s="110" customFormat="1" ht="15" customHeight="1" x14ac:dyDescent="0.2">
      <c r="A42" s="381"/>
      <c r="B42" s="384" t="s">
        <v>113</v>
      </c>
      <c r="C42" s="384" t="s">
        <v>353</v>
      </c>
      <c r="D42" s="385"/>
      <c r="E42" s="383"/>
      <c r="F42" s="548">
        <v>886</v>
      </c>
      <c r="G42" s="548">
        <v>705</v>
      </c>
      <c r="H42" s="548">
        <v>1065</v>
      </c>
      <c r="I42" s="548">
        <v>707</v>
      </c>
      <c r="J42" s="548">
        <v>872</v>
      </c>
      <c r="K42" s="549">
        <v>14</v>
      </c>
      <c r="L42" s="380">
        <v>1.6055045871559632</v>
      </c>
    </row>
    <row r="43" spans="1:12" s="110" customFormat="1" ht="15" customHeight="1" x14ac:dyDescent="0.2">
      <c r="A43" s="381"/>
      <c r="B43" s="385"/>
      <c r="C43" s="382" t="s">
        <v>352</v>
      </c>
      <c r="D43" s="385"/>
      <c r="E43" s="383"/>
      <c r="F43" s="548">
        <v>296</v>
      </c>
      <c r="G43" s="548">
        <v>308</v>
      </c>
      <c r="H43" s="548">
        <v>425</v>
      </c>
      <c r="I43" s="548">
        <v>262</v>
      </c>
      <c r="J43" s="548">
        <v>296</v>
      </c>
      <c r="K43" s="549">
        <v>0</v>
      </c>
      <c r="L43" s="380">
        <v>0</v>
      </c>
    </row>
    <row r="44" spans="1:12" s="110" customFormat="1" ht="15" customHeight="1" x14ac:dyDescent="0.2">
      <c r="A44" s="381"/>
      <c r="B44" s="384"/>
      <c r="C44" s="366" t="s">
        <v>109</v>
      </c>
      <c r="D44" s="385"/>
      <c r="E44" s="383"/>
      <c r="F44" s="548">
        <v>3130</v>
      </c>
      <c r="G44" s="548">
        <v>2497</v>
      </c>
      <c r="H44" s="548">
        <v>2806</v>
      </c>
      <c r="I44" s="548">
        <v>2849</v>
      </c>
      <c r="J44" s="550">
        <v>3228</v>
      </c>
      <c r="K44" s="549">
        <v>-98</v>
      </c>
      <c r="L44" s="380">
        <v>-3.0359355638166048</v>
      </c>
    </row>
    <row r="45" spans="1:12" s="110" customFormat="1" ht="15" customHeight="1" x14ac:dyDescent="0.2">
      <c r="A45" s="381"/>
      <c r="B45" s="385"/>
      <c r="C45" s="382" t="s">
        <v>352</v>
      </c>
      <c r="D45" s="385"/>
      <c r="E45" s="383"/>
      <c r="F45" s="548">
        <v>648</v>
      </c>
      <c r="G45" s="548">
        <v>692</v>
      </c>
      <c r="H45" s="548">
        <v>730</v>
      </c>
      <c r="I45" s="548">
        <v>678</v>
      </c>
      <c r="J45" s="548">
        <v>671</v>
      </c>
      <c r="K45" s="549">
        <v>-23</v>
      </c>
      <c r="L45" s="380">
        <v>-3.427719821162444</v>
      </c>
    </row>
    <row r="46" spans="1:12" s="110" customFormat="1" ht="15" customHeight="1" x14ac:dyDescent="0.2">
      <c r="A46" s="381"/>
      <c r="B46" s="384"/>
      <c r="C46" s="366" t="s">
        <v>110</v>
      </c>
      <c r="D46" s="385"/>
      <c r="E46" s="383"/>
      <c r="F46" s="548">
        <v>414</v>
      </c>
      <c r="G46" s="548">
        <v>288</v>
      </c>
      <c r="H46" s="548">
        <v>318</v>
      </c>
      <c r="I46" s="548">
        <v>328</v>
      </c>
      <c r="J46" s="548">
        <v>443</v>
      </c>
      <c r="K46" s="549">
        <v>-29</v>
      </c>
      <c r="L46" s="380">
        <v>-6.5462753950338604</v>
      </c>
    </row>
    <row r="47" spans="1:12" s="110" customFormat="1" ht="15" customHeight="1" x14ac:dyDescent="0.2">
      <c r="A47" s="381"/>
      <c r="B47" s="385"/>
      <c r="C47" s="382" t="s">
        <v>352</v>
      </c>
      <c r="D47" s="385"/>
      <c r="E47" s="383"/>
      <c r="F47" s="548">
        <v>54</v>
      </c>
      <c r="G47" s="548">
        <v>75</v>
      </c>
      <c r="H47" s="548">
        <v>82</v>
      </c>
      <c r="I47" s="548">
        <v>89</v>
      </c>
      <c r="J47" s="550">
        <v>78</v>
      </c>
      <c r="K47" s="549">
        <v>-24</v>
      </c>
      <c r="L47" s="380">
        <v>-30.76923076923077</v>
      </c>
    </row>
    <row r="48" spans="1:12" s="110" customFormat="1" ht="15" customHeight="1" x14ac:dyDescent="0.2">
      <c r="A48" s="381"/>
      <c r="B48" s="385"/>
      <c r="C48" s="366" t="s">
        <v>111</v>
      </c>
      <c r="D48" s="386"/>
      <c r="E48" s="387"/>
      <c r="F48" s="548">
        <v>56</v>
      </c>
      <c r="G48" s="548">
        <v>54</v>
      </c>
      <c r="H48" s="548">
        <v>35</v>
      </c>
      <c r="I48" s="548">
        <v>42</v>
      </c>
      <c r="J48" s="548">
        <v>50</v>
      </c>
      <c r="K48" s="549">
        <v>6</v>
      </c>
      <c r="L48" s="380">
        <v>12</v>
      </c>
    </row>
    <row r="49" spans="1:12" s="110" customFormat="1" ht="15" customHeight="1" x14ac:dyDescent="0.2">
      <c r="A49" s="381"/>
      <c r="B49" s="385"/>
      <c r="C49" s="382" t="s">
        <v>352</v>
      </c>
      <c r="D49" s="385"/>
      <c r="E49" s="383"/>
      <c r="F49" s="548">
        <v>14</v>
      </c>
      <c r="G49" s="548">
        <v>23</v>
      </c>
      <c r="H49" s="548">
        <v>18</v>
      </c>
      <c r="I49" s="548">
        <v>16</v>
      </c>
      <c r="J49" s="548">
        <v>10</v>
      </c>
      <c r="K49" s="549">
        <v>4</v>
      </c>
      <c r="L49" s="380">
        <v>40</v>
      </c>
    </row>
    <row r="50" spans="1:12" s="110" customFormat="1" ht="15" customHeight="1" x14ac:dyDescent="0.2">
      <c r="A50" s="381"/>
      <c r="B50" s="384" t="s">
        <v>113</v>
      </c>
      <c r="C50" s="382" t="s">
        <v>181</v>
      </c>
      <c r="D50" s="385"/>
      <c r="E50" s="383"/>
      <c r="F50" s="548">
        <v>2928</v>
      </c>
      <c r="G50" s="548">
        <v>2244</v>
      </c>
      <c r="H50" s="548">
        <v>2773</v>
      </c>
      <c r="I50" s="548">
        <v>2509</v>
      </c>
      <c r="J50" s="550">
        <v>3042</v>
      </c>
      <c r="K50" s="549">
        <v>-114</v>
      </c>
      <c r="L50" s="380">
        <v>-3.747534516765286</v>
      </c>
    </row>
    <row r="51" spans="1:12" s="110" customFormat="1" ht="15" customHeight="1" x14ac:dyDescent="0.2">
      <c r="A51" s="381"/>
      <c r="B51" s="385"/>
      <c r="C51" s="382" t="s">
        <v>352</v>
      </c>
      <c r="D51" s="385"/>
      <c r="E51" s="383"/>
      <c r="F51" s="548">
        <v>605</v>
      </c>
      <c r="G51" s="548">
        <v>615</v>
      </c>
      <c r="H51" s="548">
        <v>718</v>
      </c>
      <c r="I51" s="548">
        <v>594</v>
      </c>
      <c r="J51" s="548">
        <v>652</v>
      </c>
      <c r="K51" s="549">
        <v>-47</v>
      </c>
      <c r="L51" s="380">
        <v>-7.2085889570552144</v>
      </c>
    </row>
    <row r="52" spans="1:12" s="110" customFormat="1" ht="15" customHeight="1" x14ac:dyDescent="0.2">
      <c r="A52" s="381"/>
      <c r="B52" s="384"/>
      <c r="C52" s="382" t="s">
        <v>182</v>
      </c>
      <c r="D52" s="385"/>
      <c r="E52" s="383"/>
      <c r="F52" s="548">
        <v>1558</v>
      </c>
      <c r="G52" s="548">
        <v>1300</v>
      </c>
      <c r="H52" s="548">
        <v>1451</v>
      </c>
      <c r="I52" s="548">
        <v>1417</v>
      </c>
      <c r="J52" s="548">
        <v>1551</v>
      </c>
      <c r="K52" s="549">
        <v>7</v>
      </c>
      <c r="L52" s="380">
        <v>0.4513217279174726</v>
      </c>
    </row>
    <row r="53" spans="1:12" s="269" customFormat="1" ht="11.25" customHeight="1" x14ac:dyDescent="0.2">
      <c r="A53" s="381"/>
      <c r="B53" s="385"/>
      <c r="C53" s="382" t="s">
        <v>352</v>
      </c>
      <c r="D53" s="385"/>
      <c r="E53" s="383"/>
      <c r="F53" s="548">
        <v>407</v>
      </c>
      <c r="G53" s="548">
        <v>483</v>
      </c>
      <c r="H53" s="548">
        <v>537</v>
      </c>
      <c r="I53" s="548">
        <v>451</v>
      </c>
      <c r="J53" s="550">
        <v>403</v>
      </c>
      <c r="K53" s="549">
        <v>4</v>
      </c>
      <c r="L53" s="380">
        <v>0.99255583126550873</v>
      </c>
    </row>
    <row r="54" spans="1:12" s="151" customFormat="1" ht="12.75" customHeight="1" x14ac:dyDescent="0.2">
      <c r="A54" s="381"/>
      <c r="B54" s="384" t="s">
        <v>113</v>
      </c>
      <c r="C54" s="384" t="s">
        <v>116</v>
      </c>
      <c r="D54" s="385"/>
      <c r="E54" s="383"/>
      <c r="F54" s="548">
        <v>2716</v>
      </c>
      <c r="G54" s="548">
        <v>2139</v>
      </c>
      <c r="H54" s="548">
        <v>2624</v>
      </c>
      <c r="I54" s="548">
        <v>2313</v>
      </c>
      <c r="J54" s="548">
        <v>2927</v>
      </c>
      <c r="K54" s="549">
        <v>-211</v>
      </c>
      <c r="L54" s="380">
        <v>-7.2087461564742057</v>
      </c>
    </row>
    <row r="55" spans="1:12" ht="11.25" x14ac:dyDescent="0.2">
      <c r="A55" s="381"/>
      <c r="B55" s="385"/>
      <c r="C55" s="382" t="s">
        <v>352</v>
      </c>
      <c r="D55" s="385"/>
      <c r="E55" s="383"/>
      <c r="F55" s="548">
        <v>559</v>
      </c>
      <c r="G55" s="548">
        <v>631</v>
      </c>
      <c r="H55" s="548">
        <v>770</v>
      </c>
      <c r="I55" s="548">
        <v>532</v>
      </c>
      <c r="J55" s="548">
        <v>629</v>
      </c>
      <c r="K55" s="549">
        <v>-70</v>
      </c>
      <c r="L55" s="380">
        <v>-11.128775834658187</v>
      </c>
    </row>
    <row r="56" spans="1:12" ht="14.25" customHeight="1" x14ac:dyDescent="0.2">
      <c r="A56" s="381"/>
      <c r="B56" s="385"/>
      <c r="C56" s="384" t="s">
        <v>117</v>
      </c>
      <c r="D56" s="385"/>
      <c r="E56" s="383"/>
      <c r="F56" s="548">
        <v>1764</v>
      </c>
      <c r="G56" s="548">
        <v>1404</v>
      </c>
      <c r="H56" s="548">
        <v>1597</v>
      </c>
      <c r="I56" s="548">
        <v>1610</v>
      </c>
      <c r="J56" s="548">
        <v>1661</v>
      </c>
      <c r="K56" s="549">
        <v>103</v>
      </c>
      <c r="L56" s="380">
        <v>6.2010836845273936</v>
      </c>
    </row>
    <row r="57" spans="1:12" ht="18.75" customHeight="1" x14ac:dyDescent="0.2">
      <c r="A57" s="388"/>
      <c r="B57" s="389"/>
      <c r="C57" s="390" t="s">
        <v>352</v>
      </c>
      <c r="D57" s="389"/>
      <c r="E57" s="391"/>
      <c r="F57" s="551">
        <v>453</v>
      </c>
      <c r="G57" s="552">
        <v>467</v>
      </c>
      <c r="H57" s="552">
        <v>484</v>
      </c>
      <c r="I57" s="552">
        <v>513</v>
      </c>
      <c r="J57" s="552">
        <v>425</v>
      </c>
      <c r="K57" s="553">
        <f t="shared" ref="K57" si="0">IF(OR(F57=".",J57=".")=TRUE,".",IF(OR(F57="*",J57="*")=TRUE,"*",IF(AND(F57="-",J57="-")=TRUE,"-",IF(AND(ISNUMBER(J57),ISNUMBER(F57))=TRUE,IF(F57-J57=0,0,F57-J57),IF(ISNUMBER(F57)=TRUE,F57,-J57)))))</f>
        <v>28</v>
      </c>
      <c r="L57" s="392">
        <f t="shared" ref="L57" si="1">IF(K57 =".",".",IF(K57 ="*","*",IF(K57="-","-",IF(K57=0,0,IF(OR(J57="-",J57=".",F57="-",F57=".")=TRUE,"X",IF(J57=0,"0,0",IF(ABS(K57*100/J57)&gt;250,".X",(K57*100/J57))))))))</f>
        <v>6.5882352941176467</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4593</v>
      </c>
      <c r="E11" s="114">
        <v>3732</v>
      </c>
      <c r="F11" s="114">
        <v>5323</v>
      </c>
      <c r="G11" s="114">
        <v>4009</v>
      </c>
      <c r="H11" s="140">
        <v>4715</v>
      </c>
      <c r="I11" s="115">
        <v>-122</v>
      </c>
      <c r="J11" s="116">
        <v>-2.5874867444326619</v>
      </c>
    </row>
    <row r="12" spans="1:15" s="110" customFormat="1" ht="24.95" customHeight="1" x14ac:dyDescent="0.2">
      <c r="A12" s="193" t="s">
        <v>132</v>
      </c>
      <c r="B12" s="194" t="s">
        <v>133</v>
      </c>
      <c r="C12" s="113">
        <v>1.4369693011103855</v>
      </c>
      <c r="D12" s="115">
        <v>66</v>
      </c>
      <c r="E12" s="114">
        <v>26</v>
      </c>
      <c r="F12" s="114">
        <v>58</v>
      </c>
      <c r="G12" s="114">
        <v>71</v>
      </c>
      <c r="H12" s="140">
        <v>48</v>
      </c>
      <c r="I12" s="115">
        <v>18</v>
      </c>
      <c r="J12" s="116">
        <v>37.5</v>
      </c>
    </row>
    <row r="13" spans="1:15" s="110" customFormat="1" ht="24.95" customHeight="1" x14ac:dyDescent="0.2">
      <c r="A13" s="193" t="s">
        <v>134</v>
      </c>
      <c r="B13" s="199" t="s">
        <v>214</v>
      </c>
      <c r="C13" s="113">
        <v>0.76202917483126498</v>
      </c>
      <c r="D13" s="115">
        <v>35</v>
      </c>
      <c r="E13" s="114">
        <v>33</v>
      </c>
      <c r="F13" s="114">
        <v>46</v>
      </c>
      <c r="G13" s="114">
        <v>31</v>
      </c>
      <c r="H13" s="140">
        <v>51</v>
      </c>
      <c r="I13" s="115">
        <v>-16</v>
      </c>
      <c r="J13" s="116">
        <v>-31.372549019607842</v>
      </c>
    </row>
    <row r="14" spans="1:15" s="287" customFormat="1" ht="24.95" customHeight="1" x14ac:dyDescent="0.2">
      <c r="A14" s="193" t="s">
        <v>215</v>
      </c>
      <c r="B14" s="199" t="s">
        <v>137</v>
      </c>
      <c r="C14" s="113">
        <v>7.7509253211408664</v>
      </c>
      <c r="D14" s="115">
        <v>356</v>
      </c>
      <c r="E14" s="114">
        <v>358</v>
      </c>
      <c r="F14" s="114">
        <v>455</v>
      </c>
      <c r="G14" s="114">
        <v>342</v>
      </c>
      <c r="H14" s="140">
        <v>406</v>
      </c>
      <c r="I14" s="115">
        <v>-50</v>
      </c>
      <c r="J14" s="116">
        <v>-12.315270935960591</v>
      </c>
      <c r="K14" s="110"/>
      <c r="L14" s="110"/>
      <c r="M14" s="110"/>
      <c r="N14" s="110"/>
      <c r="O14" s="110"/>
    </row>
    <row r="15" spans="1:15" s="110" customFormat="1" ht="24.95" customHeight="1" x14ac:dyDescent="0.2">
      <c r="A15" s="193" t="s">
        <v>216</v>
      </c>
      <c r="B15" s="199" t="s">
        <v>217</v>
      </c>
      <c r="C15" s="113">
        <v>1.6982364467668192</v>
      </c>
      <c r="D15" s="115">
        <v>78</v>
      </c>
      <c r="E15" s="114">
        <v>66</v>
      </c>
      <c r="F15" s="114">
        <v>116</v>
      </c>
      <c r="G15" s="114">
        <v>70</v>
      </c>
      <c r="H15" s="140">
        <v>85</v>
      </c>
      <c r="I15" s="115">
        <v>-7</v>
      </c>
      <c r="J15" s="116">
        <v>-8.235294117647058</v>
      </c>
    </row>
    <row r="16" spans="1:15" s="287" customFormat="1" ht="24.95" customHeight="1" x14ac:dyDescent="0.2">
      <c r="A16" s="193" t="s">
        <v>218</v>
      </c>
      <c r="B16" s="199" t="s">
        <v>141</v>
      </c>
      <c r="C16" s="113">
        <v>4.9423035053342046</v>
      </c>
      <c r="D16" s="115">
        <v>227</v>
      </c>
      <c r="E16" s="114">
        <v>260</v>
      </c>
      <c r="F16" s="114">
        <v>290</v>
      </c>
      <c r="G16" s="114">
        <v>224</v>
      </c>
      <c r="H16" s="140">
        <v>281</v>
      </c>
      <c r="I16" s="115">
        <v>-54</v>
      </c>
      <c r="J16" s="116">
        <v>-19.217081850533809</v>
      </c>
      <c r="K16" s="110"/>
      <c r="L16" s="110"/>
      <c r="M16" s="110"/>
      <c r="N16" s="110"/>
      <c r="O16" s="110"/>
    </row>
    <row r="17" spans="1:15" s="110" customFormat="1" ht="24.95" customHeight="1" x14ac:dyDescent="0.2">
      <c r="A17" s="193" t="s">
        <v>142</v>
      </c>
      <c r="B17" s="199" t="s">
        <v>220</v>
      </c>
      <c r="C17" s="113">
        <v>1.1103853690398433</v>
      </c>
      <c r="D17" s="115">
        <v>51</v>
      </c>
      <c r="E17" s="114">
        <v>32</v>
      </c>
      <c r="F17" s="114">
        <v>49</v>
      </c>
      <c r="G17" s="114">
        <v>48</v>
      </c>
      <c r="H17" s="140">
        <v>40</v>
      </c>
      <c r="I17" s="115">
        <v>11</v>
      </c>
      <c r="J17" s="116">
        <v>27.5</v>
      </c>
    </row>
    <row r="18" spans="1:15" s="287" customFormat="1" ht="24.95" customHeight="1" x14ac:dyDescent="0.2">
      <c r="A18" s="201" t="s">
        <v>144</v>
      </c>
      <c r="B18" s="202" t="s">
        <v>145</v>
      </c>
      <c r="C18" s="113">
        <v>13.956020030481167</v>
      </c>
      <c r="D18" s="115">
        <v>641</v>
      </c>
      <c r="E18" s="114">
        <v>351</v>
      </c>
      <c r="F18" s="114">
        <v>593</v>
      </c>
      <c r="G18" s="114">
        <v>590</v>
      </c>
      <c r="H18" s="140">
        <v>683</v>
      </c>
      <c r="I18" s="115">
        <v>-42</v>
      </c>
      <c r="J18" s="116">
        <v>-6.1493411420204982</v>
      </c>
      <c r="K18" s="110"/>
      <c r="L18" s="110"/>
      <c r="M18" s="110"/>
      <c r="N18" s="110"/>
      <c r="O18" s="110"/>
    </row>
    <row r="19" spans="1:15" s="110" customFormat="1" ht="24.95" customHeight="1" x14ac:dyDescent="0.2">
      <c r="A19" s="193" t="s">
        <v>146</v>
      </c>
      <c r="B19" s="199" t="s">
        <v>147</v>
      </c>
      <c r="C19" s="113">
        <v>18.354016982364467</v>
      </c>
      <c r="D19" s="115">
        <v>843</v>
      </c>
      <c r="E19" s="114">
        <v>806</v>
      </c>
      <c r="F19" s="114">
        <v>1087</v>
      </c>
      <c r="G19" s="114">
        <v>872</v>
      </c>
      <c r="H19" s="140">
        <v>882</v>
      </c>
      <c r="I19" s="115">
        <v>-39</v>
      </c>
      <c r="J19" s="116">
        <v>-4.4217687074829932</v>
      </c>
    </row>
    <row r="20" spans="1:15" s="287" customFormat="1" ht="24.95" customHeight="1" x14ac:dyDescent="0.2">
      <c r="A20" s="193" t="s">
        <v>148</v>
      </c>
      <c r="B20" s="199" t="s">
        <v>149</v>
      </c>
      <c r="C20" s="113">
        <v>5.464837796647072</v>
      </c>
      <c r="D20" s="115">
        <v>251</v>
      </c>
      <c r="E20" s="114">
        <v>282</v>
      </c>
      <c r="F20" s="114">
        <v>338</v>
      </c>
      <c r="G20" s="114">
        <v>229</v>
      </c>
      <c r="H20" s="140">
        <v>240</v>
      </c>
      <c r="I20" s="115">
        <v>11</v>
      </c>
      <c r="J20" s="116">
        <v>4.583333333333333</v>
      </c>
      <c r="K20" s="110"/>
      <c r="L20" s="110"/>
      <c r="M20" s="110"/>
      <c r="N20" s="110"/>
      <c r="O20" s="110"/>
    </row>
    <row r="21" spans="1:15" s="110" customFormat="1" ht="24.95" customHeight="1" x14ac:dyDescent="0.2">
      <c r="A21" s="201" t="s">
        <v>150</v>
      </c>
      <c r="B21" s="202" t="s">
        <v>151</v>
      </c>
      <c r="C21" s="113">
        <v>6.880034835619421</v>
      </c>
      <c r="D21" s="115">
        <v>316</v>
      </c>
      <c r="E21" s="114">
        <v>247</v>
      </c>
      <c r="F21" s="114">
        <v>249</v>
      </c>
      <c r="G21" s="114">
        <v>292</v>
      </c>
      <c r="H21" s="140">
        <v>374</v>
      </c>
      <c r="I21" s="115">
        <v>-58</v>
      </c>
      <c r="J21" s="116">
        <v>-15.508021390374331</v>
      </c>
    </row>
    <row r="22" spans="1:15" s="110" customFormat="1" ht="24.95" customHeight="1" x14ac:dyDescent="0.2">
      <c r="A22" s="201" t="s">
        <v>152</v>
      </c>
      <c r="B22" s="199" t="s">
        <v>153</v>
      </c>
      <c r="C22" s="113">
        <v>2.4602656215980843</v>
      </c>
      <c r="D22" s="115">
        <v>113</v>
      </c>
      <c r="E22" s="114">
        <v>198</v>
      </c>
      <c r="F22" s="114">
        <v>157</v>
      </c>
      <c r="G22" s="114">
        <v>124</v>
      </c>
      <c r="H22" s="140">
        <v>208</v>
      </c>
      <c r="I22" s="115">
        <v>-95</v>
      </c>
      <c r="J22" s="116">
        <v>-45.67307692307692</v>
      </c>
    </row>
    <row r="23" spans="1:15" s="110" customFormat="1" ht="24.95" customHeight="1" x14ac:dyDescent="0.2">
      <c r="A23" s="193" t="s">
        <v>154</v>
      </c>
      <c r="B23" s="199" t="s">
        <v>155</v>
      </c>
      <c r="C23" s="113">
        <v>0.93620727193555409</v>
      </c>
      <c r="D23" s="115">
        <v>43</v>
      </c>
      <c r="E23" s="114">
        <v>66</v>
      </c>
      <c r="F23" s="114">
        <v>84</v>
      </c>
      <c r="G23" s="114">
        <v>31</v>
      </c>
      <c r="H23" s="140">
        <v>64</v>
      </c>
      <c r="I23" s="115">
        <v>-21</v>
      </c>
      <c r="J23" s="116">
        <v>-32.8125</v>
      </c>
    </row>
    <row r="24" spans="1:15" s="110" customFormat="1" ht="24.95" customHeight="1" x14ac:dyDescent="0.2">
      <c r="A24" s="193" t="s">
        <v>156</v>
      </c>
      <c r="B24" s="199" t="s">
        <v>221</v>
      </c>
      <c r="C24" s="113">
        <v>5.4430655345090351</v>
      </c>
      <c r="D24" s="115">
        <v>250</v>
      </c>
      <c r="E24" s="114">
        <v>171</v>
      </c>
      <c r="F24" s="114">
        <v>220</v>
      </c>
      <c r="G24" s="114">
        <v>188</v>
      </c>
      <c r="H24" s="140">
        <v>233</v>
      </c>
      <c r="I24" s="115">
        <v>17</v>
      </c>
      <c r="J24" s="116">
        <v>7.296137339055794</v>
      </c>
    </row>
    <row r="25" spans="1:15" s="110" customFormat="1" ht="24.95" customHeight="1" x14ac:dyDescent="0.2">
      <c r="A25" s="193" t="s">
        <v>222</v>
      </c>
      <c r="B25" s="204" t="s">
        <v>159</v>
      </c>
      <c r="C25" s="113">
        <v>11.452209884607012</v>
      </c>
      <c r="D25" s="115">
        <v>526</v>
      </c>
      <c r="E25" s="114">
        <v>344</v>
      </c>
      <c r="F25" s="114">
        <v>436</v>
      </c>
      <c r="G25" s="114">
        <v>497</v>
      </c>
      <c r="H25" s="140">
        <v>482</v>
      </c>
      <c r="I25" s="115">
        <v>44</v>
      </c>
      <c r="J25" s="116">
        <v>9.1286307053941904</v>
      </c>
    </row>
    <row r="26" spans="1:15" s="110" customFormat="1" ht="24.95" customHeight="1" x14ac:dyDescent="0.2">
      <c r="A26" s="201">
        <v>782.78300000000002</v>
      </c>
      <c r="B26" s="203" t="s">
        <v>160</v>
      </c>
      <c r="C26" s="113">
        <v>2.1989984759416505</v>
      </c>
      <c r="D26" s="115">
        <v>101</v>
      </c>
      <c r="E26" s="114">
        <v>83</v>
      </c>
      <c r="F26" s="114">
        <v>122</v>
      </c>
      <c r="G26" s="114">
        <v>69</v>
      </c>
      <c r="H26" s="140">
        <v>56</v>
      </c>
      <c r="I26" s="115">
        <v>45</v>
      </c>
      <c r="J26" s="116">
        <v>80.357142857142861</v>
      </c>
    </row>
    <row r="27" spans="1:15" s="110" customFormat="1" ht="24.95" customHeight="1" x14ac:dyDescent="0.2">
      <c r="A27" s="193" t="s">
        <v>161</v>
      </c>
      <c r="B27" s="199" t="s">
        <v>162</v>
      </c>
      <c r="C27" s="113">
        <v>2.895710864358807</v>
      </c>
      <c r="D27" s="115">
        <v>133</v>
      </c>
      <c r="E27" s="114">
        <v>87</v>
      </c>
      <c r="F27" s="114">
        <v>185</v>
      </c>
      <c r="G27" s="114">
        <v>85</v>
      </c>
      <c r="H27" s="140">
        <v>102</v>
      </c>
      <c r="I27" s="115">
        <v>31</v>
      </c>
      <c r="J27" s="116">
        <v>30.392156862745097</v>
      </c>
    </row>
    <row r="28" spans="1:15" s="110" customFormat="1" ht="24.95" customHeight="1" x14ac:dyDescent="0.2">
      <c r="A28" s="193" t="s">
        <v>163</v>
      </c>
      <c r="B28" s="199" t="s">
        <v>164</v>
      </c>
      <c r="C28" s="113">
        <v>3.4400174178097105</v>
      </c>
      <c r="D28" s="115">
        <v>158</v>
      </c>
      <c r="E28" s="114">
        <v>119</v>
      </c>
      <c r="F28" s="114">
        <v>333</v>
      </c>
      <c r="G28" s="114">
        <v>100</v>
      </c>
      <c r="H28" s="140">
        <v>127</v>
      </c>
      <c r="I28" s="115">
        <v>31</v>
      </c>
      <c r="J28" s="116">
        <v>24.409448818897637</v>
      </c>
    </row>
    <row r="29" spans="1:15" s="110" customFormat="1" ht="24.95" customHeight="1" x14ac:dyDescent="0.2">
      <c r="A29" s="193">
        <v>86</v>
      </c>
      <c r="B29" s="199" t="s">
        <v>165</v>
      </c>
      <c r="C29" s="113">
        <v>6.6840844763770955</v>
      </c>
      <c r="D29" s="115">
        <v>307</v>
      </c>
      <c r="E29" s="114">
        <v>179</v>
      </c>
      <c r="F29" s="114">
        <v>291</v>
      </c>
      <c r="G29" s="114">
        <v>177</v>
      </c>
      <c r="H29" s="140">
        <v>233</v>
      </c>
      <c r="I29" s="115">
        <v>74</v>
      </c>
      <c r="J29" s="116">
        <v>31.759656652360515</v>
      </c>
    </row>
    <row r="30" spans="1:15" s="110" customFormat="1" ht="24.95" customHeight="1" x14ac:dyDescent="0.2">
      <c r="A30" s="193">
        <v>87.88</v>
      </c>
      <c r="B30" s="204" t="s">
        <v>166</v>
      </c>
      <c r="C30" s="113">
        <v>6.2704114957544093</v>
      </c>
      <c r="D30" s="115">
        <v>288</v>
      </c>
      <c r="E30" s="114">
        <v>252</v>
      </c>
      <c r="F30" s="114">
        <v>479</v>
      </c>
      <c r="G30" s="114">
        <v>195</v>
      </c>
      <c r="H30" s="140">
        <v>398</v>
      </c>
      <c r="I30" s="115">
        <v>-110</v>
      </c>
      <c r="J30" s="116">
        <v>-27.638190954773869</v>
      </c>
    </row>
    <row r="31" spans="1:15" s="110" customFormat="1" ht="24.95" customHeight="1" x14ac:dyDescent="0.2">
      <c r="A31" s="193" t="s">
        <v>167</v>
      </c>
      <c r="B31" s="199" t="s">
        <v>168</v>
      </c>
      <c r="C31" s="113">
        <v>3.6141955149139995</v>
      </c>
      <c r="D31" s="115">
        <v>166</v>
      </c>
      <c r="E31" s="114">
        <v>130</v>
      </c>
      <c r="F31" s="114">
        <v>190</v>
      </c>
      <c r="G31" s="114">
        <v>116</v>
      </c>
      <c r="H31" s="140">
        <v>128</v>
      </c>
      <c r="I31" s="115">
        <v>38</v>
      </c>
      <c r="J31" s="116">
        <v>29.6875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1.4369693011103855</v>
      </c>
      <c r="D34" s="115">
        <v>66</v>
      </c>
      <c r="E34" s="114">
        <v>26</v>
      </c>
      <c r="F34" s="114">
        <v>58</v>
      </c>
      <c r="G34" s="114">
        <v>71</v>
      </c>
      <c r="H34" s="140">
        <v>48</v>
      </c>
      <c r="I34" s="115">
        <v>18</v>
      </c>
      <c r="J34" s="116">
        <v>37.5</v>
      </c>
    </row>
    <row r="35" spans="1:10" s="110" customFormat="1" ht="24.95" customHeight="1" x14ac:dyDescent="0.2">
      <c r="A35" s="292" t="s">
        <v>171</v>
      </c>
      <c r="B35" s="293" t="s">
        <v>172</v>
      </c>
      <c r="C35" s="113">
        <v>22.468974526453298</v>
      </c>
      <c r="D35" s="115">
        <v>1032</v>
      </c>
      <c r="E35" s="114">
        <v>742</v>
      </c>
      <c r="F35" s="114">
        <v>1094</v>
      </c>
      <c r="G35" s="114">
        <v>963</v>
      </c>
      <c r="H35" s="140">
        <v>1140</v>
      </c>
      <c r="I35" s="115">
        <v>-108</v>
      </c>
      <c r="J35" s="116">
        <v>-9.473684210526315</v>
      </c>
    </row>
    <row r="36" spans="1:10" s="110" customFormat="1" ht="24.95" customHeight="1" x14ac:dyDescent="0.2">
      <c r="A36" s="294" t="s">
        <v>173</v>
      </c>
      <c r="B36" s="295" t="s">
        <v>174</v>
      </c>
      <c r="C36" s="125">
        <v>76.094056172436311</v>
      </c>
      <c r="D36" s="143">
        <v>3495</v>
      </c>
      <c r="E36" s="144">
        <v>2964</v>
      </c>
      <c r="F36" s="144">
        <v>4171</v>
      </c>
      <c r="G36" s="144">
        <v>2975</v>
      </c>
      <c r="H36" s="145">
        <v>3527</v>
      </c>
      <c r="I36" s="143">
        <v>-32</v>
      </c>
      <c r="J36" s="146">
        <v>-0.907286645874681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4593</v>
      </c>
      <c r="F11" s="264">
        <v>3732</v>
      </c>
      <c r="G11" s="264">
        <v>5323</v>
      </c>
      <c r="H11" s="264">
        <v>4009</v>
      </c>
      <c r="I11" s="265">
        <v>4715</v>
      </c>
      <c r="J11" s="263">
        <v>-122</v>
      </c>
      <c r="K11" s="266">
        <v>-2.5874867444326619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25.669497060744611</v>
      </c>
      <c r="E13" s="115">
        <v>1179</v>
      </c>
      <c r="F13" s="114">
        <v>976</v>
      </c>
      <c r="G13" s="114">
        <v>1239</v>
      </c>
      <c r="H13" s="114">
        <v>1148</v>
      </c>
      <c r="I13" s="140">
        <v>1157</v>
      </c>
      <c r="J13" s="115">
        <v>22</v>
      </c>
      <c r="K13" s="116">
        <v>1.9014693171996542</v>
      </c>
    </row>
    <row r="14" spans="1:15" ht="15.95" customHeight="1" x14ac:dyDescent="0.2">
      <c r="A14" s="306" t="s">
        <v>230</v>
      </c>
      <c r="B14" s="307"/>
      <c r="C14" s="308"/>
      <c r="D14" s="113">
        <v>55.976485956890919</v>
      </c>
      <c r="E14" s="115">
        <v>2571</v>
      </c>
      <c r="F14" s="114">
        <v>2034</v>
      </c>
      <c r="G14" s="114">
        <v>3264</v>
      </c>
      <c r="H14" s="114">
        <v>2186</v>
      </c>
      <c r="I14" s="140">
        <v>2642</v>
      </c>
      <c r="J14" s="115">
        <v>-71</v>
      </c>
      <c r="K14" s="116">
        <v>-2.6873580620741864</v>
      </c>
    </row>
    <row r="15" spans="1:15" ht="15.95" customHeight="1" x14ac:dyDescent="0.2">
      <c r="A15" s="306" t="s">
        <v>231</v>
      </c>
      <c r="B15" s="307"/>
      <c r="C15" s="308"/>
      <c r="D15" s="113">
        <v>9.6668843892880467</v>
      </c>
      <c r="E15" s="115">
        <v>444</v>
      </c>
      <c r="F15" s="114">
        <v>387</v>
      </c>
      <c r="G15" s="114">
        <v>441</v>
      </c>
      <c r="H15" s="114">
        <v>384</v>
      </c>
      <c r="I15" s="140">
        <v>485</v>
      </c>
      <c r="J15" s="115">
        <v>-41</v>
      </c>
      <c r="K15" s="116">
        <v>-8.4536082474226806</v>
      </c>
    </row>
    <row r="16" spans="1:15" ht="15.95" customHeight="1" x14ac:dyDescent="0.2">
      <c r="A16" s="306" t="s">
        <v>232</v>
      </c>
      <c r="B16" s="307"/>
      <c r="C16" s="308"/>
      <c r="D16" s="113">
        <v>8.665360330938384</v>
      </c>
      <c r="E16" s="115">
        <v>398</v>
      </c>
      <c r="F16" s="114">
        <v>335</v>
      </c>
      <c r="G16" s="114">
        <v>371</v>
      </c>
      <c r="H16" s="114">
        <v>291</v>
      </c>
      <c r="I16" s="140">
        <v>429</v>
      </c>
      <c r="J16" s="115">
        <v>-31</v>
      </c>
      <c r="K16" s="116">
        <v>-7.2261072261072261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1.2410189418680602</v>
      </c>
      <c r="E18" s="115">
        <v>57</v>
      </c>
      <c r="F18" s="114">
        <v>27</v>
      </c>
      <c r="G18" s="114">
        <v>65</v>
      </c>
      <c r="H18" s="114">
        <v>72</v>
      </c>
      <c r="I18" s="140">
        <v>36</v>
      </c>
      <c r="J18" s="115">
        <v>21</v>
      </c>
      <c r="K18" s="116">
        <v>58.333333333333336</v>
      </c>
    </row>
    <row r="19" spans="1:11" ht="14.1" customHeight="1" x14ac:dyDescent="0.2">
      <c r="A19" s="306" t="s">
        <v>235</v>
      </c>
      <c r="B19" s="307" t="s">
        <v>236</v>
      </c>
      <c r="C19" s="308"/>
      <c r="D19" s="113">
        <v>0.71848465055519273</v>
      </c>
      <c r="E19" s="115">
        <v>33</v>
      </c>
      <c r="F19" s="114">
        <v>17</v>
      </c>
      <c r="G19" s="114">
        <v>43</v>
      </c>
      <c r="H19" s="114">
        <v>55</v>
      </c>
      <c r="I19" s="140">
        <v>24</v>
      </c>
      <c r="J19" s="115">
        <v>9</v>
      </c>
      <c r="K19" s="116">
        <v>37.5</v>
      </c>
    </row>
    <row r="20" spans="1:11" ht="14.1" customHeight="1" x14ac:dyDescent="0.2">
      <c r="A20" s="306">
        <v>12</v>
      </c>
      <c r="B20" s="307" t="s">
        <v>237</v>
      </c>
      <c r="C20" s="308"/>
      <c r="D20" s="113">
        <v>3.5924232527759634</v>
      </c>
      <c r="E20" s="115">
        <v>165</v>
      </c>
      <c r="F20" s="114">
        <v>33</v>
      </c>
      <c r="G20" s="114">
        <v>65</v>
      </c>
      <c r="H20" s="114">
        <v>86</v>
      </c>
      <c r="I20" s="140">
        <v>148</v>
      </c>
      <c r="J20" s="115">
        <v>17</v>
      </c>
      <c r="K20" s="116">
        <v>11.486486486486486</v>
      </c>
    </row>
    <row r="21" spans="1:11" ht="14.1" customHeight="1" x14ac:dyDescent="0.2">
      <c r="A21" s="306">
        <v>21</v>
      </c>
      <c r="B21" s="307" t="s">
        <v>238</v>
      </c>
      <c r="C21" s="308"/>
      <c r="D21" s="113">
        <v>0.34835619420857827</v>
      </c>
      <c r="E21" s="115">
        <v>16</v>
      </c>
      <c r="F21" s="114" t="s">
        <v>513</v>
      </c>
      <c r="G21" s="114">
        <v>12</v>
      </c>
      <c r="H21" s="114">
        <v>12</v>
      </c>
      <c r="I21" s="140">
        <v>8</v>
      </c>
      <c r="J21" s="115">
        <v>8</v>
      </c>
      <c r="K21" s="116">
        <v>100</v>
      </c>
    </row>
    <row r="22" spans="1:11" ht="14.1" customHeight="1" x14ac:dyDescent="0.2">
      <c r="A22" s="306">
        <v>22</v>
      </c>
      <c r="B22" s="307" t="s">
        <v>239</v>
      </c>
      <c r="C22" s="308"/>
      <c r="D22" s="113">
        <v>0.84911822338340959</v>
      </c>
      <c r="E22" s="115">
        <v>39</v>
      </c>
      <c r="F22" s="114">
        <v>42</v>
      </c>
      <c r="G22" s="114">
        <v>79</v>
      </c>
      <c r="H22" s="114">
        <v>46</v>
      </c>
      <c r="I22" s="140">
        <v>43</v>
      </c>
      <c r="J22" s="115">
        <v>-4</v>
      </c>
      <c r="K22" s="116">
        <v>-9.3023255813953494</v>
      </c>
    </row>
    <row r="23" spans="1:11" ht="14.1" customHeight="1" x14ac:dyDescent="0.2">
      <c r="A23" s="306">
        <v>23</v>
      </c>
      <c r="B23" s="307" t="s">
        <v>240</v>
      </c>
      <c r="C23" s="308"/>
      <c r="D23" s="113">
        <v>0.30481166993250597</v>
      </c>
      <c r="E23" s="115">
        <v>14</v>
      </c>
      <c r="F23" s="114">
        <v>58</v>
      </c>
      <c r="G23" s="114">
        <v>34</v>
      </c>
      <c r="H23" s="114">
        <v>6</v>
      </c>
      <c r="I23" s="140">
        <v>14</v>
      </c>
      <c r="J23" s="115">
        <v>0</v>
      </c>
      <c r="K23" s="116">
        <v>0</v>
      </c>
    </row>
    <row r="24" spans="1:11" ht="14.1" customHeight="1" x14ac:dyDescent="0.2">
      <c r="A24" s="306">
        <v>24</v>
      </c>
      <c r="B24" s="307" t="s">
        <v>241</v>
      </c>
      <c r="C24" s="308"/>
      <c r="D24" s="113">
        <v>1.1103853690398433</v>
      </c>
      <c r="E24" s="115">
        <v>51</v>
      </c>
      <c r="F24" s="114">
        <v>42</v>
      </c>
      <c r="G24" s="114">
        <v>72</v>
      </c>
      <c r="H24" s="114">
        <v>49</v>
      </c>
      <c r="I24" s="140">
        <v>85</v>
      </c>
      <c r="J24" s="115">
        <v>-34</v>
      </c>
      <c r="K24" s="116">
        <v>-40</v>
      </c>
    </row>
    <row r="25" spans="1:11" ht="14.1" customHeight="1" x14ac:dyDescent="0.2">
      <c r="A25" s="306">
        <v>25</v>
      </c>
      <c r="B25" s="307" t="s">
        <v>242</v>
      </c>
      <c r="C25" s="308"/>
      <c r="D25" s="113">
        <v>3.810145874156325</v>
      </c>
      <c r="E25" s="115">
        <v>175</v>
      </c>
      <c r="F25" s="114">
        <v>135</v>
      </c>
      <c r="G25" s="114">
        <v>202</v>
      </c>
      <c r="H25" s="114">
        <v>159</v>
      </c>
      <c r="I25" s="140">
        <v>177</v>
      </c>
      <c r="J25" s="115">
        <v>-2</v>
      </c>
      <c r="K25" s="116">
        <v>-1.1299435028248588</v>
      </c>
    </row>
    <row r="26" spans="1:11" ht="14.1" customHeight="1" x14ac:dyDescent="0.2">
      <c r="A26" s="306">
        <v>26</v>
      </c>
      <c r="B26" s="307" t="s">
        <v>243</v>
      </c>
      <c r="C26" s="308"/>
      <c r="D26" s="113">
        <v>2.7433050293925541</v>
      </c>
      <c r="E26" s="115">
        <v>126</v>
      </c>
      <c r="F26" s="114">
        <v>101</v>
      </c>
      <c r="G26" s="114">
        <v>167</v>
      </c>
      <c r="H26" s="114">
        <v>97</v>
      </c>
      <c r="I26" s="140">
        <v>147</v>
      </c>
      <c r="J26" s="115">
        <v>-21</v>
      </c>
      <c r="K26" s="116">
        <v>-14.285714285714286</v>
      </c>
    </row>
    <row r="27" spans="1:11" ht="14.1" customHeight="1" x14ac:dyDescent="0.2">
      <c r="A27" s="306">
        <v>27</v>
      </c>
      <c r="B27" s="307" t="s">
        <v>244</v>
      </c>
      <c r="C27" s="308"/>
      <c r="D27" s="113">
        <v>1.7853254953189637</v>
      </c>
      <c r="E27" s="115">
        <v>82</v>
      </c>
      <c r="F27" s="114">
        <v>78</v>
      </c>
      <c r="G27" s="114">
        <v>69</v>
      </c>
      <c r="H27" s="114">
        <v>67</v>
      </c>
      <c r="I27" s="140">
        <v>81</v>
      </c>
      <c r="J27" s="115">
        <v>1</v>
      </c>
      <c r="K27" s="116">
        <v>1.2345679012345678</v>
      </c>
    </row>
    <row r="28" spans="1:11" ht="14.1" customHeight="1" x14ac:dyDescent="0.2">
      <c r="A28" s="306">
        <v>28</v>
      </c>
      <c r="B28" s="307" t="s">
        <v>245</v>
      </c>
      <c r="C28" s="308"/>
      <c r="D28" s="113">
        <v>0.19595035924232529</v>
      </c>
      <c r="E28" s="115">
        <v>9</v>
      </c>
      <c r="F28" s="114">
        <v>7</v>
      </c>
      <c r="G28" s="114">
        <v>9</v>
      </c>
      <c r="H28" s="114">
        <v>8</v>
      </c>
      <c r="I28" s="140">
        <v>12</v>
      </c>
      <c r="J28" s="115">
        <v>-3</v>
      </c>
      <c r="K28" s="116">
        <v>-25</v>
      </c>
    </row>
    <row r="29" spans="1:11" ht="14.1" customHeight="1" x14ac:dyDescent="0.2">
      <c r="A29" s="306">
        <v>29</v>
      </c>
      <c r="B29" s="307" t="s">
        <v>246</v>
      </c>
      <c r="C29" s="308"/>
      <c r="D29" s="113">
        <v>3.1787502721532768</v>
      </c>
      <c r="E29" s="115">
        <v>146</v>
      </c>
      <c r="F29" s="114">
        <v>134</v>
      </c>
      <c r="G29" s="114">
        <v>187</v>
      </c>
      <c r="H29" s="114">
        <v>178</v>
      </c>
      <c r="I29" s="140">
        <v>217</v>
      </c>
      <c r="J29" s="115">
        <v>-71</v>
      </c>
      <c r="K29" s="116">
        <v>-32.718894009216591</v>
      </c>
    </row>
    <row r="30" spans="1:11" ht="14.1" customHeight="1" x14ac:dyDescent="0.2">
      <c r="A30" s="306" t="s">
        <v>247</v>
      </c>
      <c r="B30" s="307" t="s">
        <v>248</v>
      </c>
      <c r="C30" s="308"/>
      <c r="D30" s="113">
        <v>0.63139560200304812</v>
      </c>
      <c r="E30" s="115">
        <v>29</v>
      </c>
      <c r="F30" s="114">
        <v>43</v>
      </c>
      <c r="G30" s="114" t="s">
        <v>513</v>
      </c>
      <c r="H30" s="114">
        <v>39</v>
      </c>
      <c r="I30" s="140">
        <v>51</v>
      </c>
      <c r="J30" s="115">
        <v>-22</v>
      </c>
      <c r="K30" s="116">
        <v>-43.137254901960787</v>
      </c>
    </row>
    <row r="31" spans="1:11" ht="14.1" customHeight="1" x14ac:dyDescent="0.2">
      <c r="A31" s="306" t="s">
        <v>249</v>
      </c>
      <c r="B31" s="307" t="s">
        <v>250</v>
      </c>
      <c r="C31" s="308"/>
      <c r="D31" s="113">
        <v>2.5473546701502285</v>
      </c>
      <c r="E31" s="115">
        <v>117</v>
      </c>
      <c r="F31" s="114">
        <v>91</v>
      </c>
      <c r="G31" s="114">
        <v>122</v>
      </c>
      <c r="H31" s="114">
        <v>139</v>
      </c>
      <c r="I31" s="140">
        <v>166</v>
      </c>
      <c r="J31" s="115">
        <v>-49</v>
      </c>
      <c r="K31" s="116">
        <v>-29.518072289156628</v>
      </c>
    </row>
    <row r="32" spans="1:11" ht="14.1" customHeight="1" x14ac:dyDescent="0.2">
      <c r="A32" s="306">
        <v>31</v>
      </c>
      <c r="B32" s="307" t="s">
        <v>251</v>
      </c>
      <c r="C32" s="308"/>
      <c r="D32" s="113">
        <v>0.69671238841715655</v>
      </c>
      <c r="E32" s="115">
        <v>32</v>
      </c>
      <c r="F32" s="114">
        <v>19</v>
      </c>
      <c r="G32" s="114">
        <v>26</v>
      </c>
      <c r="H32" s="114">
        <v>24</v>
      </c>
      <c r="I32" s="140">
        <v>40</v>
      </c>
      <c r="J32" s="115">
        <v>-8</v>
      </c>
      <c r="K32" s="116">
        <v>-20</v>
      </c>
    </row>
    <row r="33" spans="1:11" ht="14.1" customHeight="1" x14ac:dyDescent="0.2">
      <c r="A33" s="306">
        <v>32</v>
      </c>
      <c r="B33" s="307" t="s">
        <v>252</v>
      </c>
      <c r="C33" s="308"/>
      <c r="D33" s="113">
        <v>5.1817983888526014</v>
      </c>
      <c r="E33" s="115">
        <v>238</v>
      </c>
      <c r="F33" s="114">
        <v>113</v>
      </c>
      <c r="G33" s="114">
        <v>208</v>
      </c>
      <c r="H33" s="114">
        <v>214</v>
      </c>
      <c r="I33" s="140">
        <v>188</v>
      </c>
      <c r="J33" s="115">
        <v>50</v>
      </c>
      <c r="K33" s="116">
        <v>26.595744680851062</v>
      </c>
    </row>
    <row r="34" spans="1:11" ht="14.1" customHeight="1" x14ac:dyDescent="0.2">
      <c r="A34" s="306">
        <v>33</v>
      </c>
      <c r="B34" s="307" t="s">
        <v>253</v>
      </c>
      <c r="C34" s="308"/>
      <c r="D34" s="113">
        <v>3.244067058567385</v>
      </c>
      <c r="E34" s="115">
        <v>149</v>
      </c>
      <c r="F34" s="114">
        <v>75</v>
      </c>
      <c r="G34" s="114">
        <v>124</v>
      </c>
      <c r="H34" s="114">
        <v>154</v>
      </c>
      <c r="I34" s="140">
        <v>181</v>
      </c>
      <c r="J34" s="115">
        <v>-32</v>
      </c>
      <c r="K34" s="116">
        <v>-17.679558011049725</v>
      </c>
    </row>
    <row r="35" spans="1:11" ht="14.1" customHeight="1" x14ac:dyDescent="0.2">
      <c r="A35" s="306">
        <v>34</v>
      </c>
      <c r="B35" s="307" t="s">
        <v>254</v>
      </c>
      <c r="C35" s="308"/>
      <c r="D35" s="113">
        <v>2.8303940779446983</v>
      </c>
      <c r="E35" s="115">
        <v>130</v>
      </c>
      <c r="F35" s="114">
        <v>83</v>
      </c>
      <c r="G35" s="114">
        <v>104</v>
      </c>
      <c r="H35" s="114">
        <v>94</v>
      </c>
      <c r="I35" s="140">
        <v>126</v>
      </c>
      <c r="J35" s="115">
        <v>4</v>
      </c>
      <c r="K35" s="116">
        <v>3.1746031746031744</v>
      </c>
    </row>
    <row r="36" spans="1:11" ht="14.1" customHeight="1" x14ac:dyDescent="0.2">
      <c r="A36" s="306">
        <v>41</v>
      </c>
      <c r="B36" s="307" t="s">
        <v>255</v>
      </c>
      <c r="C36" s="308"/>
      <c r="D36" s="113">
        <v>0.21772262138036141</v>
      </c>
      <c r="E36" s="115">
        <v>10</v>
      </c>
      <c r="F36" s="114">
        <v>7</v>
      </c>
      <c r="G36" s="114">
        <v>11</v>
      </c>
      <c r="H36" s="114">
        <v>5</v>
      </c>
      <c r="I36" s="140">
        <v>14</v>
      </c>
      <c r="J36" s="115">
        <v>-4</v>
      </c>
      <c r="K36" s="116">
        <v>-28.571428571428573</v>
      </c>
    </row>
    <row r="37" spans="1:11" ht="14.1" customHeight="1" x14ac:dyDescent="0.2">
      <c r="A37" s="306">
        <v>42</v>
      </c>
      <c r="B37" s="307" t="s">
        <v>256</v>
      </c>
      <c r="C37" s="308"/>
      <c r="D37" s="113">
        <v>8.7089048552144568E-2</v>
      </c>
      <c r="E37" s="115">
        <v>4</v>
      </c>
      <c r="F37" s="114">
        <v>5</v>
      </c>
      <c r="G37" s="114">
        <v>12</v>
      </c>
      <c r="H37" s="114">
        <v>6</v>
      </c>
      <c r="I37" s="140">
        <v>13</v>
      </c>
      <c r="J37" s="115">
        <v>-9</v>
      </c>
      <c r="K37" s="116">
        <v>-69.230769230769226</v>
      </c>
    </row>
    <row r="38" spans="1:11" ht="14.1" customHeight="1" x14ac:dyDescent="0.2">
      <c r="A38" s="306">
        <v>43</v>
      </c>
      <c r="B38" s="307" t="s">
        <v>257</v>
      </c>
      <c r="C38" s="308"/>
      <c r="D38" s="113">
        <v>2.0248203788373611</v>
      </c>
      <c r="E38" s="115">
        <v>93</v>
      </c>
      <c r="F38" s="114">
        <v>102</v>
      </c>
      <c r="G38" s="114">
        <v>139</v>
      </c>
      <c r="H38" s="114">
        <v>81</v>
      </c>
      <c r="I38" s="140">
        <v>149</v>
      </c>
      <c r="J38" s="115">
        <v>-56</v>
      </c>
      <c r="K38" s="116">
        <v>-37.583892617449663</v>
      </c>
    </row>
    <row r="39" spans="1:11" ht="14.1" customHeight="1" x14ac:dyDescent="0.2">
      <c r="A39" s="306">
        <v>51</v>
      </c>
      <c r="B39" s="307" t="s">
        <v>258</v>
      </c>
      <c r="C39" s="308"/>
      <c r="D39" s="113">
        <v>6.48813411713477</v>
      </c>
      <c r="E39" s="115">
        <v>298</v>
      </c>
      <c r="F39" s="114">
        <v>312</v>
      </c>
      <c r="G39" s="114">
        <v>450</v>
      </c>
      <c r="H39" s="114">
        <v>300</v>
      </c>
      <c r="I39" s="140">
        <v>279</v>
      </c>
      <c r="J39" s="115">
        <v>19</v>
      </c>
      <c r="K39" s="116">
        <v>6.8100358422939067</v>
      </c>
    </row>
    <row r="40" spans="1:11" ht="14.1" customHeight="1" x14ac:dyDescent="0.2">
      <c r="A40" s="306" t="s">
        <v>259</v>
      </c>
      <c r="B40" s="307" t="s">
        <v>260</v>
      </c>
      <c r="C40" s="308"/>
      <c r="D40" s="113">
        <v>6.0309166122360116</v>
      </c>
      <c r="E40" s="115">
        <v>277</v>
      </c>
      <c r="F40" s="114">
        <v>296</v>
      </c>
      <c r="G40" s="114">
        <v>423</v>
      </c>
      <c r="H40" s="114">
        <v>267</v>
      </c>
      <c r="I40" s="140">
        <v>249</v>
      </c>
      <c r="J40" s="115">
        <v>28</v>
      </c>
      <c r="K40" s="116">
        <v>11.244979919678714</v>
      </c>
    </row>
    <row r="41" spans="1:11" ht="14.1" customHeight="1" x14ac:dyDescent="0.2">
      <c r="A41" s="306"/>
      <c r="B41" s="307" t="s">
        <v>261</v>
      </c>
      <c r="C41" s="308"/>
      <c r="D41" s="113">
        <v>5.2253429131286744</v>
      </c>
      <c r="E41" s="115">
        <v>240</v>
      </c>
      <c r="F41" s="114">
        <v>234</v>
      </c>
      <c r="G41" s="114">
        <v>269</v>
      </c>
      <c r="H41" s="114">
        <v>220</v>
      </c>
      <c r="I41" s="140">
        <v>211</v>
      </c>
      <c r="J41" s="115">
        <v>29</v>
      </c>
      <c r="K41" s="116">
        <v>13.744075829383887</v>
      </c>
    </row>
    <row r="42" spans="1:11" ht="14.1" customHeight="1" x14ac:dyDescent="0.2">
      <c r="A42" s="306">
        <v>52</v>
      </c>
      <c r="B42" s="307" t="s">
        <v>262</v>
      </c>
      <c r="C42" s="308"/>
      <c r="D42" s="113">
        <v>5.9220553015458304</v>
      </c>
      <c r="E42" s="115">
        <v>272</v>
      </c>
      <c r="F42" s="114">
        <v>246</v>
      </c>
      <c r="G42" s="114">
        <v>233</v>
      </c>
      <c r="H42" s="114">
        <v>221</v>
      </c>
      <c r="I42" s="140">
        <v>238</v>
      </c>
      <c r="J42" s="115">
        <v>34</v>
      </c>
      <c r="K42" s="116">
        <v>14.285714285714286</v>
      </c>
    </row>
    <row r="43" spans="1:11" ht="14.1" customHeight="1" x14ac:dyDescent="0.2">
      <c r="A43" s="306" t="s">
        <v>263</v>
      </c>
      <c r="B43" s="307" t="s">
        <v>264</v>
      </c>
      <c r="C43" s="308"/>
      <c r="D43" s="113">
        <v>5.6390158937513606</v>
      </c>
      <c r="E43" s="115">
        <v>259</v>
      </c>
      <c r="F43" s="114">
        <v>236</v>
      </c>
      <c r="G43" s="114">
        <v>208</v>
      </c>
      <c r="H43" s="114">
        <v>201</v>
      </c>
      <c r="I43" s="140">
        <v>219</v>
      </c>
      <c r="J43" s="115">
        <v>40</v>
      </c>
      <c r="K43" s="116">
        <v>18.264840182648403</v>
      </c>
    </row>
    <row r="44" spans="1:11" ht="14.1" customHeight="1" x14ac:dyDescent="0.2">
      <c r="A44" s="306">
        <v>53</v>
      </c>
      <c r="B44" s="307" t="s">
        <v>265</v>
      </c>
      <c r="C44" s="308"/>
      <c r="D44" s="113">
        <v>1.2410189418680602</v>
      </c>
      <c r="E44" s="115">
        <v>57</v>
      </c>
      <c r="F44" s="114">
        <v>23</v>
      </c>
      <c r="G44" s="114">
        <v>46</v>
      </c>
      <c r="H44" s="114">
        <v>54</v>
      </c>
      <c r="I44" s="140">
        <v>52</v>
      </c>
      <c r="J44" s="115">
        <v>5</v>
      </c>
      <c r="K44" s="116">
        <v>9.615384615384615</v>
      </c>
    </row>
    <row r="45" spans="1:11" ht="14.1" customHeight="1" x14ac:dyDescent="0.2">
      <c r="A45" s="306" t="s">
        <v>266</v>
      </c>
      <c r="B45" s="307" t="s">
        <v>267</v>
      </c>
      <c r="C45" s="308"/>
      <c r="D45" s="113">
        <v>1.1974744175919878</v>
      </c>
      <c r="E45" s="115">
        <v>55</v>
      </c>
      <c r="F45" s="114">
        <v>23</v>
      </c>
      <c r="G45" s="114">
        <v>45</v>
      </c>
      <c r="H45" s="114">
        <v>53</v>
      </c>
      <c r="I45" s="140">
        <v>52</v>
      </c>
      <c r="J45" s="115">
        <v>3</v>
      </c>
      <c r="K45" s="116">
        <v>5.7692307692307692</v>
      </c>
    </row>
    <row r="46" spans="1:11" ht="14.1" customHeight="1" x14ac:dyDescent="0.2">
      <c r="A46" s="306">
        <v>54</v>
      </c>
      <c r="B46" s="307" t="s">
        <v>268</v>
      </c>
      <c r="C46" s="308"/>
      <c r="D46" s="113">
        <v>5.9002830394077943</v>
      </c>
      <c r="E46" s="115">
        <v>271</v>
      </c>
      <c r="F46" s="114">
        <v>197</v>
      </c>
      <c r="G46" s="114">
        <v>216</v>
      </c>
      <c r="H46" s="114">
        <v>314</v>
      </c>
      <c r="I46" s="140">
        <v>242</v>
      </c>
      <c r="J46" s="115">
        <v>29</v>
      </c>
      <c r="K46" s="116">
        <v>11.983471074380166</v>
      </c>
    </row>
    <row r="47" spans="1:11" ht="14.1" customHeight="1" x14ac:dyDescent="0.2">
      <c r="A47" s="306">
        <v>61</v>
      </c>
      <c r="B47" s="307" t="s">
        <v>269</v>
      </c>
      <c r="C47" s="308"/>
      <c r="D47" s="113">
        <v>2.8086218158066623</v>
      </c>
      <c r="E47" s="115">
        <v>129</v>
      </c>
      <c r="F47" s="114">
        <v>127</v>
      </c>
      <c r="G47" s="114">
        <v>155</v>
      </c>
      <c r="H47" s="114">
        <v>125</v>
      </c>
      <c r="I47" s="140">
        <v>153</v>
      </c>
      <c r="J47" s="115">
        <v>-24</v>
      </c>
      <c r="K47" s="116">
        <v>-15.686274509803921</v>
      </c>
    </row>
    <row r="48" spans="1:11" ht="14.1" customHeight="1" x14ac:dyDescent="0.2">
      <c r="A48" s="306">
        <v>62</v>
      </c>
      <c r="B48" s="307" t="s">
        <v>270</v>
      </c>
      <c r="C48" s="308"/>
      <c r="D48" s="113">
        <v>8.4911822338340954</v>
      </c>
      <c r="E48" s="115">
        <v>390</v>
      </c>
      <c r="F48" s="114">
        <v>423</v>
      </c>
      <c r="G48" s="114">
        <v>506</v>
      </c>
      <c r="H48" s="114">
        <v>368</v>
      </c>
      <c r="I48" s="140">
        <v>385</v>
      </c>
      <c r="J48" s="115">
        <v>5</v>
      </c>
      <c r="K48" s="116">
        <v>1.2987012987012987</v>
      </c>
    </row>
    <row r="49" spans="1:11" ht="14.1" customHeight="1" x14ac:dyDescent="0.2">
      <c r="A49" s="306">
        <v>63</v>
      </c>
      <c r="B49" s="307" t="s">
        <v>271</v>
      </c>
      <c r="C49" s="308"/>
      <c r="D49" s="113">
        <v>4.0496407576747222</v>
      </c>
      <c r="E49" s="115">
        <v>186</v>
      </c>
      <c r="F49" s="114">
        <v>156</v>
      </c>
      <c r="G49" s="114">
        <v>152</v>
      </c>
      <c r="H49" s="114">
        <v>172</v>
      </c>
      <c r="I49" s="140">
        <v>207</v>
      </c>
      <c r="J49" s="115">
        <v>-21</v>
      </c>
      <c r="K49" s="116">
        <v>-10.144927536231885</v>
      </c>
    </row>
    <row r="50" spans="1:11" ht="14.1" customHeight="1" x14ac:dyDescent="0.2">
      <c r="A50" s="306" t="s">
        <v>272</v>
      </c>
      <c r="B50" s="307" t="s">
        <v>273</v>
      </c>
      <c r="C50" s="308"/>
      <c r="D50" s="113">
        <v>0.23949488351839757</v>
      </c>
      <c r="E50" s="115">
        <v>11</v>
      </c>
      <c r="F50" s="114">
        <v>16</v>
      </c>
      <c r="G50" s="114">
        <v>12</v>
      </c>
      <c r="H50" s="114">
        <v>11</v>
      </c>
      <c r="I50" s="140">
        <v>13</v>
      </c>
      <c r="J50" s="115">
        <v>-2</v>
      </c>
      <c r="K50" s="116">
        <v>-15.384615384615385</v>
      </c>
    </row>
    <row r="51" spans="1:11" ht="14.1" customHeight="1" x14ac:dyDescent="0.2">
      <c r="A51" s="306" t="s">
        <v>274</v>
      </c>
      <c r="B51" s="307" t="s">
        <v>275</v>
      </c>
      <c r="C51" s="308"/>
      <c r="D51" s="113">
        <v>3.6359677770520356</v>
      </c>
      <c r="E51" s="115">
        <v>167</v>
      </c>
      <c r="F51" s="114">
        <v>121</v>
      </c>
      <c r="G51" s="114">
        <v>129</v>
      </c>
      <c r="H51" s="114">
        <v>145</v>
      </c>
      <c r="I51" s="140">
        <v>179</v>
      </c>
      <c r="J51" s="115">
        <v>-12</v>
      </c>
      <c r="K51" s="116">
        <v>-6.7039106145251397</v>
      </c>
    </row>
    <row r="52" spans="1:11" ht="14.1" customHeight="1" x14ac:dyDescent="0.2">
      <c r="A52" s="306">
        <v>71</v>
      </c>
      <c r="B52" s="307" t="s">
        <v>276</v>
      </c>
      <c r="C52" s="308"/>
      <c r="D52" s="113">
        <v>8.0121924667973001</v>
      </c>
      <c r="E52" s="115">
        <v>368</v>
      </c>
      <c r="F52" s="114">
        <v>362</v>
      </c>
      <c r="G52" s="114">
        <v>385</v>
      </c>
      <c r="H52" s="114">
        <v>355</v>
      </c>
      <c r="I52" s="140">
        <v>415</v>
      </c>
      <c r="J52" s="115">
        <v>-47</v>
      </c>
      <c r="K52" s="116">
        <v>-11.325301204819278</v>
      </c>
    </row>
    <row r="53" spans="1:11" ht="14.1" customHeight="1" x14ac:dyDescent="0.2">
      <c r="A53" s="306" t="s">
        <v>277</v>
      </c>
      <c r="B53" s="307" t="s">
        <v>278</v>
      </c>
      <c r="C53" s="308"/>
      <c r="D53" s="113">
        <v>2.0248203788373611</v>
      </c>
      <c r="E53" s="115">
        <v>93</v>
      </c>
      <c r="F53" s="114">
        <v>103</v>
      </c>
      <c r="G53" s="114">
        <v>101</v>
      </c>
      <c r="H53" s="114">
        <v>107</v>
      </c>
      <c r="I53" s="140">
        <v>121</v>
      </c>
      <c r="J53" s="115">
        <v>-28</v>
      </c>
      <c r="K53" s="116">
        <v>-23.140495867768596</v>
      </c>
    </row>
    <row r="54" spans="1:11" ht="14.1" customHeight="1" x14ac:dyDescent="0.2">
      <c r="A54" s="306" t="s">
        <v>279</v>
      </c>
      <c r="B54" s="307" t="s">
        <v>280</v>
      </c>
      <c r="C54" s="308"/>
      <c r="D54" s="113">
        <v>5.0511648160243849</v>
      </c>
      <c r="E54" s="115">
        <v>232</v>
      </c>
      <c r="F54" s="114">
        <v>238</v>
      </c>
      <c r="G54" s="114">
        <v>238</v>
      </c>
      <c r="H54" s="114">
        <v>217</v>
      </c>
      <c r="I54" s="140">
        <v>257</v>
      </c>
      <c r="J54" s="115">
        <v>-25</v>
      </c>
      <c r="K54" s="116">
        <v>-9.7276264591439681</v>
      </c>
    </row>
    <row r="55" spans="1:11" ht="14.1" customHeight="1" x14ac:dyDescent="0.2">
      <c r="A55" s="306">
        <v>72</v>
      </c>
      <c r="B55" s="307" t="s">
        <v>281</v>
      </c>
      <c r="C55" s="308"/>
      <c r="D55" s="113">
        <v>2.0465926409753972</v>
      </c>
      <c r="E55" s="115">
        <v>94</v>
      </c>
      <c r="F55" s="114">
        <v>67</v>
      </c>
      <c r="G55" s="114">
        <v>132</v>
      </c>
      <c r="H55" s="114">
        <v>91</v>
      </c>
      <c r="I55" s="140">
        <v>113</v>
      </c>
      <c r="J55" s="115">
        <v>-19</v>
      </c>
      <c r="K55" s="116">
        <v>-16.814159292035399</v>
      </c>
    </row>
    <row r="56" spans="1:11" ht="14.1" customHeight="1" x14ac:dyDescent="0.2">
      <c r="A56" s="306" t="s">
        <v>282</v>
      </c>
      <c r="B56" s="307" t="s">
        <v>283</v>
      </c>
      <c r="C56" s="308"/>
      <c r="D56" s="113">
        <v>0.52253429131286744</v>
      </c>
      <c r="E56" s="115">
        <v>24</v>
      </c>
      <c r="F56" s="114">
        <v>16</v>
      </c>
      <c r="G56" s="114">
        <v>66</v>
      </c>
      <c r="H56" s="114">
        <v>23</v>
      </c>
      <c r="I56" s="140">
        <v>47</v>
      </c>
      <c r="J56" s="115">
        <v>-23</v>
      </c>
      <c r="K56" s="116">
        <v>-48.936170212765958</v>
      </c>
    </row>
    <row r="57" spans="1:11" ht="14.1" customHeight="1" x14ac:dyDescent="0.2">
      <c r="A57" s="306" t="s">
        <v>284</v>
      </c>
      <c r="B57" s="307" t="s">
        <v>285</v>
      </c>
      <c r="C57" s="308"/>
      <c r="D57" s="113">
        <v>1.0015240583496625</v>
      </c>
      <c r="E57" s="115">
        <v>46</v>
      </c>
      <c r="F57" s="114">
        <v>40</v>
      </c>
      <c r="G57" s="114">
        <v>39</v>
      </c>
      <c r="H57" s="114">
        <v>43</v>
      </c>
      <c r="I57" s="140">
        <v>46</v>
      </c>
      <c r="J57" s="115">
        <v>0</v>
      </c>
      <c r="K57" s="116">
        <v>0</v>
      </c>
    </row>
    <row r="58" spans="1:11" ht="14.1" customHeight="1" x14ac:dyDescent="0.2">
      <c r="A58" s="306">
        <v>73</v>
      </c>
      <c r="B58" s="307" t="s">
        <v>286</v>
      </c>
      <c r="C58" s="308"/>
      <c r="D58" s="113">
        <v>1.9159590681471805</v>
      </c>
      <c r="E58" s="115">
        <v>88</v>
      </c>
      <c r="F58" s="114">
        <v>49</v>
      </c>
      <c r="G58" s="114">
        <v>125</v>
      </c>
      <c r="H58" s="114">
        <v>59</v>
      </c>
      <c r="I58" s="140">
        <v>82</v>
      </c>
      <c r="J58" s="115">
        <v>6</v>
      </c>
      <c r="K58" s="116">
        <v>7.3170731707317076</v>
      </c>
    </row>
    <row r="59" spans="1:11" ht="14.1" customHeight="1" x14ac:dyDescent="0.2">
      <c r="A59" s="306" t="s">
        <v>287</v>
      </c>
      <c r="B59" s="307" t="s">
        <v>288</v>
      </c>
      <c r="C59" s="308"/>
      <c r="D59" s="113">
        <v>1.545830611800566</v>
      </c>
      <c r="E59" s="115">
        <v>71</v>
      </c>
      <c r="F59" s="114">
        <v>45</v>
      </c>
      <c r="G59" s="114">
        <v>107</v>
      </c>
      <c r="H59" s="114">
        <v>48</v>
      </c>
      <c r="I59" s="140">
        <v>71</v>
      </c>
      <c r="J59" s="115">
        <v>0</v>
      </c>
      <c r="K59" s="116">
        <v>0</v>
      </c>
    </row>
    <row r="60" spans="1:11" ht="14.1" customHeight="1" x14ac:dyDescent="0.2">
      <c r="A60" s="306">
        <v>81</v>
      </c>
      <c r="B60" s="307" t="s">
        <v>289</v>
      </c>
      <c r="C60" s="308"/>
      <c r="D60" s="113">
        <v>8.4258654474199872</v>
      </c>
      <c r="E60" s="115">
        <v>387</v>
      </c>
      <c r="F60" s="114">
        <v>257</v>
      </c>
      <c r="G60" s="114">
        <v>415</v>
      </c>
      <c r="H60" s="114">
        <v>251</v>
      </c>
      <c r="I60" s="140">
        <v>322</v>
      </c>
      <c r="J60" s="115">
        <v>65</v>
      </c>
      <c r="K60" s="116">
        <v>20.186335403726709</v>
      </c>
    </row>
    <row r="61" spans="1:11" ht="14.1" customHeight="1" x14ac:dyDescent="0.2">
      <c r="A61" s="306" t="s">
        <v>290</v>
      </c>
      <c r="B61" s="307" t="s">
        <v>291</v>
      </c>
      <c r="C61" s="308"/>
      <c r="D61" s="113">
        <v>2.9610276507729152</v>
      </c>
      <c r="E61" s="115">
        <v>136</v>
      </c>
      <c r="F61" s="114">
        <v>73</v>
      </c>
      <c r="G61" s="114">
        <v>196</v>
      </c>
      <c r="H61" s="114">
        <v>70</v>
      </c>
      <c r="I61" s="140">
        <v>137</v>
      </c>
      <c r="J61" s="115">
        <v>-1</v>
      </c>
      <c r="K61" s="116">
        <v>-0.72992700729927007</v>
      </c>
    </row>
    <row r="62" spans="1:11" ht="14.1" customHeight="1" x14ac:dyDescent="0.2">
      <c r="A62" s="306" t="s">
        <v>292</v>
      </c>
      <c r="B62" s="307" t="s">
        <v>293</v>
      </c>
      <c r="C62" s="308"/>
      <c r="D62" s="113">
        <v>2.7650772915305901</v>
      </c>
      <c r="E62" s="115">
        <v>127</v>
      </c>
      <c r="F62" s="114">
        <v>101</v>
      </c>
      <c r="G62" s="114">
        <v>126</v>
      </c>
      <c r="H62" s="114">
        <v>100</v>
      </c>
      <c r="I62" s="140">
        <v>87</v>
      </c>
      <c r="J62" s="115">
        <v>40</v>
      </c>
      <c r="K62" s="116">
        <v>45.977011494252871</v>
      </c>
    </row>
    <row r="63" spans="1:11" ht="14.1" customHeight="1" x14ac:dyDescent="0.2">
      <c r="A63" s="306"/>
      <c r="B63" s="307" t="s">
        <v>294</v>
      </c>
      <c r="C63" s="308"/>
      <c r="D63" s="113">
        <v>1.6546919224907468</v>
      </c>
      <c r="E63" s="115">
        <v>76</v>
      </c>
      <c r="F63" s="114">
        <v>80</v>
      </c>
      <c r="G63" s="114">
        <v>106</v>
      </c>
      <c r="H63" s="114">
        <v>88</v>
      </c>
      <c r="I63" s="140">
        <v>63</v>
      </c>
      <c r="J63" s="115">
        <v>13</v>
      </c>
      <c r="K63" s="116">
        <v>20.634920634920636</v>
      </c>
    </row>
    <row r="64" spans="1:11" ht="14.1" customHeight="1" x14ac:dyDescent="0.2">
      <c r="A64" s="306" t="s">
        <v>295</v>
      </c>
      <c r="B64" s="307" t="s">
        <v>296</v>
      </c>
      <c r="C64" s="308"/>
      <c r="D64" s="113">
        <v>1.0232963204876986</v>
      </c>
      <c r="E64" s="115">
        <v>47</v>
      </c>
      <c r="F64" s="114">
        <v>30</v>
      </c>
      <c r="G64" s="114">
        <v>28</v>
      </c>
      <c r="H64" s="114">
        <v>24</v>
      </c>
      <c r="I64" s="140">
        <v>33</v>
      </c>
      <c r="J64" s="115">
        <v>14</v>
      </c>
      <c r="K64" s="116">
        <v>42.424242424242422</v>
      </c>
    </row>
    <row r="65" spans="1:11" ht="14.1" customHeight="1" x14ac:dyDescent="0.2">
      <c r="A65" s="306" t="s">
        <v>297</v>
      </c>
      <c r="B65" s="307" t="s">
        <v>298</v>
      </c>
      <c r="C65" s="308"/>
      <c r="D65" s="113">
        <v>0.71848465055519273</v>
      </c>
      <c r="E65" s="115">
        <v>33</v>
      </c>
      <c r="F65" s="114">
        <v>30</v>
      </c>
      <c r="G65" s="114">
        <v>36</v>
      </c>
      <c r="H65" s="114">
        <v>22</v>
      </c>
      <c r="I65" s="140">
        <v>33</v>
      </c>
      <c r="J65" s="115">
        <v>0</v>
      </c>
      <c r="K65" s="116">
        <v>0</v>
      </c>
    </row>
    <row r="66" spans="1:11" ht="14.1" customHeight="1" x14ac:dyDescent="0.2">
      <c r="A66" s="306">
        <v>82</v>
      </c>
      <c r="B66" s="307" t="s">
        <v>299</v>
      </c>
      <c r="C66" s="308"/>
      <c r="D66" s="113">
        <v>3.2005225342913128</v>
      </c>
      <c r="E66" s="115">
        <v>147</v>
      </c>
      <c r="F66" s="114">
        <v>127</v>
      </c>
      <c r="G66" s="114">
        <v>205</v>
      </c>
      <c r="H66" s="114">
        <v>94</v>
      </c>
      <c r="I66" s="140">
        <v>226</v>
      </c>
      <c r="J66" s="115">
        <v>-79</v>
      </c>
      <c r="K66" s="116">
        <v>-34.955752212389378</v>
      </c>
    </row>
    <row r="67" spans="1:11" ht="14.1" customHeight="1" x14ac:dyDescent="0.2">
      <c r="A67" s="306" t="s">
        <v>300</v>
      </c>
      <c r="B67" s="307" t="s">
        <v>301</v>
      </c>
      <c r="C67" s="308"/>
      <c r="D67" s="113">
        <v>1.6329196603527107</v>
      </c>
      <c r="E67" s="115">
        <v>75</v>
      </c>
      <c r="F67" s="114">
        <v>75</v>
      </c>
      <c r="G67" s="114">
        <v>124</v>
      </c>
      <c r="H67" s="114">
        <v>55</v>
      </c>
      <c r="I67" s="140">
        <v>183</v>
      </c>
      <c r="J67" s="115">
        <v>-108</v>
      </c>
      <c r="K67" s="116">
        <v>-59.016393442622949</v>
      </c>
    </row>
    <row r="68" spans="1:11" ht="14.1" customHeight="1" x14ac:dyDescent="0.2">
      <c r="A68" s="306" t="s">
        <v>302</v>
      </c>
      <c r="B68" s="307" t="s">
        <v>303</v>
      </c>
      <c r="C68" s="308"/>
      <c r="D68" s="113">
        <v>1.0232963204876986</v>
      </c>
      <c r="E68" s="115">
        <v>47</v>
      </c>
      <c r="F68" s="114">
        <v>33</v>
      </c>
      <c r="G68" s="114">
        <v>55</v>
      </c>
      <c r="H68" s="114">
        <v>22</v>
      </c>
      <c r="I68" s="140">
        <v>31</v>
      </c>
      <c r="J68" s="115">
        <v>16</v>
      </c>
      <c r="K68" s="116">
        <v>51.612903225806448</v>
      </c>
    </row>
    <row r="69" spans="1:11" ht="14.1" customHeight="1" x14ac:dyDescent="0.2">
      <c r="A69" s="306">
        <v>83</v>
      </c>
      <c r="B69" s="307" t="s">
        <v>304</v>
      </c>
      <c r="C69" s="308"/>
      <c r="D69" s="113">
        <v>4.9423035053342046</v>
      </c>
      <c r="E69" s="115">
        <v>227</v>
      </c>
      <c r="F69" s="114">
        <v>203</v>
      </c>
      <c r="G69" s="114">
        <v>530</v>
      </c>
      <c r="H69" s="114">
        <v>139</v>
      </c>
      <c r="I69" s="140">
        <v>197</v>
      </c>
      <c r="J69" s="115">
        <v>30</v>
      </c>
      <c r="K69" s="116">
        <v>15.228426395939087</v>
      </c>
    </row>
    <row r="70" spans="1:11" ht="14.1" customHeight="1" x14ac:dyDescent="0.2">
      <c r="A70" s="306" t="s">
        <v>305</v>
      </c>
      <c r="B70" s="307" t="s">
        <v>306</v>
      </c>
      <c r="C70" s="308"/>
      <c r="D70" s="113">
        <v>4.2238188547790116</v>
      </c>
      <c r="E70" s="115">
        <v>194</v>
      </c>
      <c r="F70" s="114">
        <v>182</v>
      </c>
      <c r="G70" s="114">
        <v>507</v>
      </c>
      <c r="H70" s="114">
        <v>114</v>
      </c>
      <c r="I70" s="140">
        <v>173</v>
      </c>
      <c r="J70" s="115">
        <v>21</v>
      </c>
      <c r="K70" s="116">
        <v>12.138728323699421</v>
      </c>
    </row>
    <row r="71" spans="1:11" ht="14.1" customHeight="1" x14ac:dyDescent="0.2">
      <c r="A71" s="306"/>
      <c r="B71" s="307" t="s">
        <v>307</v>
      </c>
      <c r="C71" s="308"/>
      <c r="D71" s="113">
        <v>3.069888961463096</v>
      </c>
      <c r="E71" s="115">
        <v>141</v>
      </c>
      <c r="F71" s="114">
        <v>125</v>
      </c>
      <c r="G71" s="114">
        <v>369</v>
      </c>
      <c r="H71" s="114">
        <v>83</v>
      </c>
      <c r="I71" s="140">
        <v>128</v>
      </c>
      <c r="J71" s="115">
        <v>13</v>
      </c>
      <c r="K71" s="116">
        <v>10.15625</v>
      </c>
    </row>
    <row r="72" spans="1:11" ht="14.1" customHeight="1" x14ac:dyDescent="0.2">
      <c r="A72" s="306">
        <v>84</v>
      </c>
      <c r="B72" s="307" t="s">
        <v>308</v>
      </c>
      <c r="C72" s="308"/>
      <c r="D72" s="113">
        <v>1.2845634661441323</v>
      </c>
      <c r="E72" s="115">
        <v>59</v>
      </c>
      <c r="F72" s="114">
        <v>54</v>
      </c>
      <c r="G72" s="114">
        <v>108</v>
      </c>
      <c r="H72" s="114">
        <v>32</v>
      </c>
      <c r="I72" s="140">
        <v>41</v>
      </c>
      <c r="J72" s="115">
        <v>18</v>
      </c>
      <c r="K72" s="116">
        <v>43.902439024390247</v>
      </c>
    </row>
    <row r="73" spans="1:11" ht="14.1" customHeight="1" x14ac:dyDescent="0.2">
      <c r="A73" s="306" t="s">
        <v>309</v>
      </c>
      <c r="B73" s="307" t="s">
        <v>310</v>
      </c>
      <c r="C73" s="308"/>
      <c r="D73" s="113">
        <v>0.60962333986501194</v>
      </c>
      <c r="E73" s="115">
        <v>28</v>
      </c>
      <c r="F73" s="114">
        <v>19</v>
      </c>
      <c r="G73" s="114">
        <v>51</v>
      </c>
      <c r="H73" s="114">
        <v>4</v>
      </c>
      <c r="I73" s="140">
        <v>23</v>
      </c>
      <c r="J73" s="115">
        <v>5</v>
      </c>
      <c r="K73" s="116">
        <v>21.739130434782609</v>
      </c>
    </row>
    <row r="74" spans="1:11" ht="14.1" customHeight="1" x14ac:dyDescent="0.2">
      <c r="A74" s="306" t="s">
        <v>311</v>
      </c>
      <c r="B74" s="307" t="s">
        <v>312</v>
      </c>
      <c r="C74" s="308"/>
      <c r="D74" s="113">
        <v>6.531678641410843E-2</v>
      </c>
      <c r="E74" s="115">
        <v>3</v>
      </c>
      <c r="F74" s="114" t="s">
        <v>513</v>
      </c>
      <c r="G74" s="114">
        <v>4</v>
      </c>
      <c r="H74" s="114" t="s">
        <v>513</v>
      </c>
      <c r="I74" s="140" t="s">
        <v>513</v>
      </c>
      <c r="J74" s="115" t="s">
        <v>513</v>
      </c>
      <c r="K74" s="116" t="s">
        <v>513</v>
      </c>
    </row>
    <row r="75" spans="1:11" ht="14.1" customHeight="1" x14ac:dyDescent="0.2">
      <c r="A75" s="306" t="s">
        <v>313</v>
      </c>
      <c r="B75" s="307" t="s">
        <v>314</v>
      </c>
      <c r="C75" s="308"/>
      <c r="D75" s="113" t="s">
        <v>513</v>
      </c>
      <c r="E75" s="115" t="s">
        <v>513</v>
      </c>
      <c r="F75" s="114">
        <v>0</v>
      </c>
      <c r="G75" s="114" t="s">
        <v>513</v>
      </c>
      <c r="H75" s="114" t="s">
        <v>513</v>
      </c>
      <c r="I75" s="140" t="s">
        <v>513</v>
      </c>
      <c r="J75" s="115" t="s">
        <v>513</v>
      </c>
      <c r="K75" s="116" t="s">
        <v>513</v>
      </c>
    </row>
    <row r="76" spans="1:11" ht="14.1" customHeight="1" x14ac:dyDescent="0.2">
      <c r="A76" s="306">
        <v>91</v>
      </c>
      <c r="B76" s="307" t="s">
        <v>315</v>
      </c>
      <c r="C76" s="308"/>
      <c r="D76" s="113">
        <v>0.23949488351839757</v>
      </c>
      <c r="E76" s="115">
        <v>11</v>
      </c>
      <c r="F76" s="114">
        <v>5</v>
      </c>
      <c r="G76" s="114" t="s">
        <v>513</v>
      </c>
      <c r="H76" s="114" t="s">
        <v>513</v>
      </c>
      <c r="I76" s="140">
        <v>6</v>
      </c>
      <c r="J76" s="115">
        <v>5</v>
      </c>
      <c r="K76" s="116">
        <v>83.333333333333329</v>
      </c>
    </row>
    <row r="77" spans="1:11" ht="14.1" customHeight="1" x14ac:dyDescent="0.2">
      <c r="A77" s="306">
        <v>92</v>
      </c>
      <c r="B77" s="307" t="s">
        <v>316</v>
      </c>
      <c r="C77" s="308"/>
      <c r="D77" s="113">
        <v>1.1757021554539517</v>
      </c>
      <c r="E77" s="115">
        <v>54</v>
      </c>
      <c r="F77" s="114">
        <v>45</v>
      </c>
      <c r="G77" s="114">
        <v>35</v>
      </c>
      <c r="H77" s="114">
        <v>60</v>
      </c>
      <c r="I77" s="140">
        <v>50</v>
      </c>
      <c r="J77" s="115">
        <v>4</v>
      </c>
      <c r="K77" s="116">
        <v>8</v>
      </c>
    </row>
    <row r="78" spans="1:11" ht="14.1" customHeight="1" x14ac:dyDescent="0.2">
      <c r="A78" s="306">
        <v>93</v>
      </c>
      <c r="B78" s="307" t="s">
        <v>317</v>
      </c>
      <c r="C78" s="308"/>
      <c r="D78" s="113">
        <v>0.19595035924232529</v>
      </c>
      <c r="E78" s="115">
        <v>9</v>
      </c>
      <c r="F78" s="114" t="s">
        <v>513</v>
      </c>
      <c r="G78" s="114">
        <v>13</v>
      </c>
      <c r="H78" s="114" t="s">
        <v>513</v>
      </c>
      <c r="I78" s="140">
        <v>4</v>
      </c>
      <c r="J78" s="115">
        <v>5</v>
      </c>
      <c r="K78" s="116">
        <v>125</v>
      </c>
    </row>
    <row r="79" spans="1:11" ht="14.1" customHeight="1" x14ac:dyDescent="0.2">
      <c r="A79" s="306">
        <v>94</v>
      </c>
      <c r="B79" s="307" t="s">
        <v>318</v>
      </c>
      <c r="C79" s="308"/>
      <c r="D79" s="113">
        <v>0.19595035924232529</v>
      </c>
      <c r="E79" s="115">
        <v>9</v>
      </c>
      <c r="F79" s="114">
        <v>11</v>
      </c>
      <c r="G79" s="114">
        <v>18</v>
      </c>
      <c r="H79" s="114">
        <v>6</v>
      </c>
      <c r="I79" s="140">
        <v>18</v>
      </c>
      <c r="J79" s="115">
        <v>-9</v>
      </c>
      <c r="K79" s="116">
        <v>-50</v>
      </c>
    </row>
    <row r="80" spans="1:11" ht="14.1" customHeight="1" x14ac:dyDescent="0.2">
      <c r="A80" s="306" t="s">
        <v>319</v>
      </c>
      <c r="B80" s="307" t="s">
        <v>320</v>
      </c>
      <c r="C80" s="308"/>
      <c r="D80" s="113">
        <v>0</v>
      </c>
      <c r="E80" s="115">
        <v>0</v>
      </c>
      <c r="F80" s="114">
        <v>0</v>
      </c>
      <c r="G80" s="114" t="s">
        <v>513</v>
      </c>
      <c r="H80" s="114">
        <v>4</v>
      </c>
      <c r="I80" s="140">
        <v>4</v>
      </c>
      <c r="J80" s="115">
        <v>-4</v>
      </c>
      <c r="K80" s="116">
        <v>-100</v>
      </c>
    </row>
    <row r="81" spans="1:11" ht="14.1" customHeight="1" x14ac:dyDescent="0.2">
      <c r="A81" s="310" t="s">
        <v>321</v>
      </c>
      <c r="B81" s="311" t="s">
        <v>333</v>
      </c>
      <c r="C81" s="312"/>
      <c r="D81" s="125" t="s">
        <v>513</v>
      </c>
      <c r="E81" s="143" t="s">
        <v>513</v>
      </c>
      <c r="F81" s="144">
        <v>0</v>
      </c>
      <c r="G81" s="144">
        <v>8</v>
      </c>
      <c r="H81" s="144">
        <v>0</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4639</v>
      </c>
      <c r="E11" s="114">
        <v>4053</v>
      </c>
      <c r="F11" s="114">
        <v>4831</v>
      </c>
      <c r="G11" s="114">
        <v>3693</v>
      </c>
      <c r="H11" s="140">
        <v>4518</v>
      </c>
      <c r="I11" s="115">
        <v>121</v>
      </c>
      <c r="J11" s="116">
        <v>2.6781761841522798</v>
      </c>
    </row>
    <row r="12" spans="1:15" s="110" customFormat="1" ht="24.95" customHeight="1" x14ac:dyDescent="0.2">
      <c r="A12" s="193" t="s">
        <v>132</v>
      </c>
      <c r="B12" s="194" t="s">
        <v>133</v>
      </c>
      <c r="C12" s="113">
        <v>0.99159301573615</v>
      </c>
      <c r="D12" s="115">
        <v>46</v>
      </c>
      <c r="E12" s="114">
        <v>54</v>
      </c>
      <c r="F12" s="114">
        <v>76</v>
      </c>
      <c r="G12" s="114">
        <v>38</v>
      </c>
      <c r="H12" s="140">
        <v>37</v>
      </c>
      <c r="I12" s="115">
        <v>9</v>
      </c>
      <c r="J12" s="116">
        <v>24.324324324324323</v>
      </c>
    </row>
    <row r="13" spans="1:15" s="110" customFormat="1" ht="24.95" customHeight="1" x14ac:dyDescent="0.2">
      <c r="A13" s="193" t="s">
        <v>134</v>
      </c>
      <c r="B13" s="199" t="s">
        <v>214</v>
      </c>
      <c r="C13" s="113">
        <v>1.4873895236042249</v>
      </c>
      <c r="D13" s="115">
        <v>69</v>
      </c>
      <c r="E13" s="114">
        <v>28</v>
      </c>
      <c r="F13" s="114">
        <v>31</v>
      </c>
      <c r="G13" s="114">
        <v>23</v>
      </c>
      <c r="H13" s="140">
        <v>43</v>
      </c>
      <c r="I13" s="115">
        <v>26</v>
      </c>
      <c r="J13" s="116">
        <v>60.465116279069768</v>
      </c>
    </row>
    <row r="14" spans="1:15" s="287" customFormat="1" ht="24.95" customHeight="1" x14ac:dyDescent="0.2">
      <c r="A14" s="193" t="s">
        <v>215</v>
      </c>
      <c r="B14" s="199" t="s">
        <v>137</v>
      </c>
      <c r="C14" s="113">
        <v>8.7949989221815041</v>
      </c>
      <c r="D14" s="115">
        <v>408</v>
      </c>
      <c r="E14" s="114">
        <v>388</v>
      </c>
      <c r="F14" s="114">
        <v>421</v>
      </c>
      <c r="G14" s="114">
        <v>329</v>
      </c>
      <c r="H14" s="140">
        <v>394</v>
      </c>
      <c r="I14" s="115">
        <v>14</v>
      </c>
      <c r="J14" s="116">
        <v>3.5532994923857868</v>
      </c>
      <c r="K14" s="110"/>
      <c r="L14" s="110"/>
      <c r="M14" s="110"/>
      <c r="N14" s="110"/>
      <c r="O14" s="110"/>
    </row>
    <row r="15" spans="1:15" s="110" customFormat="1" ht="24.95" customHeight="1" x14ac:dyDescent="0.2">
      <c r="A15" s="193" t="s">
        <v>216</v>
      </c>
      <c r="B15" s="199" t="s">
        <v>217</v>
      </c>
      <c r="C15" s="113">
        <v>1.7029532226773012</v>
      </c>
      <c r="D15" s="115">
        <v>79</v>
      </c>
      <c r="E15" s="114">
        <v>70</v>
      </c>
      <c r="F15" s="114">
        <v>103</v>
      </c>
      <c r="G15" s="114">
        <v>71</v>
      </c>
      <c r="H15" s="140">
        <v>82</v>
      </c>
      <c r="I15" s="115">
        <v>-3</v>
      </c>
      <c r="J15" s="116">
        <v>-3.6585365853658538</v>
      </c>
    </row>
    <row r="16" spans="1:15" s="287" customFormat="1" ht="24.95" customHeight="1" x14ac:dyDescent="0.2">
      <c r="A16" s="193" t="s">
        <v>218</v>
      </c>
      <c r="B16" s="199" t="s">
        <v>141</v>
      </c>
      <c r="C16" s="113">
        <v>6.2297909032118994</v>
      </c>
      <c r="D16" s="115">
        <v>289</v>
      </c>
      <c r="E16" s="114">
        <v>261</v>
      </c>
      <c r="F16" s="114">
        <v>263</v>
      </c>
      <c r="G16" s="114">
        <v>224</v>
      </c>
      <c r="H16" s="140">
        <v>277</v>
      </c>
      <c r="I16" s="115">
        <v>12</v>
      </c>
      <c r="J16" s="116">
        <v>4.3321299638989172</v>
      </c>
      <c r="K16" s="110"/>
      <c r="L16" s="110"/>
      <c r="M16" s="110"/>
      <c r="N16" s="110"/>
      <c r="O16" s="110"/>
    </row>
    <row r="17" spans="1:15" s="110" customFormat="1" ht="24.95" customHeight="1" x14ac:dyDescent="0.2">
      <c r="A17" s="193" t="s">
        <v>142</v>
      </c>
      <c r="B17" s="199" t="s">
        <v>220</v>
      </c>
      <c r="C17" s="113">
        <v>0.86225479629230439</v>
      </c>
      <c r="D17" s="115">
        <v>40</v>
      </c>
      <c r="E17" s="114">
        <v>57</v>
      </c>
      <c r="F17" s="114">
        <v>55</v>
      </c>
      <c r="G17" s="114">
        <v>34</v>
      </c>
      <c r="H17" s="140">
        <v>35</v>
      </c>
      <c r="I17" s="115">
        <v>5</v>
      </c>
      <c r="J17" s="116">
        <v>14.285714285714286</v>
      </c>
    </row>
    <row r="18" spans="1:15" s="287" customFormat="1" ht="24.95" customHeight="1" x14ac:dyDescent="0.2">
      <c r="A18" s="201" t="s">
        <v>144</v>
      </c>
      <c r="B18" s="202" t="s">
        <v>145</v>
      </c>
      <c r="C18" s="113">
        <v>12.869152834662643</v>
      </c>
      <c r="D18" s="115">
        <v>597</v>
      </c>
      <c r="E18" s="114">
        <v>532</v>
      </c>
      <c r="F18" s="114">
        <v>475</v>
      </c>
      <c r="G18" s="114">
        <v>437</v>
      </c>
      <c r="H18" s="140">
        <v>542</v>
      </c>
      <c r="I18" s="115">
        <v>55</v>
      </c>
      <c r="J18" s="116">
        <v>10.14760147601476</v>
      </c>
      <c r="K18" s="110"/>
      <c r="L18" s="110"/>
      <c r="M18" s="110"/>
      <c r="N18" s="110"/>
      <c r="O18" s="110"/>
    </row>
    <row r="19" spans="1:15" s="110" customFormat="1" ht="24.95" customHeight="1" x14ac:dyDescent="0.2">
      <c r="A19" s="193" t="s">
        <v>146</v>
      </c>
      <c r="B19" s="199" t="s">
        <v>147</v>
      </c>
      <c r="C19" s="113">
        <v>19.098943737874542</v>
      </c>
      <c r="D19" s="115">
        <v>886</v>
      </c>
      <c r="E19" s="114">
        <v>862</v>
      </c>
      <c r="F19" s="114">
        <v>997</v>
      </c>
      <c r="G19" s="114">
        <v>895</v>
      </c>
      <c r="H19" s="140">
        <v>946</v>
      </c>
      <c r="I19" s="115">
        <v>-60</v>
      </c>
      <c r="J19" s="116">
        <v>-6.3424947145877377</v>
      </c>
    </row>
    <row r="20" spans="1:15" s="287" customFormat="1" ht="24.95" customHeight="1" x14ac:dyDescent="0.2">
      <c r="A20" s="193" t="s">
        <v>148</v>
      </c>
      <c r="B20" s="199" t="s">
        <v>149</v>
      </c>
      <c r="C20" s="113">
        <v>6.3806854925630523</v>
      </c>
      <c r="D20" s="115">
        <v>296</v>
      </c>
      <c r="E20" s="114">
        <v>268</v>
      </c>
      <c r="F20" s="114">
        <v>377</v>
      </c>
      <c r="G20" s="114">
        <v>258</v>
      </c>
      <c r="H20" s="140">
        <v>295</v>
      </c>
      <c r="I20" s="115">
        <v>1</v>
      </c>
      <c r="J20" s="116">
        <v>0.33898305084745761</v>
      </c>
      <c r="K20" s="110"/>
      <c r="L20" s="110"/>
      <c r="M20" s="110"/>
      <c r="N20" s="110"/>
      <c r="O20" s="110"/>
    </row>
    <row r="21" spans="1:15" s="110" customFormat="1" ht="24.95" customHeight="1" x14ac:dyDescent="0.2">
      <c r="A21" s="201" t="s">
        <v>150</v>
      </c>
      <c r="B21" s="202" t="s">
        <v>151</v>
      </c>
      <c r="C21" s="113">
        <v>7.3722785082992024</v>
      </c>
      <c r="D21" s="115">
        <v>342</v>
      </c>
      <c r="E21" s="114">
        <v>322</v>
      </c>
      <c r="F21" s="114">
        <v>294</v>
      </c>
      <c r="G21" s="114">
        <v>269</v>
      </c>
      <c r="H21" s="140">
        <v>313</v>
      </c>
      <c r="I21" s="115">
        <v>29</v>
      </c>
      <c r="J21" s="116">
        <v>9.2651757188498394</v>
      </c>
    </row>
    <row r="22" spans="1:15" s="110" customFormat="1" ht="24.95" customHeight="1" x14ac:dyDescent="0.2">
      <c r="A22" s="201" t="s">
        <v>152</v>
      </c>
      <c r="B22" s="199" t="s">
        <v>153</v>
      </c>
      <c r="C22" s="113">
        <v>3.2334554860961413</v>
      </c>
      <c r="D22" s="115">
        <v>150</v>
      </c>
      <c r="E22" s="114">
        <v>207</v>
      </c>
      <c r="F22" s="114">
        <v>119</v>
      </c>
      <c r="G22" s="114">
        <v>115</v>
      </c>
      <c r="H22" s="140">
        <v>201</v>
      </c>
      <c r="I22" s="115">
        <v>-51</v>
      </c>
      <c r="J22" s="116">
        <v>-25.373134328358208</v>
      </c>
    </row>
    <row r="23" spans="1:15" s="110" customFormat="1" ht="24.95" customHeight="1" x14ac:dyDescent="0.2">
      <c r="A23" s="193" t="s">
        <v>154</v>
      </c>
      <c r="B23" s="199" t="s">
        <v>155</v>
      </c>
      <c r="C23" s="113">
        <v>1.4658331536969174</v>
      </c>
      <c r="D23" s="115">
        <v>68</v>
      </c>
      <c r="E23" s="114">
        <v>80</v>
      </c>
      <c r="F23" s="114">
        <v>54</v>
      </c>
      <c r="G23" s="114">
        <v>37</v>
      </c>
      <c r="H23" s="140">
        <v>78</v>
      </c>
      <c r="I23" s="115">
        <v>-10</v>
      </c>
      <c r="J23" s="116">
        <v>-12.820512820512821</v>
      </c>
    </row>
    <row r="24" spans="1:15" s="110" customFormat="1" ht="24.95" customHeight="1" x14ac:dyDescent="0.2">
      <c r="A24" s="193" t="s">
        <v>156</v>
      </c>
      <c r="B24" s="199" t="s">
        <v>221</v>
      </c>
      <c r="C24" s="113">
        <v>4.268161241646907</v>
      </c>
      <c r="D24" s="115">
        <v>198</v>
      </c>
      <c r="E24" s="114">
        <v>170</v>
      </c>
      <c r="F24" s="114">
        <v>188</v>
      </c>
      <c r="G24" s="114">
        <v>191</v>
      </c>
      <c r="H24" s="140">
        <v>234</v>
      </c>
      <c r="I24" s="115">
        <v>-36</v>
      </c>
      <c r="J24" s="116">
        <v>-15.384615384615385</v>
      </c>
    </row>
    <row r="25" spans="1:15" s="110" customFormat="1" ht="24.95" customHeight="1" x14ac:dyDescent="0.2">
      <c r="A25" s="193" t="s">
        <v>222</v>
      </c>
      <c r="B25" s="204" t="s">
        <v>159</v>
      </c>
      <c r="C25" s="113">
        <v>9.571028238844578</v>
      </c>
      <c r="D25" s="115">
        <v>444</v>
      </c>
      <c r="E25" s="114">
        <v>388</v>
      </c>
      <c r="F25" s="114">
        <v>429</v>
      </c>
      <c r="G25" s="114">
        <v>364</v>
      </c>
      <c r="H25" s="140">
        <v>422</v>
      </c>
      <c r="I25" s="115">
        <v>22</v>
      </c>
      <c r="J25" s="116">
        <v>5.2132701421800949</v>
      </c>
    </row>
    <row r="26" spans="1:15" s="110" customFormat="1" ht="24.95" customHeight="1" x14ac:dyDescent="0.2">
      <c r="A26" s="201">
        <v>782.78300000000002</v>
      </c>
      <c r="B26" s="203" t="s">
        <v>160</v>
      </c>
      <c r="C26" s="113">
        <v>2.263418840267299</v>
      </c>
      <c r="D26" s="115">
        <v>105</v>
      </c>
      <c r="E26" s="114">
        <v>80</v>
      </c>
      <c r="F26" s="114">
        <v>93</v>
      </c>
      <c r="G26" s="114">
        <v>99</v>
      </c>
      <c r="H26" s="140">
        <v>57</v>
      </c>
      <c r="I26" s="115">
        <v>48</v>
      </c>
      <c r="J26" s="116">
        <v>84.21052631578948</v>
      </c>
    </row>
    <row r="27" spans="1:15" s="110" customFormat="1" ht="24.95" customHeight="1" x14ac:dyDescent="0.2">
      <c r="A27" s="193" t="s">
        <v>161</v>
      </c>
      <c r="B27" s="199" t="s">
        <v>162</v>
      </c>
      <c r="C27" s="113">
        <v>3.1903427462815261</v>
      </c>
      <c r="D27" s="115">
        <v>148</v>
      </c>
      <c r="E27" s="114">
        <v>87</v>
      </c>
      <c r="F27" s="114">
        <v>141</v>
      </c>
      <c r="G27" s="114">
        <v>73</v>
      </c>
      <c r="H27" s="140">
        <v>106</v>
      </c>
      <c r="I27" s="115">
        <v>42</v>
      </c>
      <c r="J27" s="116">
        <v>39.622641509433961</v>
      </c>
    </row>
    <row r="28" spans="1:15" s="110" customFormat="1" ht="24.95" customHeight="1" x14ac:dyDescent="0.2">
      <c r="A28" s="193" t="s">
        <v>163</v>
      </c>
      <c r="B28" s="199" t="s">
        <v>164</v>
      </c>
      <c r="C28" s="113">
        <v>3.9017029532226775</v>
      </c>
      <c r="D28" s="115">
        <v>181</v>
      </c>
      <c r="E28" s="114">
        <v>90</v>
      </c>
      <c r="F28" s="114">
        <v>362</v>
      </c>
      <c r="G28" s="114">
        <v>109</v>
      </c>
      <c r="H28" s="140">
        <v>105</v>
      </c>
      <c r="I28" s="115">
        <v>76</v>
      </c>
      <c r="J28" s="116">
        <v>72.38095238095238</v>
      </c>
    </row>
    <row r="29" spans="1:15" s="110" customFormat="1" ht="24.95" customHeight="1" x14ac:dyDescent="0.2">
      <c r="A29" s="193">
        <v>86</v>
      </c>
      <c r="B29" s="199" t="s">
        <v>165</v>
      </c>
      <c r="C29" s="113">
        <v>6.1866781633972838</v>
      </c>
      <c r="D29" s="115">
        <v>287</v>
      </c>
      <c r="E29" s="114">
        <v>191</v>
      </c>
      <c r="F29" s="114">
        <v>220</v>
      </c>
      <c r="G29" s="114">
        <v>154</v>
      </c>
      <c r="H29" s="140">
        <v>249</v>
      </c>
      <c r="I29" s="115">
        <v>38</v>
      </c>
      <c r="J29" s="116">
        <v>15.261044176706827</v>
      </c>
    </row>
    <row r="30" spans="1:15" s="110" customFormat="1" ht="24.95" customHeight="1" x14ac:dyDescent="0.2">
      <c r="A30" s="193">
        <v>87.88</v>
      </c>
      <c r="B30" s="204" t="s">
        <v>166</v>
      </c>
      <c r="C30" s="113">
        <v>5.5615434360853628</v>
      </c>
      <c r="D30" s="115">
        <v>258</v>
      </c>
      <c r="E30" s="114">
        <v>183</v>
      </c>
      <c r="F30" s="114">
        <v>385</v>
      </c>
      <c r="G30" s="114">
        <v>208</v>
      </c>
      <c r="H30" s="140">
        <v>374</v>
      </c>
      <c r="I30" s="115">
        <v>-116</v>
      </c>
      <c r="J30" s="116">
        <v>-31.016042780748663</v>
      </c>
    </row>
    <row r="31" spans="1:15" s="110" customFormat="1" ht="24.95" customHeight="1" x14ac:dyDescent="0.2">
      <c r="A31" s="193" t="s">
        <v>167</v>
      </c>
      <c r="B31" s="199" t="s">
        <v>168</v>
      </c>
      <c r="C31" s="113">
        <v>3.3627937055399872</v>
      </c>
      <c r="D31" s="115">
        <v>156</v>
      </c>
      <c r="E31" s="114">
        <v>123</v>
      </c>
      <c r="F31" s="114">
        <v>169</v>
      </c>
      <c r="G31" s="114">
        <v>94</v>
      </c>
      <c r="H31" s="140">
        <v>122</v>
      </c>
      <c r="I31" s="115">
        <v>34</v>
      </c>
      <c r="J31" s="116">
        <v>27.868852459016395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0.99159301573615</v>
      </c>
      <c r="D34" s="115">
        <v>46</v>
      </c>
      <c r="E34" s="114">
        <v>54</v>
      </c>
      <c r="F34" s="114">
        <v>76</v>
      </c>
      <c r="G34" s="114">
        <v>38</v>
      </c>
      <c r="H34" s="140">
        <v>37</v>
      </c>
      <c r="I34" s="115">
        <v>9</v>
      </c>
      <c r="J34" s="116">
        <v>24.324324324324323</v>
      </c>
    </row>
    <row r="35" spans="1:10" s="110" customFormat="1" ht="24.95" customHeight="1" x14ac:dyDescent="0.2">
      <c r="A35" s="292" t="s">
        <v>171</v>
      </c>
      <c r="B35" s="293" t="s">
        <v>172</v>
      </c>
      <c r="C35" s="113">
        <v>23.151541280448374</v>
      </c>
      <c r="D35" s="115">
        <v>1074</v>
      </c>
      <c r="E35" s="114">
        <v>948</v>
      </c>
      <c r="F35" s="114">
        <v>927</v>
      </c>
      <c r="G35" s="114">
        <v>789</v>
      </c>
      <c r="H35" s="140">
        <v>979</v>
      </c>
      <c r="I35" s="115">
        <v>95</v>
      </c>
      <c r="J35" s="116">
        <v>9.7037793667007151</v>
      </c>
    </row>
    <row r="36" spans="1:10" s="110" customFormat="1" ht="24.95" customHeight="1" x14ac:dyDescent="0.2">
      <c r="A36" s="294" t="s">
        <v>173</v>
      </c>
      <c r="B36" s="295" t="s">
        <v>174</v>
      </c>
      <c r="C36" s="125">
        <v>75.856865703815473</v>
      </c>
      <c r="D36" s="143">
        <v>3519</v>
      </c>
      <c r="E36" s="144">
        <v>3051</v>
      </c>
      <c r="F36" s="144">
        <v>3828</v>
      </c>
      <c r="G36" s="144">
        <v>2866</v>
      </c>
      <c r="H36" s="145">
        <v>3502</v>
      </c>
      <c r="I36" s="143">
        <v>17</v>
      </c>
      <c r="J36" s="146">
        <v>0.4854368932038835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4639</v>
      </c>
      <c r="F11" s="264">
        <v>4053</v>
      </c>
      <c r="G11" s="264">
        <v>4831</v>
      </c>
      <c r="H11" s="264">
        <v>3693</v>
      </c>
      <c r="I11" s="265">
        <v>4518</v>
      </c>
      <c r="J11" s="263">
        <v>121</v>
      </c>
      <c r="K11" s="266">
        <v>2.6781761841522798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24.035352446647984</v>
      </c>
      <c r="E13" s="115">
        <v>1115</v>
      </c>
      <c r="F13" s="114">
        <v>1059</v>
      </c>
      <c r="G13" s="114">
        <v>1217</v>
      </c>
      <c r="H13" s="114">
        <v>932</v>
      </c>
      <c r="I13" s="140">
        <v>1039</v>
      </c>
      <c r="J13" s="115">
        <v>76</v>
      </c>
      <c r="K13" s="116">
        <v>7.3147256977863329</v>
      </c>
    </row>
    <row r="14" spans="1:17" ht="15.95" customHeight="1" x14ac:dyDescent="0.2">
      <c r="A14" s="306" t="s">
        <v>230</v>
      </c>
      <c r="B14" s="307"/>
      <c r="C14" s="308"/>
      <c r="D14" s="113">
        <v>58.848889846949774</v>
      </c>
      <c r="E14" s="115">
        <v>2730</v>
      </c>
      <c r="F14" s="114">
        <v>2252</v>
      </c>
      <c r="G14" s="114">
        <v>2878</v>
      </c>
      <c r="H14" s="114">
        <v>2155</v>
      </c>
      <c r="I14" s="140">
        <v>2664</v>
      </c>
      <c r="J14" s="115">
        <v>66</v>
      </c>
      <c r="K14" s="116">
        <v>2.4774774774774775</v>
      </c>
    </row>
    <row r="15" spans="1:17" ht="15.95" customHeight="1" x14ac:dyDescent="0.2">
      <c r="A15" s="306" t="s">
        <v>231</v>
      </c>
      <c r="B15" s="307"/>
      <c r="C15" s="308"/>
      <c r="D15" s="113">
        <v>8.7087734425522747</v>
      </c>
      <c r="E15" s="115">
        <v>404</v>
      </c>
      <c r="F15" s="114">
        <v>414</v>
      </c>
      <c r="G15" s="114">
        <v>370</v>
      </c>
      <c r="H15" s="114">
        <v>324</v>
      </c>
      <c r="I15" s="140">
        <v>465</v>
      </c>
      <c r="J15" s="115">
        <v>-61</v>
      </c>
      <c r="K15" s="116">
        <v>-13.118279569892474</v>
      </c>
    </row>
    <row r="16" spans="1:17" ht="15.95" customHeight="1" x14ac:dyDescent="0.2">
      <c r="A16" s="306" t="s">
        <v>232</v>
      </c>
      <c r="B16" s="307"/>
      <c r="C16" s="308"/>
      <c r="D16" s="113">
        <v>8.3638715240353516</v>
      </c>
      <c r="E16" s="115">
        <v>388</v>
      </c>
      <c r="F16" s="114">
        <v>328</v>
      </c>
      <c r="G16" s="114">
        <v>364</v>
      </c>
      <c r="H16" s="114">
        <v>280</v>
      </c>
      <c r="I16" s="140">
        <v>350</v>
      </c>
      <c r="J16" s="115">
        <v>38</v>
      </c>
      <c r="K16" s="116">
        <v>10.857142857142858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0.86225479629230439</v>
      </c>
      <c r="E18" s="115">
        <v>40</v>
      </c>
      <c r="F18" s="114">
        <v>43</v>
      </c>
      <c r="G18" s="114">
        <v>91</v>
      </c>
      <c r="H18" s="114">
        <v>37</v>
      </c>
      <c r="I18" s="140">
        <v>24</v>
      </c>
      <c r="J18" s="115">
        <v>16</v>
      </c>
      <c r="K18" s="116">
        <v>66.666666666666671</v>
      </c>
    </row>
    <row r="19" spans="1:11" ht="14.1" customHeight="1" x14ac:dyDescent="0.2">
      <c r="A19" s="306" t="s">
        <v>235</v>
      </c>
      <c r="B19" s="307" t="s">
        <v>236</v>
      </c>
      <c r="C19" s="308"/>
      <c r="D19" s="113">
        <v>0.62513472731192066</v>
      </c>
      <c r="E19" s="115">
        <v>29</v>
      </c>
      <c r="F19" s="114">
        <v>31</v>
      </c>
      <c r="G19" s="114">
        <v>65</v>
      </c>
      <c r="H19" s="114">
        <v>29</v>
      </c>
      <c r="I19" s="140">
        <v>18</v>
      </c>
      <c r="J19" s="115">
        <v>11</v>
      </c>
      <c r="K19" s="116">
        <v>61.111111111111114</v>
      </c>
    </row>
    <row r="20" spans="1:11" ht="14.1" customHeight="1" x14ac:dyDescent="0.2">
      <c r="A20" s="306">
        <v>12</v>
      </c>
      <c r="B20" s="307" t="s">
        <v>237</v>
      </c>
      <c r="C20" s="308"/>
      <c r="D20" s="113">
        <v>2.1771933606380687</v>
      </c>
      <c r="E20" s="115">
        <v>101</v>
      </c>
      <c r="F20" s="114">
        <v>108</v>
      </c>
      <c r="G20" s="114">
        <v>57</v>
      </c>
      <c r="H20" s="114">
        <v>46</v>
      </c>
      <c r="I20" s="140">
        <v>80</v>
      </c>
      <c r="J20" s="115">
        <v>21</v>
      </c>
      <c r="K20" s="116">
        <v>26.25</v>
      </c>
    </row>
    <row r="21" spans="1:11" ht="14.1" customHeight="1" x14ac:dyDescent="0.2">
      <c r="A21" s="306">
        <v>21</v>
      </c>
      <c r="B21" s="307" t="s">
        <v>238</v>
      </c>
      <c r="C21" s="308"/>
      <c r="D21" s="113">
        <v>0.2155636990730761</v>
      </c>
      <c r="E21" s="115">
        <v>10</v>
      </c>
      <c r="F21" s="114">
        <v>9</v>
      </c>
      <c r="G21" s="114">
        <v>4</v>
      </c>
      <c r="H21" s="114">
        <v>9</v>
      </c>
      <c r="I21" s="140">
        <v>10</v>
      </c>
      <c r="J21" s="115">
        <v>0</v>
      </c>
      <c r="K21" s="116">
        <v>0</v>
      </c>
    </row>
    <row r="22" spans="1:11" ht="14.1" customHeight="1" x14ac:dyDescent="0.2">
      <c r="A22" s="306">
        <v>22</v>
      </c>
      <c r="B22" s="307" t="s">
        <v>239</v>
      </c>
      <c r="C22" s="308"/>
      <c r="D22" s="113">
        <v>1.099374865272688</v>
      </c>
      <c r="E22" s="115">
        <v>51</v>
      </c>
      <c r="F22" s="114">
        <v>55</v>
      </c>
      <c r="G22" s="114">
        <v>55</v>
      </c>
      <c r="H22" s="114">
        <v>42</v>
      </c>
      <c r="I22" s="140">
        <v>50</v>
      </c>
      <c r="J22" s="115">
        <v>1</v>
      </c>
      <c r="K22" s="116">
        <v>2</v>
      </c>
    </row>
    <row r="23" spans="1:11" ht="14.1" customHeight="1" x14ac:dyDescent="0.2">
      <c r="A23" s="306">
        <v>23</v>
      </c>
      <c r="B23" s="307" t="s">
        <v>240</v>
      </c>
      <c r="C23" s="308"/>
      <c r="D23" s="113">
        <v>0.75447294675576637</v>
      </c>
      <c r="E23" s="115">
        <v>35</v>
      </c>
      <c r="F23" s="114">
        <v>42</v>
      </c>
      <c r="G23" s="114">
        <v>20</v>
      </c>
      <c r="H23" s="114">
        <v>12</v>
      </c>
      <c r="I23" s="140">
        <v>35</v>
      </c>
      <c r="J23" s="115">
        <v>0</v>
      </c>
      <c r="K23" s="116">
        <v>0</v>
      </c>
    </row>
    <row r="24" spans="1:11" ht="14.1" customHeight="1" x14ac:dyDescent="0.2">
      <c r="A24" s="306">
        <v>24</v>
      </c>
      <c r="B24" s="307" t="s">
        <v>241</v>
      </c>
      <c r="C24" s="308"/>
      <c r="D24" s="113">
        <v>1.6813968527699936</v>
      </c>
      <c r="E24" s="115">
        <v>78</v>
      </c>
      <c r="F24" s="114">
        <v>59</v>
      </c>
      <c r="G24" s="114">
        <v>64</v>
      </c>
      <c r="H24" s="114">
        <v>66</v>
      </c>
      <c r="I24" s="140">
        <v>64</v>
      </c>
      <c r="J24" s="115">
        <v>14</v>
      </c>
      <c r="K24" s="116">
        <v>21.875</v>
      </c>
    </row>
    <row r="25" spans="1:11" ht="14.1" customHeight="1" x14ac:dyDescent="0.2">
      <c r="A25" s="306">
        <v>25</v>
      </c>
      <c r="B25" s="307" t="s">
        <v>242</v>
      </c>
      <c r="C25" s="308"/>
      <c r="D25" s="113">
        <v>3.707695624056909</v>
      </c>
      <c r="E25" s="115">
        <v>172</v>
      </c>
      <c r="F25" s="114">
        <v>137</v>
      </c>
      <c r="G25" s="114">
        <v>152</v>
      </c>
      <c r="H25" s="114">
        <v>145</v>
      </c>
      <c r="I25" s="140">
        <v>144</v>
      </c>
      <c r="J25" s="115">
        <v>28</v>
      </c>
      <c r="K25" s="116">
        <v>19.444444444444443</v>
      </c>
    </row>
    <row r="26" spans="1:11" ht="14.1" customHeight="1" x14ac:dyDescent="0.2">
      <c r="A26" s="306">
        <v>26</v>
      </c>
      <c r="B26" s="307" t="s">
        <v>243</v>
      </c>
      <c r="C26" s="308"/>
      <c r="D26" s="113">
        <v>2.6729898685061437</v>
      </c>
      <c r="E26" s="115">
        <v>124</v>
      </c>
      <c r="F26" s="114">
        <v>88</v>
      </c>
      <c r="G26" s="114">
        <v>107</v>
      </c>
      <c r="H26" s="114">
        <v>102</v>
      </c>
      <c r="I26" s="140">
        <v>148</v>
      </c>
      <c r="J26" s="115">
        <v>-24</v>
      </c>
      <c r="K26" s="116">
        <v>-16.216216216216218</v>
      </c>
    </row>
    <row r="27" spans="1:11" ht="14.1" customHeight="1" x14ac:dyDescent="0.2">
      <c r="A27" s="306">
        <v>27</v>
      </c>
      <c r="B27" s="307" t="s">
        <v>244</v>
      </c>
      <c r="C27" s="308"/>
      <c r="D27" s="113">
        <v>1.3364949342530719</v>
      </c>
      <c r="E27" s="115">
        <v>62</v>
      </c>
      <c r="F27" s="114">
        <v>51</v>
      </c>
      <c r="G27" s="114">
        <v>72</v>
      </c>
      <c r="H27" s="114">
        <v>64</v>
      </c>
      <c r="I27" s="140">
        <v>78</v>
      </c>
      <c r="J27" s="115">
        <v>-16</v>
      </c>
      <c r="K27" s="116">
        <v>-20.512820512820515</v>
      </c>
    </row>
    <row r="28" spans="1:11" ht="14.1" customHeight="1" x14ac:dyDescent="0.2">
      <c r="A28" s="306">
        <v>28</v>
      </c>
      <c r="B28" s="307" t="s">
        <v>245</v>
      </c>
      <c r="C28" s="308"/>
      <c r="D28" s="113">
        <v>0.2802328087949989</v>
      </c>
      <c r="E28" s="115">
        <v>13</v>
      </c>
      <c r="F28" s="114">
        <v>7</v>
      </c>
      <c r="G28" s="114">
        <v>11</v>
      </c>
      <c r="H28" s="114">
        <v>8</v>
      </c>
      <c r="I28" s="140">
        <v>9</v>
      </c>
      <c r="J28" s="115">
        <v>4</v>
      </c>
      <c r="K28" s="116">
        <v>44.444444444444443</v>
      </c>
    </row>
    <row r="29" spans="1:11" ht="14.1" customHeight="1" x14ac:dyDescent="0.2">
      <c r="A29" s="306">
        <v>29</v>
      </c>
      <c r="B29" s="307" t="s">
        <v>246</v>
      </c>
      <c r="C29" s="308"/>
      <c r="D29" s="113">
        <v>4.1172666522957533</v>
      </c>
      <c r="E29" s="115">
        <v>191</v>
      </c>
      <c r="F29" s="114">
        <v>146</v>
      </c>
      <c r="G29" s="114">
        <v>213</v>
      </c>
      <c r="H29" s="114">
        <v>157</v>
      </c>
      <c r="I29" s="140">
        <v>227</v>
      </c>
      <c r="J29" s="115">
        <v>-36</v>
      </c>
      <c r="K29" s="116">
        <v>-15.859030837004406</v>
      </c>
    </row>
    <row r="30" spans="1:11" ht="14.1" customHeight="1" x14ac:dyDescent="0.2">
      <c r="A30" s="306" t="s">
        <v>247</v>
      </c>
      <c r="B30" s="307" t="s">
        <v>248</v>
      </c>
      <c r="C30" s="308"/>
      <c r="D30" s="113">
        <v>1.0347057555507653</v>
      </c>
      <c r="E30" s="115">
        <v>48</v>
      </c>
      <c r="F30" s="114" t="s">
        <v>513</v>
      </c>
      <c r="G30" s="114" t="s">
        <v>513</v>
      </c>
      <c r="H30" s="114" t="s">
        <v>513</v>
      </c>
      <c r="I30" s="140">
        <v>56</v>
      </c>
      <c r="J30" s="115">
        <v>-8</v>
      </c>
      <c r="K30" s="116">
        <v>-14.285714285714286</v>
      </c>
    </row>
    <row r="31" spans="1:11" ht="14.1" customHeight="1" x14ac:dyDescent="0.2">
      <c r="A31" s="306" t="s">
        <v>249</v>
      </c>
      <c r="B31" s="307" t="s">
        <v>250</v>
      </c>
      <c r="C31" s="308"/>
      <c r="D31" s="113">
        <v>3.082560896744988</v>
      </c>
      <c r="E31" s="115">
        <v>143</v>
      </c>
      <c r="F31" s="114">
        <v>114</v>
      </c>
      <c r="G31" s="114">
        <v>147</v>
      </c>
      <c r="H31" s="114">
        <v>113</v>
      </c>
      <c r="I31" s="140">
        <v>171</v>
      </c>
      <c r="J31" s="115">
        <v>-28</v>
      </c>
      <c r="K31" s="116">
        <v>-16.374269005847953</v>
      </c>
    </row>
    <row r="32" spans="1:11" ht="14.1" customHeight="1" x14ac:dyDescent="0.2">
      <c r="A32" s="306">
        <v>31</v>
      </c>
      <c r="B32" s="307" t="s">
        <v>251</v>
      </c>
      <c r="C32" s="308"/>
      <c r="D32" s="113">
        <v>0.79758568657038154</v>
      </c>
      <c r="E32" s="115">
        <v>37</v>
      </c>
      <c r="F32" s="114">
        <v>29</v>
      </c>
      <c r="G32" s="114">
        <v>21</v>
      </c>
      <c r="H32" s="114">
        <v>13</v>
      </c>
      <c r="I32" s="140">
        <v>22</v>
      </c>
      <c r="J32" s="115">
        <v>15</v>
      </c>
      <c r="K32" s="116">
        <v>68.181818181818187</v>
      </c>
    </row>
    <row r="33" spans="1:11" ht="14.1" customHeight="1" x14ac:dyDescent="0.2">
      <c r="A33" s="306">
        <v>32</v>
      </c>
      <c r="B33" s="307" t="s">
        <v>252</v>
      </c>
      <c r="C33" s="308"/>
      <c r="D33" s="113">
        <v>4.526837680534598</v>
      </c>
      <c r="E33" s="115">
        <v>210</v>
      </c>
      <c r="F33" s="114">
        <v>222</v>
      </c>
      <c r="G33" s="114">
        <v>146</v>
      </c>
      <c r="H33" s="114">
        <v>128</v>
      </c>
      <c r="I33" s="140">
        <v>171</v>
      </c>
      <c r="J33" s="115">
        <v>39</v>
      </c>
      <c r="K33" s="116">
        <v>22.807017543859651</v>
      </c>
    </row>
    <row r="34" spans="1:11" ht="14.1" customHeight="1" x14ac:dyDescent="0.2">
      <c r="A34" s="306">
        <v>33</v>
      </c>
      <c r="B34" s="307" t="s">
        <v>253</v>
      </c>
      <c r="C34" s="308"/>
      <c r="D34" s="113">
        <v>2.7161026083207589</v>
      </c>
      <c r="E34" s="115">
        <v>126</v>
      </c>
      <c r="F34" s="114">
        <v>136</v>
      </c>
      <c r="G34" s="114">
        <v>125</v>
      </c>
      <c r="H34" s="114">
        <v>123</v>
      </c>
      <c r="I34" s="140">
        <v>123</v>
      </c>
      <c r="J34" s="115">
        <v>3</v>
      </c>
      <c r="K34" s="116">
        <v>2.4390243902439024</v>
      </c>
    </row>
    <row r="35" spans="1:11" ht="14.1" customHeight="1" x14ac:dyDescent="0.2">
      <c r="A35" s="306">
        <v>34</v>
      </c>
      <c r="B35" s="307" t="s">
        <v>254</v>
      </c>
      <c r="C35" s="308"/>
      <c r="D35" s="113">
        <v>2.8023280879499892</v>
      </c>
      <c r="E35" s="115">
        <v>130</v>
      </c>
      <c r="F35" s="114">
        <v>98</v>
      </c>
      <c r="G35" s="114">
        <v>100</v>
      </c>
      <c r="H35" s="114">
        <v>66</v>
      </c>
      <c r="I35" s="140">
        <v>122</v>
      </c>
      <c r="J35" s="115">
        <v>8</v>
      </c>
      <c r="K35" s="116">
        <v>6.557377049180328</v>
      </c>
    </row>
    <row r="36" spans="1:11" ht="14.1" customHeight="1" x14ac:dyDescent="0.2">
      <c r="A36" s="306">
        <v>41</v>
      </c>
      <c r="B36" s="307" t="s">
        <v>255</v>
      </c>
      <c r="C36" s="308"/>
      <c r="D36" s="113">
        <v>0.17245095925846088</v>
      </c>
      <c r="E36" s="115">
        <v>8</v>
      </c>
      <c r="F36" s="114">
        <v>7</v>
      </c>
      <c r="G36" s="114">
        <v>14</v>
      </c>
      <c r="H36" s="114">
        <v>4</v>
      </c>
      <c r="I36" s="140">
        <v>9</v>
      </c>
      <c r="J36" s="115">
        <v>-1</v>
      </c>
      <c r="K36" s="116">
        <v>-11.111111111111111</v>
      </c>
    </row>
    <row r="37" spans="1:11" ht="14.1" customHeight="1" x14ac:dyDescent="0.2">
      <c r="A37" s="306">
        <v>42</v>
      </c>
      <c r="B37" s="307" t="s">
        <v>256</v>
      </c>
      <c r="C37" s="308"/>
      <c r="D37" s="113">
        <v>0.15089458935115327</v>
      </c>
      <c r="E37" s="115">
        <v>7</v>
      </c>
      <c r="F37" s="114">
        <v>6</v>
      </c>
      <c r="G37" s="114">
        <v>14</v>
      </c>
      <c r="H37" s="114">
        <v>5</v>
      </c>
      <c r="I37" s="140">
        <v>9</v>
      </c>
      <c r="J37" s="115">
        <v>-2</v>
      </c>
      <c r="K37" s="116">
        <v>-22.222222222222221</v>
      </c>
    </row>
    <row r="38" spans="1:11" ht="14.1" customHeight="1" x14ac:dyDescent="0.2">
      <c r="A38" s="306">
        <v>43</v>
      </c>
      <c r="B38" s="307" t="s">
        <v>257</v>
      </c>
      <c r="C38" s="308"/>
      <c r="D38" s="113">
        <v>2.0047424013796076</v>
      </c>
      <c r="E38" s="115">
        <v>93</v>
      </c>
      <c r="F38" s="114">
        <v>119</v>
      </c>
      <c r="G38" s="114">
        <v>92</v>
      </c>
      <c r="H38" s="114">
        <v>66</v>
      </c>
      <c r="I38" s="140">
        <v>149</v>
      </c>
      <c r="J38" s="115">
        <v>-56</v>
      </c>
      <c r="K38" s="116">
        <v>-37.583892617449663</v>
      </c>
    </row>
    <row r="39" spans="1:11" ht="14.1" customHeight="1" x14ac:dyDescent="0.2">
      <c r="A39" s="306">
        <v>51</v>
      </c>
      <c r="B39" s="307" t="s">
        <v>258</v>
      </c>
      <c r="C39" s="308"/>
      <c r="D39" s="113">
        <v>7.0920456995042036</v>
      </c>
      <c r="E39" s="115">
        <v>329</v>
      </c>
      <c r="F39" s="114">
        <v>303</v>
      </c>
      <c r="G39" s="114">
        <v>415</v>
      </c>
      <c r="H39" s="114">
        <v>343</v>
      </c>
      <c r="I39" s="140">
        <v>326</v>
      </c>
      <c r="J39" s="115">
        <v>3</v>
      </c>
      <c r="K39" s="116">
        <v>0.92024539877300615</v>
      </c>
    </row>
    <row r="40" spans="1:11" ht="14.1" customHeight="1" x14ac:dyDescent="0.2">
      <c r="A40" s="306" t="s">
        <v>259</v>
      </c>
      <c r="B40" s="307" t="s">
        <v>260</v>
      </c>
      <c r="C40" s="308"/>
      <c r="D40" s="113">
        <v>6.5746928217288207</v>
      </c>
      <c r="E40" s="115">
        <v>305</v>
      </c>
      <c r="F40" s="114">
        <v>284</v>
      </c>
      <c r="G40" s="114">
        <v>389</v>
      </c>
      <c r="H40" s="114">
        <v>320</v>
      </c>
      <c r="I40" s="140">
        <v>285</v>
      </c>
      <c r="J40" s="115">
        <v>20</v>
      </c>
      <c r="K40" s="116">
        <v>7.0175438596491224</v>
      </c>
    </row>
    <row r="41" spans="1:11" ht="14.1" customHeight="1" x14ac:dyDescent="0.2">
      <c r="A41" s="306"/>
      <c r="B41" s="307" t="s">
        <v>261</v>
      </c>
      <c r="C41" s="308"/>
      <c r="D41" s="113">
        <v>5.2597542573830571</v>
      </c>
      <c r="E41" s="115">
        <v>244</v>
      </c>
      <c r="F41" s="114">
        <v>233</v>
      </c>
      <c r="G41" s="114">
        <v>233</v>
      </c>
      <c r="H41" s="114">
        <v>227</v>
      </c>
      <c r="I41" s="140">
        <v>211</v>
      </c>
      <c r="J41" s="115">
        <v>33</v>
      </c>
      <c r="K41" s="116">
        <v>15.639810426540285</v>
      </c>
    </row>
    <row r="42" spans="1:11" ht="14.1" customHeight="1" x14ac:dyDescent="0.2">
      <c r="A42" s="306">
        <v>52</v>
      </c>
      <c r="B42" s="307" t="s">
        <v>262</v>
      </c>
      <c r="C42" s="308"/>
      <c r="D42" s="113">
        <v>6.4884673420995904</v>
      </c>
      <c r="E42" s="115">
        <v>301</v>
      </c>
      <c r="F42" s="114">
        <v>245</v>
      </c>
      <c r="G42" s="114">
        <v>241</v>
      </c>
      <c r="H42" s="114">
        <v>201</v>
      </c>
      <c r="I42" s="140">
        <v>257</v>
      </c>
      <c r="J42" s="115">
        <v>44</v>
      </c>
      <c r="K42" s="116">
        <v>17.120622568093385</v>
      </c>
    </row>
    <row r="43" spans="1:11" ht="14.1" customHeight="1" x14ac:dyDescent="0.2">
      <c r="A43" s="306" t="s">
        <v>263</v>
      </c>
      <c r="B43" s="307" t="s">
        <v>264</v>
      </c>
      <c r="C43" s="308"/>
      <c r="D43" s="113">
        <v>6.035783574046131</v>
      </c>
      <c r="E43" s="115">
        <v>280</v>
      </c>
      <c r="F43" s="114">
        <v>223</v>
      </c>
      <c r="G43" s="114">
        <v>228</v>
      </c>
      <c r="H43" s="114">
        <v>184</v>
      </c>
      <c r="I43" s="140">
        <v>239</v>
      </c>
      <c r="J43" s="115">
        <v>41</v>
      </c>
      <c r="K43" s="116">
        <v>17.15481171548117</v>
      </c>
    </row>
    <row r="44" spans="1:11" ht="14.1" customHeight="1" x14ac:dyDescent="0.2">
      <c r="A44" s="306">
        <v>53</v>
      </c>
      <c r="B44" s="307" t="s">
        <v>265</v>
      </c>
      <c r="C44" s="308"/>
      <c r="D44" s="113">
        <v>0.5604656175899978</v>
      </c>
      <c r="E44" s="115">
        <v>26</v>
      </c>
      <c r="F44" s="114">
        <v>43</v>
      </c>
      <c r="G44" s="114">
        <v>47</v>
      </c>
      <c r="H44" s="114">
        <v>37</v>
      </c>
      <c r="I44" s="140">
        <v>40</v>
      </c>
      <c r="J44" s="115">
        <v>-14</v>
      </c>
      <c r="K44" s="116">
        <v>-35</v>
      </c>
    </row>
    <row r="45" spans="1:11" ht="14.1" customHeight="1" x14ac:dyDescent="0.2">
      <c r="A45" s="306" t="s">
        <v>266</v>
      </c>
      <c r="B45" s="307" t="s">
        <v>267</v>
      </c>
      <c r="C45" s="308"/>
      <c r="D45" s="113">
        <v>0.5604656175899978</v>
      </c>
      <c r="E45" s="115">
        <v>26</v>
      </c>
      <c r="F45" s="114">
        <v>42</v>
      </c>
      <c r="G45" s="114">
        <v>47</v>
      </c>
      <c r="H45" s="114">
        <v>37</v>
      </c>
      <c r="I45" s="140">
        <v>38</v>
      </c>
      <c r="J45" s="115">
        <v>-12</v>
      </c>
      <c r="K45" s="116">
        <v>-31.578947368421051</v>
      </c>
    </row>
    <row r="46" spans="1:11" ht="14.1" customHeight="1" x14ac:dyDescent="0.2">
      <c r="A46" s="306">
        <v>54</v>
      </c>
      <c r="B46" s="307" t="s">
        <v>268</v>
      </c>
      <c r="C46" s="308"/>
      <c r="D46" s="113">
        <v>5.3675361069195944</v>
      </c>
      <c r="E46" s="115">
        <v>249</v>
      </c>
      <c r="F46" s="114">
        <v>218</v>
      </c>
      <c r="G46" s="114">
        <v>238</v>
      </c>
      <c r="H46" s="114">
        <v>226</v>
      </c>
      <c r="I46" s="140">
        <v>225</v>
      </c>
      <c r="J46" s="115">
        <v>24</v>
      </c>
      <c r="K46" s="116">
        <v>10.666666666666666</v>
      </c>
    </row>
    <row r="47" spans="1:11" ht="14.1" customHeight="1" x14ac:dyDescent="0.2">
      <c r="A47" s="306">
        <v>61</v>
      </c>
      <c r="B47" s="307" t="s">
        <v>269</v>
      </c>
      <c r="C47" s="308"/>
      <c r="D47" s="113">
        <v>2.823884457857297</v>
      </c>
      <c r="E47" s="115">
        <v>131</v>
      </c>
      <c r="F47" s="114">
        <v>151</v>
      </c>
      <c r="G47" s="114">
        <v>111</v>
      </c>
      <c r="H47" s="114">
        <v>119</v>
      </c>
      <c r="I47" s="140">
        <v>144</v>
      </c>
      <c r="J47" s="115">
        <v>-13</v>
      </c>
      <c r="K47" s="116">
        <v>-9.0277777777777786</v>
      </c>
    </row>
    <row r="48" spans="1:11" ht="14.1" customHeight="1" x14ac:dyDescent="0.2">
      <c r="A48" s="306">
        <v>62</v>
      </c>
      <c r="B48" s="307" t="s">
        <v>270</v>
      </c>
      <c r="C48" s="308"/>
      <c r="D48" s="113">
        <v>8.040525975425739</v>
      </c>
      <c r="E48" s="115">
        <v>373</v>
      </c>
      <c r="F48" s="114">
        <v>458</v>
      </c>
      <c r="G48" s="114">
        <v>537</v>
      </c>
      <c r="H48" s="114">
        <v>407</v>
      </c>
      <c r="I48" s="140">
        <v>428</v>
      </c>
      <c r="J48" s="115">
        <v>-55</v>
      </c>
      <c r="K48" s="116">
        <v>-12.850467289719626</v>
      </c>
    </row>
    <row r="49" spans="1:11" ht="14.1" customHeight="1" x14ac:dyDescent="0.2">
      <c r="A49" s="306">
        <v>63</v>
      </c>
      <c r="B49" s="307" t="s">
        <v>271</v>
      </c>
      <c r="C49" s="308"/>
      <c r="D49" s="113">
        <v>4.8501832291442124</v>
      </c>
      <c r="E49" s="115">
        <v>225</v>
      </c>
      <c r="F49" s="114">
        <v>183</v>
      </c>
      <c r="G49" s="114">
        <v>175</v>
      </c>
      <c r="H49" s="114">
        <v>173</v>
      </c>
      <c r="I49" s="140">
        <v>184</v>
      </c>
      <c r="J49" s="115">
        <v>41</v>
      </c>
      <c r="K49" s="116">
        <v>22.282608695652176</v>
      </c>
    </row>
    <row r="50" spans="1:11" ht="14.1" customHeight="1" x14ac:dyDescent="0.2">
      <c r="A50" s="306" t="s">
        <v>272</v>
      </c>
      <c r="B50" s="307" t="s">
        <v>273</v>
      </c>
      <c r="C50" s="308"/>
      <c r="D50" s="113">
        <v>0.34490191851692176</v>
      </c>
      <c r="E50" s="115">
        <v>16</v>
      </c>
      <c r="F50" s="114">
        <v>16</v>
      </c>
      <c r="G50" s="114">
        <v>15</v>
      </c>
      <c r="H50" s="114">
        <v>9</v>
      </c>
      <c r="I50" s="140">
        <v>15</v>
      </c>
      <c r="J50" s="115">
        <v>1</v>
      </c>
      <c r="K50" s="116">
        <v>6.666666666666667</v>
      </c>
    </row>
    <row r="51" spans="1:11" ht="14.1" customHeight="1" x14ac:dyDescent="0.2">
      <c r="A51" s="306" t="s">
        <v>274</v>
      </c>
      <c r="B51" s="307" t="s">
        <v>275</v>
      </c>
      <c r="C51" s="308"/>
      <c r="D51" s="113">
        <v>4.0525975425738308</v>
      </c>
      <c r="E51" s="115">
        <v>188</v>
      </c>
      <c r="F51" s="114">
        <v>154</v>
      </c>
      <c r="G51" s="114">
        <v>134</v>
      </c>
      <c r="H51" s="114">
        <v>142</v>
      </c>
      <c r="I51" s="140">
        <v>147</v>
      </c>
      <c r="J51" s="115">
        <v>41</v>
      </c>
      <c r="K51" s="116">
        <v>27.891156462585034</v>
      </c>
    </row>
    <row r="52" spans="1:11" ht="14.1" customHeight="1" x14ac:dyDescent="0.2">
      <c r="A52" s="306">
        <v>71</v>
      </c>
      <c r="B52" s="307" t="s">
        <v>276</v>
      </c>
      <c r="C52" s="308"/>
      <c r="D52" s="113">
        <v>8.4069842638499672</v>
      </c>
      <c r="E52" s="115">
        <v>390</v>
      </c>
      <c r="F52" s="114">
        <v>357</v>
      </c>
      <c r="G52" s="114">
        <v>372</v>
      </c>
      <c r="H52" s="114">
        <v>354</v>
      </c>
      <c r="I52" s="140">
        <v>403</v>
      </c>
      <c r="J52" s="115">
        <v>-13</v>
      </c>
      <c r="K52" s="116">
        <v>-3.225806451612903</v>
      </c>
    </row>
    <row r="53" spans="1:11" ht="14.1" customHeight="1" x14ac:dyDescent="0.2">
      <c r="A53" s="306" t="s">
        <v>277</v>
      </c>
      <c r="B53" s="307" t="s">
        <v>278</v>
      </c>
      <c r="C53" s="308"/>
      <c r="D53" s="113">
        <v>2.0694115111015305</v>
      </c>
      <c r="E53" s="115">
        <v>96</v>
      </c>
      <c r="F53" s="114">
        <v>112</v>
      </c>
      <c r="G53" s="114">
        <v>112</v>
      </c>
      <c r="H53" s="114">
        <v>100</v>
      </c>
      <c r="I53" s="140">
        <v>111</v>
      </c>
      <c r="J53" s="115">
        <v>-15</v>
      </c>
      <c r="K53" s="116">
        <v>-13.513513513513514</v>
      </c>
    </row>
    <row r="54" spans="1:11" ht="14.1" customHeight="1" x14ac:dyDescent="0.2">
      <c r="A54" s="306" t="s">
        <v>279</v>
      </c>
      <c r="B54" s="307" t="s">
        <v>280</v>
      </c>
      <c r="C54" s="308"/>
      <c r="D54" s="113">
        <v>5.3890924768269022</v>
      </c>
      <c r="E54" s="115">
        <v>250</v>
      </c>
      <c r="F54" s="114">
        <v>218</v>
      </c>
      <c r="G54" s="114">
        <v>230</v>
      </c>
      <c r="H54" s="114">
        <v>223</v>
      </c>
      <c r="I54" s="140">
        <v>257</v>
      </c>
      <c r="J54" s="115">
        <v>-7</v>
      </c>
      <c r="K54" s="116">
        <v>-2.7237354085603114</v>
      </c>
    </row>
    <row r="55" spans="1:11" ht="14.1" customHeight="1" x14ac:dyDescent="0.2">
      <c r="A55" s="306">
        <v>72</v>
      </c>
      <c r="B55" s="307" t="s">
        <v>281</v>
      </c>
      <c r="C55" s="308"/>
      <c r="D55" s="113">
        <v>2.4358697995257597</v>
      </c>
      <c r="E55" s="115">
        <v>113</v>
      </c>
      <c r="F55" s="114">
        <v>76</v>
      </c>
      <c r="G55" s="114">
        <v>96</v>
      </c>
      <c r="H55" s="114">
        <v>96</v>
      </c>
      <c r="I55" s="140">
        <v>113</v>
      </c>
      <c r="J55" s="115">
        <v>0</v>
      </c>
      <c r="K55" s="116">
        <v>0</v>
      </c>
    </row>
    <row r="56" spans="1:11" ht="14.1" customHeight="1" x14ac:dyDescent="0.2">
      <c r="A56" s="306" t="s">
        <v>282</v>
      </c>
      <c r="B56" s="307" t="s">
        <v>283</v>
      </c>
      <c r="C56" s="308"/>
      <c r="D56" s="113">
        <v>0.99159301573615</v>
      </c>
      <c r="E56" s="115">
        <v>46</v>
      </c>
      <c r="F56" s="114">
        <v>33</v>
      </c>
      <c r="G56" s="114">
        <v>45</v>
      </c>
      <c r="H56" s="114">
        <v>23</v>
      </c>
      <c r="I56" s="140">
        <v>51</v>
      </c>
      <c r="J56" s="115">
        <v>-5</v>
      </c>
      <c r="K56" s="116">
        <v>-9.8039215686274517</v>
      </c>
    </row>
    <row r="57" spans="1:11" ht="14.1" customHeight="1" x14ac:dyDescent="0.2">
      <c r="A57" s="306" t="s">
        <v>284</v>
      </c>
      <c r="B57" s="307" t="s">
        <v>285</v>
      </c>
      <c r="C57" s="308"/>
      <c r="D57" s="113">
        <v>0.97003664582884241</v>
      </c>
      <c r="E57" s="115">
        <v>45</v>
      </c>
      <c r="F57" s="114">
        <v>37</v>
      </c>
      <c r="G57" s="114">
        <v>37</v>
      </c>
      <c r="H57" s="114">
        <v>40</v>
      </c>
      <c r="I57" s="140">
        <v>39</v>
      </c>
      <c r="J57" s="115">
        <v>6</v>
      </c>
      <c r="K57" s="116">
        <v>15.384615384615385</v>
      </c>
    </row>
    <row r="58" spans="1:11" ht="14.1" customHeight="1" x14ac:dyDescent="0.2">
      <c r="A58" s="306">
        <v>73</v>
      </c>
      <c r="B58" s="307" t="s">
        <v>286</v>
      </c>
      <c r="C58" s="308"/>
      <c r="D58" s="113">
        <v>1.7891787023065315</v>
      </c>
      <c r="E58" s="115">
        <v>83</v>
      </c>
      <c r="F58" s="114">
        <v>47</v>
      </c>
      <c r="G58" s="114">
        <v>78</v>
      </c>
      <c r="H58" s="114">
        <v>58</v>
      </c>
      <c r="I58" s="140">
        <v>62</v>
      </c>
      <c r="J58" s="115">
        <v>21</v>
      </c>
      <c r="K58" s="116">
        <v>33.87096774193548</v>
      </c>
    </row>
    <row r="59" spans="1:11" ht="14.1" customHeight="1" x14ac:dyDescent="0.2">
      <c r="A59" s="306" t="s">
        <v>287</v>
      </c>
      <c r="B59" s="307" t="s">
        <v>288</v>
      </c>
      <c r="C59" s="308"/>
      <c r="D59" s="113">
        <v>1.4011640439749946</v>
      </c>
      <c r="E59" s="115">
        <v>65</v>
      </c>
      <c r="F59" s="114">
        <v>39</v>
      </c>
      <c r="G59" s="114">
        <v>65</v>
      </c>
      <c r="H59" s="114">
        <v>45</v>
      </c>
      <c r="I59" s="140">
        <v>56</v>
      </c>
      <c r="J59" s="115">
        <v>9</v>
      </c>
      <c r="K59" s="116">
        <v>16.071428571428573</v>
      </c>
    </row>
    <row r="60" spans="1:11" ht="14.1" customHeight="1" x14ac:dyDescent="0.2">
      <c r="A60" s="306">
        <v>81</v>
      </c>
      <c r="B60" s="307" t="s">
        <v>289</v>
      </c>
      <c r="C60" s="308"/>
      <c r="D60" s="113">
        <v>8.3854278939426603</v>
      </c>
      <c r="E60" s="115">
        <v>389</v>
      </c>
      <c r="F60" s="114">
        <v>242</v>
      </c>
      <c r="G60" s="114">
        <v>290</v>
      </c>
      <c r="H60" s="114">
        <v>217</v>
      </c>
      <c r="I60" s="140">
        <v>325</v>
      </c>
      <c r="J60" s="115">
        <v>64</v>
      </c>
      <c r="K60" s="116">
        <v>19.692307692307693</v>
      </c>
    </row>
    <row r="61" spans="1:11" ht="14.1" customHeight="1" x14ac:dyDescent="0.2">
      <c r="A61" s="306" t="s">
        <v>290</v>
      </c>
      <c r="B61" s="307" t="s">
        <v>291</v>
      </c>
      <c r="C61" s="308"/>
      <c r="D61" s="113">
        <v>3.7292519939642164</v>
      </c>
      <c r="E61" s="115">
        <v>173</v>
      </c>
      <c r="F61" s="114">
        <v>96</v>
      </c>
      <c r="G61" s="114">
        <v>140</v>
      </c>
      <c r="H61" s="114">
        <v>85</v>
      </c>
      <c r="I61" s="140">
        <v>142</v>
      </c>
      <c r="J61" s="115">
        <v>31</v>
      </c>
      <c r="K61" s="116">
        <v>21.830985915492956</v>
      </c>
    </row>
    <row r="62" spans="1:11" ht="14.1" customHeight="1" x14ac:dyDescent="0.2">
      <c r="A62" s="306" t="s">
        <v>292</v>
      </c>
      <c r="B62" s="307" t="s">
        <v>293</v>
      </c>
      <c r="C62" s="308"/>
      <c r="D62" s="113">
        <v>2.586764388876913</v>
      </c>
      <c r="E62" s="115">
        <v>120</v>
      </c>
      <c r="F62" s="114">
        <v>81</v>
      </c>
      <c r="G62" s="114">
        <v>78</v>
      </c>
      <c r="H62" s="114">
        <v>65</v>
      </c>
      <c r="I62" s="140">
        <v>85</v>
      </c>
      <c r="J62" s="115">
        <v>35</v>
      </c>
      <c r="K62" s="116">
        <v>41.176470588235297</v>
      </c>
    </row>
    <row r="63" spans="1:11" ht="14.1" customHeight="1" x14ac:dyDescent="0.2">
      <c r="A63" s="306"/>
      <c r="B63" s="307" t="s">
        <v>294</v>
      </c>
      <c r="C63" s="308"/>
      <c r="D63" s="113">
        <v>1.5089458935115327</v>
      </c>
      <c r="E63" s="115">
        <v>70</v>
      </c>
      <c r="F63" s="114">
        <v>56</v>
      </c>
      <c r="G63" s="114">
        <v>66</v>
      </c>
      <c r="H63" s="114">
        <v>57</v>
      </c>
      <c r="I63" s="140">
        <v>69</v>
      </c>
      <c r="J63" s="115">
        <v>1</v>
      </c>
      <c r="K63" s="116">
        <v>1.4492753623188406</v>
      </c>
    </row>
    <row r="64" spans="1:11" ht="14.1" customHeight="1" x14ac:dyDescent="0.2">
      <c r="A64" s="306" t="s">
        <v>295</v>
      </c>
      <c r="B64" s="307" t="s">
        <v>296</v>
      </c>
      <c r="C64" s="308"/>
      <c r="D64" s="113">
        <v>0.81914205647768912</v>
      </c>
      <c r="E64" s="115">
        <v>38</v>
      </c>
      <c r="F64" s="114">
        <v>22</v>
      </c>
      <c r="G64" s="114">
        <v>24</v>
      </c>
      <c r="H64" s="114">
        <v>19</v>
      </c>
      <c r="I64" s="140">
        <v>34</v>
      </c>
      <c r="J64" s="115">
        <v>4</v>
      </c>
      <c r="K64" s="116">
        <v>11.764705882352942</v>
      </c>
    </row>
    <row r="65" spans="1:11" ht="14.1" customHeight="1" x14ac:dyDescent="0.2">
      <c r="A65" s="306" t="s">
        <v>297</v>
      </c>
      <c r="B65" s="307" t="s">
        <v>298</v>
      </c>
      <c r="C65" s="308"/>
      <c r="D65" s="113">
        <v>0.32334554860961412</v>
      </c>
      <c r="E65" s="115">
        <v>15</v>
      </c>
      <c r="F65" s="114">
        <v>22</v>
      </c>
      <c r="G65" s="114">
        <v>26</v>
      </c>
      <c r="H65" s="114">
        <v>17</v>
      </c>
      <c r="I65" s="140">
        <v>32</v>
      </c>
      <c r="J65" s="115">
        <v>-17</v>
      </c>
      <c r="K65" s="116">
        <v>-53.125</v>
      </c>
    </row>
    <row r="66" spans="1:11" ht="14.1" customHeight="1" x14ac:dyDescent="0.2">
      <c r="A66" s="306">
        <v>82</v>
      </c>
      <c r="B66" s="307" t="s">
        <v>299</v>
      </c>
      <c r="C66" s="308"/>
      <c r="D66" s="113">
        <v>3.5352446647984479</v>
      </c>
      <c r="E66" s="115">
        <v>164</v>
      </c>
      <c r="F66" s="114">
        <v>96</v>
      </c>
      <c r="G66" s="114">
        <v>190</v>
      </c>
      <c r="H66" s="114">
        <v>130</v>
      </c>
      <c r="I66" s="140">
        <v>223</v>
      </c>
      <c r="J66" s="115">
        <v>-59</v>
      </c>
      <c r="K66" s="116">
        <v>-26.457399103139014</v>
      </c>
    </row>
    <row r="67" spans="1:11" ht="14.1" customHeight="1" x14ac:dyDescent="0.2">
      <c r="A67" s="306" t="s">
        <v>300</v>
      </c>
      <c r="B67" s="307" t="s">
        <v>301</v>
      </c>
      <c r="C67" s="308"/>
      <c r="D67" s="113">
        <v>1.5951713731407631</v>
      </c>
      <c r="E67" s="115">
        <v>74</v>
      </c>
      <c r="F67" s="114">
        <v>62</v>
      </c>
      <c r="G67" s="114">
        <v>106</v>
      </c>
      <c r="H67" s="114">
        <v>75</v>
      </c>
      <c r="I67" s="140">
        <v>179</v>
      </c>
      <c r="J67" s="115">
        <v>-105</v>
      </c>
      <c r="K67" s="116">
        <v>-58.659217877094974</v>
      </c>
    </row>
    <row r="68" spans="1:11" ht="14.1" customHeight="1" x14ac:dyDescent="0.2">
      <c r="A68" s="306" t="s">
        <v>302</v>
      </c>
      <c r="B68" s="307" t="s">
        <v>303</v>
      </c>
      <c r="C68" s="308"/>
      <c r="D68" s="113">
        <v>1.379607674067687</v>
      </c>
      <c r="E68" s="115">
        <v>64</v>
      </c>
      <c r="F68" s="114">
        <v>20</v>
      </c>
      <c r="G68" s="114">
        <v>58</v>
      </c>
      <c r="H68" s="114">
        <v>29</v>
      </c>
      <c r="I68" s="140">
        <v>31</v>
      </c>
      <c r="J68" s="115">
        <v>33</v>
      </c>
      <c r="K68" s="116">
        <v>106.45161290322581</v>
      </c>
    </row>
    <row r="69" spans="1:11" ht="14.1" customHeight="1" x14ac:dyDescent="0.2">
      <c r="A69" s="306">
        <v>83</v>
      </c>
      <c r="B69" s="307" t="s">
        <v>304</v>
      </c>
      <c r="C69" s="308"/>
      <c r="D69" s="113">
        <v>5.3890924768269022</v>
      </c>
      <c r="E69" s="115">
        <v>250</v>
      </c>
      <c r="F69" s="114">
        <v>161</v>
      </c>
      <c r="G69" s="114">
        <v>482</v>
      </c>
      <c r="H69" s="114">
        <v>159</v>
      </c>
      <c r="I69" s="140">
        <v>201</v>
      </c>
      <c r="J69" s="115">
        <v>49</v>
      </c>
      <c r="K69" s="116">
        <v>24.378109452736318</v>
      </c>
    </row>
    <row r="70" spans="1:11" ht="14.1" customHeight="1" x14ac:dyDescent="0.2">
      <c r="A70" s="306" t="s">
        <v>305</v>
      </c>
      <c r="B70" s="307" t="s">
        <v>306</v>
      </c>
      <c r="C70" s="308"/>
      <c r="D70" s="113">
        <v>4.8070704893295968</v>
      </c>
      <c r="E70" s="115">
        <v>223</v>
      </c>
      <c r="F70" s="114">
        <v>141</v>
      </c>
      <c r="G70" s="114">
        <v>453</v>
      </c>
      <c r="H70" s="114">
        <v>145</v>
      </c>
      <c r="I70" s="140">
        <v>174</v>
      </c>
      <c r="J70" s="115">
        <v>49</v>
      </c>
      <c r="K70" s="116">
        <v>28.160919540229884</v>
      </c>
    </row>
    <row r="71" spans="1:11" ht="14.1" customHeight="1" x14ac:dyDescent="0.2">
      <c r="A71" s="306"/>
      <c r="B71" s="307" t="s">
        <v>307</v>
      </c>
      <c r="C71" s="308"/>
      <c r="D71" s="113">
        <v>3.5352446647984479</v>
      </c>
      <c r="E71" s="115">
        <v>164</v>
      </c>
      <c r="F71" s="114">
        <v>107</v>
      </c>
      <c r="G71" s="114">
        <v>329</v>
      </c>
      <c r="H71" s="114">
        <v>117</v>
      </c>
      <c r="I71" s="140">
        <v>131</v>
      </c>
      <c r="J71" s="115">
        <v>33</v>
      </c>
      <c r="K71" s="116">
        <v>25.190839694656489</v>
      </c>
    </row>
    <row r="72" spans="1:11" ht="14.1" customHeight="1" x14ac:dyDescent="0.2">
      <c r="A72" s="306">
        <v>84</v>
      </c>
      <c r="B72" s="307" t="s">
        <v>308</v>
      </c>
      <c r="C72" s="308"/>
      <c r="D72" s="113">
        <v>1.0778184953653804</v>
      </c>
      <c r="E72" s="115">
        <v>50</v>
      </c>
      <c r="F72" s="114">
        <v>35</v>
      </c>
      <c r="G72" s="114">
        <v>135</v>
      </c>
      <c r="H72" s="114">
        <v>26</v>
      </c>
      <c r="I72" s="140">
        <v>31</v>
      </c>
      <c r="J72" s="115">
        <v>19</v>
      </c>
      <c r="K72" s="116">
        <v>61.29032258064516</v>
      </c>
    </row>
    <row r="73" spans="1:11" ht="14.1" customHeight="1" x14ac:dyDescent="0.2">
      <c r="A73" s="306" t="s">
        <v>309</v>
      </c>
      <c r="B73" s="307" t="s">
        <v>310</v>
      </c>
      <c r="C73" s="308"/>
      <c r="D73" s="113">
        <v>0.38801465833153698</v>
      </c>
      <c r="E73" s="115">
        <v>18</v>
      </c>
      <c r="F73" s="114" t="s">
        <v>513</v>
      </c>
      <c r="G73" s="114">
        <v>84</v>
      </c>
      <c r="H73" s="114" t="s">
        <v>513</v>
      </c>
      <c r="I73" s="140">
        <v>9</v>
      </c>
      <c r="J73" s="115">
        <v>9</v>
      </c>
      <c r="K73" s="116">
        <v>100</v>
      </c>
    </row>
    <row r="74" spans="1:11" ht="14.1" customHeight="1" x14ac:dyDescent="0.2">
      <c r="A74" s="306" t="s">
        <v>311</v>
      </c>
      <c r="B74" s="307" t="s">
        <v>312</v>
      </c>
      <c r="C74" s="308"/>
      <c r="D74" s="113">
        <v>0.12933821944384566</v>
      </c>
      <c r="E74" s="115">
        <v>6</v>
      </c>
      <c r="F74" s="114">
        <v>3</v>
      </c>
      <c r="G74" s="114">
        <v>8</v>
      </c>
      <c r="H74" s="114">
        <v>0</v>
      </c>
      <c r="I74" s="140" t="s">
        <v>513</v>
      </c>
      <c r="J74" s="115" t="s">
        <v>513</v>
      </c>
      <c r="K74" s="116" t="s">
        <v>513</v>
      </c>
    </row>
    <row r="75" spans="1:11" ht="14.1" customHeight="1" x14ac:dyDescent="0.2">
      <c r="A75" s="306" t="s">
        <v>313</v>
      </c>
      <c r="B75" s="307" t="s">
        <v>314</v>
      </c>
      <c r="C75" s="308"/>
      <c r="D75" s="113" t="s">
        <v>513</v>
      </c>
      <c r="E75" s="115" t="s">
        <v>513</v>
      </c>
      <c r="F75" s="114">
        <v>3</v>
      </c>
      <c r="G75" s="114" t="s">
        <v>513</v>
      </c>
      <c r="H75" s="114">
        <v>0</v>
      </c>
      <c r="I75" s="140" t="s">
        <v>513</v>
      </c>
      <c r="J75" s="115" t="s">
        <v>513</v>
      </c>
      <c r="K75" s="116" t="s">
        <v>513</v>
      </c>
    </row>
    <row r="76" spans="1:11" ht="14.1" customHeight="1" x14ac:dyDescent="0.2">
      <c r="A76" s="306">
        <v>91</v>
      </c>
      <c r="B76" s="307" t="s">
        <v>315</v>
      </c>
      <c r="C76" s="308"/>
      <c r="D76" s="113">
        <v>0.12933821944384566</v>
      </c>
      <c r="E76" s="115">
        <v>6</v>
      </c>
      <c r="F76" s="114">
        <v>5</v>
      </c>
      <c r="G76" s="114">
        <v>10</v>
      </c>
      <c r="H76" s="114" t="s">
        <v>513</v>
      </c>
      <c r="I76" s="140">
        <v>4</v>
      </c>
      <c r="J76" s="115">
        <v>2</v>
      </c>
      <c r="K76" s="116">
        <v>50</v>
      </c>
    </row>
    <row r="77" spans="1:11" ht="14.1" customHeight="1" x14ac:dyDescent="0.2">
      <c r="A77" s="306">
        <v>92</v>
      </c>
      <c r="B77" s="307" t="s">
        <v>316</v>
      </c>
      <c r="C77" s="308"/>
      <c r="D77" s="113">
        <v>1.164043974994611</v>
      </c>
      <c r="E77" s="115">
        <v>54</v>
      </c>
      <c r="F77" s="114">
        <v>51</v>
      </c>
      <c r="G77" s="114">
        <v>34</v>
      </c>
      <c r="H77" s="114">
        <v>36</v>
      </c>
      <c r="I77" s="140">
        <v>47</v>
      </c>
      <c r="J77" s="115">
        <v>7</v>
      </c>
      <c r="K77" s="116">
        <v>14.893617021276595</v>
      </c>
    </row>
    <row r="78" spans="1:11" ht="14.1" customHeight="1" x14ac:dyDescent="0.2">
      <c r="A78" s="306">
        <v>93</v>
      </c>
      <c r="B78" s="307" t="s">
        <v>317</v>
      </c>
      <c r="C78" s="308"/>
      <c r="D78" s="113">
        <v>6.4669109721922829E-2</v>
      </c>
      <c r="E78" s="115">
        <v>3</v>
      </c>
      <c r="F78" s="114">
        <v>7</v>
      </c>
      <c r="G78" s="114">
        <v>8</v>
      </c>
      <c r="H78" s="114">
        <v>4</v>
      </c>
      <c r="I78" s="140">
        <v>7</v>
      </c>
      <c r="J78" s="115">
        <v>-4</v>
      </c>
      <c r="K78" s="116">
        <v>-57.142857142857146</v>
      </c>
    </row>
    <row r="79" spans="1:11" ht="14.1" customHeight="1" x14ac:dyDescent="0.2">
      <c r="A79" s="306">
        <v>94</v>
      </c>
      <c r="B79" s="307" t="s">
        <v>318</v>
      </c>
      <c r="C79" s="308"/>
      <c r="D79" s="113">
        <v>0.25867643888769132</v>
      </c>
      <c r="E79" s="115">
        <v>12</v>
      </c>
      <c r="F79" s="114">
        <v>4</v>
      </c>
      <c r="G79" s="114">
        <v>10</v>
      </c>
      <c r="H79" s="114">
        <v>9</v>
      </c>
      <c r="I79" s="140">
        <v>20</v>
      </c>
      <c r="J79" s="115">
        <v>-8</v>
      </c>
      <c r="K79" s="116">
        <v>-40</v>
      </c>
    </row>
    <row r="80" spans="1:11" ht="14.1" customHeight="1" x14ac:dyDescent="0.2">
      <c r="A80" s="306" t="s">
        <v>319</v>
      </c>
      <c r="B80" s="307" t="s">
        <v>320</v>
      </c>
      <c r="C80" s="308"/>
      <c r="D80" s="113" t="s">
        <v>513</v>
      </c>
      <c r="E80" s="115" t="s">
        <v>513</v>
      </c>
      <c r="F80" s="114">
        <v>9</v>
      </c>
      <c r="G80" s="114" t="s">
        <v>513</v>
      </c>
      <c r="H80" s="114" t="s">
        <v>513</v>
      </c>
      <c r="I80" s="140">
        <v>4</v>
      </c>
      <c r="J80" s="115" t="s">
        <v>513</v>
      </c>
      <c r="K80" s="116" t="s">
        <v>513</v>
      </c>
    </row>
    <row r="81" spans="1:11" ht="14.1" customHeight="1" x14ac:dyDescent="0.2">
      <c r="A81" s="310" t="s">
        <v>321</v>
      </c>
      <c r="B81" s="311" t="s">
        <v>333</v>
      </c>
      <c r="C81" s="312"/>
      <c r="D81" s="125" t="s">
        <v>513</v>
      </c>
      <c r="E81" s="143" t="s">
        <v>513</v>
      </c>
      <c r="F81" s="144">
        <v>0</v>
      </c>
      <c r="G81" s="144" t="s">
        <v>513</v>
      </c>
      <c r="H81" s="144" t="s">
        <v>513</v>
      </c>
      <c r="I81" s="145">
        <v>0</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39680</v>
      </c>
      <c r="C10" s="114">
        <v>20537</v>
      </c>
      <c r="D10" s="114">
        <v>19143</v>
      </c>
      <c r="E10" s="114">
        <v>30796</v>
      </c>
      <c r="F10" s="114">
        <v>8655</v>
      </c>
      <c r="G10" s="114">
        <v>4879</v>
      </c>
      <c r="H10" s="114">
        <v>9723</v>
      </c>
      <c r="I10" s="115">
        <v>16850</v>
      </c>
      <c r="J10" s="114">
        <v>10474</v>
      </c>
      <c r="K10" s="114">
        <v>6376</v>
      </c>
      <c r="L10" s="423">
        <v>3214</v>
      </c>
      <c r="M10" s="424">
        <v>3238</v>
      </c>
    </row>
    <row r="11" spans="1:13" ht="11.1" customHeight="1" x14ac:dyDescent="0.2">
      <c r="A11" s="422" t="s">
        <v>387</v>
      </c>
      <c r="B11" s="115">
        <v>40301</v>
      </c>
      <c r="C11" s="114">
        <v>20997</v>
      </c>
      <c r="D11" s="114">
        <v>19304</v>
      </c>
      <c r="E11" s="114">
        <v>31261</v>
      </c>
      <c r="F11" s="114">
        <v>8813</v>
      </c>
      <c r="G11" s="114">
        <v>4865</v>
      </c>
      <c r="H11" s="114">
        <v>9932</v>
      </c>
      <c r="I11" s="115">
        <v>16900</v>
      </c>
      <c r="J11" s="114">
        <v>10443</v>
      </c>
      <c r="K11" s="114">
        <v>6457</v>
      </c>
      <c r="L11" s="423">
        <v>2890</v>
      </c>
      <c r="M11" s="424">
        <v>2425</v>
      </c>
    </row>
    <row r="12" spans="1:13" ht="11.1" customHeight="1" x14ac:dyDescent="0.2">
      <c r="A12" s="422" t="s">
        <v>388</v>
      </c>
      <c r="B12" s="115">
        <v>40988</v>
      </c>
      <c r="C12" s="114">
        <v>21351</v>
      </c>
      <c r="D12" s="114">
        <v>19637</v>
      </c>
      <c r="E12" s="114">
        <v>31870</v>
      </c>
      <c r="F12" s="114">
        <v>8892</v>
      </c>
      <c r="G12" s="114">
        <v>5287</v>
      </c>
      <c r="H12" s="114">
        <v>10079</v>
      </c>
      <c r="I12" s="115">
        <v>16894</v>
      </c>
      <c r="J12" s="114">
        <v>10295</v>
      </c>
      <c r="K12" s="114">
        <v>6599</v>
      </c>
      <c r="L12" s="423">
        <v>4077</v>
      </c>
      <c r="M12" s="424">
        <v>3563</v>
      </c>
    </row>
    <row r="13" spans="1:13" s="110" customFormat="1" ht="11.1" customHeight="1" x14ac:dyDescent="0.2">
      <c r="A13" s="422" t="s">
        <v>389</v>
      </c>
      <c r="B13" s="115">
        <v>40518</v>
      </c>
      <c r="C13" s="114">
        <v>20930</v>
      </c>
      <c r="D13" s="114">
        <v>19588</v>
      </c>
      <c r="E13" s="114">
        <v>31349</v>
      </c>
      <c r="F13" s="114">
        <v>8940</v>
      </c>
      <c r="G13" s="114">
        <v>5032</v>
      </c>
      <c r="H13" s="114">
        <v>10157</v>
      </c>
      <c r="I13" s="115">
        <v>17066</v>
      </c>
      <c r="J13" s="114">
        <v>10393</v>
      </c>
      <c r="K13" s="114">
        <v>6673</v>
      </c>
      <c r="L13" s="423">
        <v>2588</v>
      </c>
      <c r="M13" s="424">
        <v>3059</v>
      </c>
    </row>
    <row r="14" spans="1:13" ht="15" customHeight="1" x14ac:dyDescent="0.2">
      <c r="A14" s="422" t="s">
        <v>390</v>
      </c>
      <c r="B14" s="115">
        <v>40916</v>
      </c>
      <c r="C14" s="114">
        <v>21165</v>
      </c>
      <c r="D14" s="114">
        <v>19751</v>
      </c>
      <c r="E14" s="114">
        <v>30448</v>
      </c>
      <c r="F14" s="114">
        <v>10286</v>
      </c>
      <c r="G14" s="114">
        <v>4900</v>
      </c>
      <c r="H14" s="114">
        <v>10375</v>
      </c>
      <c r="I14" s="115">
        <v>17010</v>
      </c>
      <c r="J14" s="114">
        <v>10405</v>
      </c>
      <c r="K14" s="114">
        <v>6605</v>
      </c>
      <c r="L14" s="423">
        <v>3622</v>
      </c>
      <c r="M14" s="424">
        <v>3397</v>
      </c>
    </row>
    <row r="15" spans="1:13" ht="11.1" customHeight="1" x14ac:dyDescent="0.2">
      <c r="A15" s="422" t="s">
        <v>387</v>
      </c>
      <c r="B15" s="115">
        <v>41413</v>
      </c>
      <c r="C15" s="114">
        <v>21584</v>
      </c>
      <c r="D15" s="114">
        <v>19829</v>
      </c>
      <c r="E15" s="114">
        <v>30638</v>
      </c>
      <c r="F15" s="114">
        <v>10598</v>
      </c>
      <c r="G15" s="114">
        <v>4871</v>
      </c>
      <c r="H15" s="114">
        <v>10611</v>
      </c>
      <c r="I15" s="115">
        <v>17163</v>
      </c>
      <c r="J15" s="114">
        <v>10430</v>
      </c>
      <c r="K15" s="114">
        <v>6733</v>
      </c>
      <c r="L15" s="423">
        <v>3117</v>
      </c>
      <c r="M15" s="424">
        <v>2670</v>
      </c>
    </row>
    <row r="16" spans="1:13" ht="11.1" customHeight="1" x14ac:dyDescent="0.2">
      <c r="A16" s="422" t="s">
        <v>388</v>
      </c>
      <c r="B16" s="115">
        <v>42298</v>
      </c>
      <c r="C16" s="114">
        <v>22205</v>
      </c>
      <c r="D16" s="114">
        <v>20093</v>
      </c>
      <c r="E16" s="114">
        <v>31410</v>
      </c>
      <c r="F16" s="114">
        <v>10855</v>
      </c>
      <c r="G16" s="114">
        <v>5417</v>
      </c>
      <c r="H16" s="114">
        <v>10808</v>
      </c>
      <c r="I16" s="115">
        <v>17208</v>
      </c>
      <c r="J16" s="114">
        <v>10302</v>
      </c>
      <c r="K16" s="114">
        <v>6906</v>
      </c>
      <c r="L16" s="423">
        <v>4442</v>
      </c>
      <c r="M16" s="424">
        <v>3728</v>
      </c>
    </row>
    <row r="17" spans="1:13" s="110" customFormat="1" ht="11.1" customHeight="1" x14ac:dyDescent="0.2">
      <c r="A17" s="422" t="s">
        <v>389</v>
      </c>
      <c r="B17" s="115">
        <v>42027</v>
      </c>
      <c r="C17" s="114">
        <v>21845</v>
      </c>
      <c r="D17" s="114">
        <v>20182</v>
      </c>
      <c r="E17" s="114">
        <v>31072</v>
      </c>
      <c r="F17" s="114">
        <v>10913</v>
      </c>
      <c r="G17" s="114">
        <v>5240</v>
      </c>
      <c r="H17" s="114">
        <v>10960</v>
      </c>
      <c r="I17" s="115">
        <v>17268</v>
      </c>
      <c r="J17" s="114">
        <v>10341</v>
      </c>
      <c r="K17" s="114">
        <v>6927</v>
      </c>
      <c r="L17" s="423">
        <v>2679</v>
      </c>
      <c r="M17" s="424">
        <v>3104</v>
      </c>
    </row>
    <row r="18" spans="1:13" ht="15" customHeight="1" x14ac:dyDescent="0.2">
      <c r="A18" s="422" t="s">
        <v>391</v>
      </c>
      <c r="B18" s="115">
        <v>42312</v>
      </c>
      <c r="C18" s="114">
        <v>22019</v>
      </c>
      <c r="D18" s="114">
        <v>20293</v>
      </c>
      <c r="E18" s="114">
        <v>31068</v>
      </c>
      <c r="F18" s="114">
        <v>11205</v>
      </c>
      <c r="G18" s="114">
        <v>5108</v>
      </c>
      <c r="H18" s="114">
        <v>11238</v>
      </c>
      <c r="I18" s="115">
        <v>17091</v>
      </c>
      <c r="J18" s="114">
        <v>10233</v>
      </c>
      <c r="K18" s="114">
        <v>6858</v>
      </c>
      <c r="L18" s="423">
        <v>3496</v>
      </c>
      <c r="M18" s="424">
        <v>3427</v>
      </c>
    </row>
    <row r="19" spans="1:13" ht="11.1" customHeight="1" x14ac:dyDescent="0.2">
      <c r="A19" s="422" t="s">
        <v>387</v>
      </c>
      <c r="B19" s="115">
        <v>42787</v>
      </c>
      <c r="C19" s="114">
        <v>22391</v>
      </c>
      <c r="D19" s="114">
        <v>20396</v>
      </c>
      <c r="E19" s="114">
        <v>31338</v>
      </c>
      <c r="F19" s="114">
        <v>11423</v>
      </c>
      <c r="G19" s="114">
        <v>4993</v>
      </c>
      <c r="H19" s="114">
        <v>11481</v>
      </c>
      <c r="I19" s="115">
        <v>17387</v>
      </c>
      <c r="J19" s="114">
        <v>10366</v>
      </c>
      <c r="K19" s="114">
        <v>7021</v>
      </c>
      <c r="L19" s="423">
        <v>3061</v>
      </c>
      <c r="M19" s="424">
        <v>2570</v>
      </c>
    </row>
    <row r="20" spans="1:13" ht="11.1" customHeight="1" x14ac:dyDescent="0.2">
      <c r="A20" s="422" t="s">
        <v>388</v>
      </c>
      <c r="B20" s="115">
        <v>43472</v>
      </c>
      <c r="C20" s="114">
        <v>22771</v>
      </c>
      <c r="D20" s="114">
        <v>20701</v>
      </c>
      <c r="E20" s="114">
        <v>31819</v>
      </c>
      <c r="F20" s="114">
        <v>11637</v>
      </c>
      <c r="G20" s="114">
        <v>5509</v>
      </c>
      <c r="H20" s="114">
        <v>11604</v>
      </c>
      <c r="I20" s="115">
        <v>17499</v>
      </c>
      <c r="J20" s="114">
        <v>10282</v>
      </c>
      <c r="K20" s="114">
        <v>7217</v>
      </c>
      <c r="L20" s="423">
        <v>4284</v>
      </c>
      <c r="M20" s="424">
        <v>3680</v>
      </c>
    </row>
    <row r="21" spans="1:13" s="110" customFormat="1" ht="11.1" customHeight="1" x14ac:dyDescent="0.2">
      <c r="A21" s="422" t="s">
        <v>389</v>
      </c>
      <c r="B21" s="115">
        <v>43076</v>
      </c>
      <c r="C21" s="114">
        <v>22333</v>
      </c>
      <c r="D21" s="114">
        <v>20743</v>
      </c>
      <c r="E21" s="114">
        <v>31359</v>
      </c>
      <c r="F21" s="114">
        <v>11701</v>
      </c>
      <c r="G21" s="114">
        <v>5305</v>
      </c>
      <c r="H21" s="114">
        <v>11629</v>
      </c>
      <c r="I21" s="115">
        <v>17614</v>
      </c>
      <c r="J21" s="114">
        <v>10405</v>
      </c>
      <c r="K21" s="114">
        <v>7209</v>
      </c>
      <c r="L21" s="423">
        <v>2713</v>
      </c>
      <c r="M21" s="424">
        <v>3144</v>
      </c>
    </row>
    <row r="22" spans="1:13" ht="15" customHeight="1" x14ac:dyDescent="0.2">
      <c r="A22" s="422" t="s">
        <v>392</v>
      </c>
      <c r="B22" s="115">
        <v>43299</v>
      </c>
      <c r="C22" s="114">
        <v>22428</v>
      </c>
      <c r="D22" s="114">
        <v>20871</v>
      </c>
      <c r="E22" s="114">
        <v>31467</v>
      </c>
      <c r="F22" s="114">
        <v>11818</v>
      </c>
      <c r="G22" s="114">
        <v>5127</v>
      </c>
      <c r="H22" s="114">
        <v>11750</v>
      </c>
      <c r="I22" s="115">
        <v>17481</v>
      </c>
      <c r="J22" s="114">
        <v>10279</v>
      </c>
      <c r="K22" s="114">
        <v>7202</v>
      </c>
      <c r="L22" s="423">
        <v>3451</v>
      </c>
      <c r="M22" s="424">
        <v>3226</v>
      </c>
    </row>
    <row r="23" spans="1:13" ht="11.1" customHeight="1" x14ac:dyDescent="0.2">
      <c r="A23" s="422" t="s">
        <v>387</v>
      </c>
      <c r="B23" s="115">
        <v>43821</v>
      </c>
      <c r="C23" s="114">
        <v>22856</v>
      </c>
      <c r="D23" s="114">
        <v>20965</v>
      </c>
      <c r="E23" s="114">
        <v>31670</v>
      </c>
      <c r="F23" s="114">
        <v>12135</v>
      </c>
      <c r="G23" s="114">
        <v>5007</v>
      </c>
      <c r="H23" s="114">
        <v>12100</v>
      </c>
      <c r="I23" s="115">
        <v>17647</v>
      </c>
      <c r="J23" s="114">
        <v>10356</v>
      </c>
      <c r="K23" s="114">
        <v>7291</v>
      </c>
      <c r="L23" s="423">
        <v>3150</v>
      </c>
      <c r="M23" s="424">
        <v>2740</v>
      </c>
    </row>
    <row r="24" spans="1:13" ht="11.1" customHeight="1" x14ac:dyDescent="0.2">
      <c r="A24" s="422" t="s">
        <v>388</v>
      </c>
      <c r="B24" s="115">
        <v>44917</v>
      </c>
      <c r="C24" s="114">
        <v>23441</v>
      </c>
      <c r="D24" s="114">
        <v>21476</v>
      </c>
      <c r="E24" s="114">
        <v>32404</v>
      </c>
      <c r="F24" s="114">
        <v>12317</v>
      </c>
      <c r="G24" s="114">
        <v>5513</v>
      </c>
      <c r="H24" s="114">
        <v>12382</v>
      </c>
      <c r="I24" s="115">
        <v>17826</v>
      </c>
      <c r="J24" s="114">
        <v>10285</v>
      </c>
      <c r="K24" s="114">
        <v>7541</v>
      </c>
      <c r="L24" s="423">
        <v>4567</v>
      </c>
      <c r="M24" s="424">
        <v>3810</v>
      </c>
    </row>
    <row r="25" spans="1:13" s="110" customFormat="1" ht="11.1" customHeight="1" x14ac:dyDescent="0.2">
      <c r="A25" s="422" t="s">
        <v>389</v>
      </c>
      <c r="B25" s="115">
        <v>44387</v>
      </c>
      <c r="C25" s="114">
        <v>22960</v>
      </c>
      <c r="D25" s="114">
        <v>21427</v>
      </c>
      <c r="E25" s="114">
        <v>31816</v>
      </c>
      <c r="F25" s="114">
        <v>12371</v>
      </c>
      <c r="G25" s="114">
        <v>5274</v>
      </c>
      <c r="H25" s="114">
        <v>12430</v>
      </c>
      <c r="I25" s="115">
        <v>17801</v>
      </c>
      <c r="J25" s="114">
        <v>10329</v>
      </c>
      <c r="K25" s="114">
        <v>7472</v>
      </c>
      <c r="L25" s="423">
        <v>2600</v>
      </c>
      <c r="M25" s="424">
        <v>3245</v>
      </c>
    </row>
    <row r="26" spans="1:13" ht="15" customHeight="1" x14ac:dyDescent="0.2">
      <c r="A26" s="422" t="s">
        <v>393</v>
      </c>
      <c r="B26" s="115">
        <v>44965</v>
      </c>
      <c r="C26" s="114">
        <v>23355</v>
      </c>
      <c r="D26" s="114">
        <v>21610</v>
      </c>
      <c r="E26" s="114">
        <v>32115</v>
      </c>
      <c r="F26" s="114">
        <v>12651</v>
      </c>
      <c r="G26" s="114">
        <v>5150</v>
      </c>
      <c r="H26" s="114">
        <v>12722</v>
      </c>
      <c r="I26" s="115">
        <v>17927</v>
      </c>
      <c r="J26" s="114">
        <v>10355</v>
      </c>
      <c r="K26" s="114">
        <v>7572</v>
      </c>
      <c r="L26" s="423">
        <v>3798</v>
      </c>
      <c r="M26" s="424">
        <v>3522</v>
      </c>
    </row>
    <row r="27" spans="1:13" ht="11.1" customHeight="1" x14ac:dyDescent="0.2">
      <c r="A27" s="422" t="s">
        <v>387</v>
      </c>
      <c r="B27" s="115">
        <v>45325</v>
      </c>
      <c r="C27" s="114">
        <v>23700</v>
      </c>
      <c r="D27" s="114">
        <v>21625</v>
      </c>
      <c r="E27" s="114">
        <v>32300</v>
      </c>
      <c r="F27" s="114">
        <v>12827</v>
      </c>
      <c r="G27" s="114">
        <v>5098</v>
      </c>
      <c r="H27" s="114">
        <v>13008</v>
      </c>
      <c r="I27" s="115">
        <v>18275</v>
      </c>
      <c r="J27" s="114">
        <v>10477</v>
      </c>
      <c r="K27" s="114">
        <v>7798</v>
      </c>
      <c r="L27" s="423">
        <v>2955</v>
      </c>
      <c r="M27" s="424">
        <v>2705</v>
      </c>
    </row>
    <row r="28" spans="1:13" ht="11.1" customHeight="1" x14ac:dyDescent="0.2">
      <c r="A28" s="422" t="s">
        <v>388</v>
      </c>
      <c r="B28" s="115">
        <v>46244</v>
      </c>
      <c r="C28" s="114">
        <v>24219</v>
      </c>
      <c r="D28" s="114">
        <v>22025</v>
      </c>
      <c r="E28" s="114">
        <v>33236</v>
      </c>
      <c r="F28" s="114">
        <v>12993</v>
      </c>
      <c r="G28" s="114">
        <v>5547</v>
      </c>
      <c r="H28" s="114">
        <v>13251</v>
      </c>
      <c r="I28" s="115">
        <v>18280</v>
      </c>
      <c r="J28" s="114">
        <v>10310</v>
      </c>
      <c r="K28" s="114">
        <v>7970</v>
      </c>
      <c r="L28" s="423">
        <v>4705</v>
      </c>
      <c r="M28" s="424">
        <v>4005</v>
      </c>
    </row>
    <row r="29" spans="1:13" s="110" customFormat="1" ht="11.1" customHeight="1" x14ac:dyDescent="0.2">
      <c r="A29" s="422" t="s">
        <v>389</v>
      </c>
      <c r="B29" s="115">
        <v>45922</v>
      </c>
      <c r="C29" s="114">
        <v>23738</v>
      </c>
      <c r="D29" s="114">
        <v>22184</v>
      </c>
      <c r="E29" s="114">
        <v>32750</v>
      </c>
      <c r="F29" s="114">
        <v>13166</v>
      </c>
      <c r="G29" s="114">
        <v>5389</v>
      </c>
      <c r="H29" s="114">
        <v>13317</v>
      </c>
      <c r="I29" s="115">
        <v>18251</v>
      </c>
      <c r="J29" s="114">
        <v>10359</v>
      </c>
      <c r="K29" s="114">
        <v>7892</v>
      </c>
      <c r="L29" s="423">
        <v>2819</v>
      </c>
      <c r="M29" s="424">
        <v>3265</v>
      </c>
    </row>
    <row r="30" spans="1:13" ht="15" customHeight="1" x14ac:dyDescent="0.2">
      <c r="A30" s="422" t="s">
        <v>394</v>
      </c>
      <c r="B30" s="115">
        <v>46408</v>
      </c>
      <c r="C30" s="114">
        <v>23948</v>
      </c>
      <c r="D30" s="114">
        <v>22460</v>
      </c>
      <c r="E30" s="114">
        <v>32943</v>
      </c>
      <c r="F30" s="114">
        <v>13462</v>
      </c>
      <c r="G30" s="114">
        <v>5227</v>
      </c>
      <c r="H30" s="114">
        <v>13537</v>
      </c>
      <c r="I30" s="115">
        <v>17905</v>
      </c>
      <c r="J30" s="114">
        <v>10151</v>
      </c>
      <c r="K30" s="114">
        <v>7754</v>
      </c>
      <c r="L30" s="423">
        <v>3740</v>
      </c>
      <c r="M30" s="424">
        <v>3403</v>
      </c>
    </row>
    <row r="31" spans="1:13" ht="11.1" customHeight="1" x14ac:dyDescent="0.2">
      <c r="A31" s="422" t="s">
        <v>387</v>
      </c>
      <c r="B31" s="115">
        <v>46969</v>
      </c>
      <c r="C31" s="114">
        <v>24380</v>
      </c>
      <c r="D31" s="114">
        <v>22589</v>
      </c>
      <c r="E31" s="114">
        <v>33263</v>
      </c>
      <c r="F31" s="114">
        <v>13703</v>
      </c>
      <c r="G31" s="114">
        <v>5101</v>
      </c>
      <c r="H31" s="114">
        <v>13789</v>
      </c>
      <c r="I31" s="115">
        <v>18168</v>
      </c>
      <c r="J31" s="114">
        <v>10258</v>
      </c>
      <c r="K31" s="114">
        <v>7910</v>
      </c>
      <c r="L31" s="423">
        <v>3154</v>
      </c>
      <c r="M31" s="424">
        <v>2726</v>
      </c>
    </row>
    <row r="32" spans="1:13" ht="11.1" customHeight="1" x14ac:dyDescent="0.2">
      <c r="A32" s="422" t="s">
        <v>388</v>
      </c>
      <c r="B32" s="115">
        <v>47867</v>
      </c>
      <c r="C32" s="114">
        <v>24933</v>
      </c>
      <c r="D32" s="114">
        <v>22934</v>
      </c>
      <c r="E32" s="114">
        <v>33999</v>
      </c>
      <c r="F32" s="114">
        <v>13867</v>
      </c>
      <c r="G32" s="114">
        <v>5598</v>
      </c>
      <c r="H32" s="114">
        <v>13947</v>
      </c>
      <c r="I32" s="115">
        <v>18275</v>
      </c>
      <c r="J32" s="114">
        <v>10248</v>
      </c>
      <c r="K32" s="114">
        <v>8027</v>
      </c>
      <c r="L32" s="423">
        <v>5052</v>
      </c>
      <c r="M32" s="424">
        <v>4049</v>
      </c>
    </row>
    <row r="33" spans="1:13" s="110" customFormat="1" ht="11.1" customHeight="1" x14ac:dyDescent="0.2">
      <c r="A33" s="422" t="s">
        <v>389</v>
      </c>
      <c r="B33" s="115">
        <v>47705</v>
      </c>
      <c r="C33" s="114">
        <v>24607</v>
      </c>
      <c r="D33" s="114">
        <v>23098</v>
      </c>
      <c r="E33" s="114">
        <v>33627</v>
      </c>
      <c r="F33" s="114">
        <v>14078</v>
      </c>
      <c r="G33" s="114">
        <v>5404</v>
      </c>
      <c r="H33" s="114">
        <v>14131</v>
      </c>
      <c r="I33" s="115">
        <v>18339</v>
      </c>
      <c r="J33" s="114">
        <v>10213</v>
      </c>
      <c r="K33" s="114">
        <v>8126</v>
      </c>
      <c r="L33" s="423">
        <v>3204</v>
      </c>
      <c r="M33" s="424">
        <v>3494</v>
      </c>
    </row>
    <row r="34" spans="1:13" ht="15" customHeight="1" x14ac:dyDescent="0.2">
      <c r="A34" s="422" t="s">
        <v>395</v>
      </c>
      <c r="B34" s="115">
        <v>48084</v>
      </c>
      <c r="C34" s="114">
        <v>24873</v>
      </c>
      <c r="D34" s="114">
        <v>23211</v>
      </c>
      <c r="E34" s="114">
        <v>33886</v>
      </c>
      <c r="F34" s="114">
        <v>14198</v>
      </c>
      <c r="G34" s="114">
        <v>5300</v>
      </c>
      <c r="H34" s="114">
        <v>14359</v>
      </c>
      <c r="I34" s="115">
        <v>18042</v>
      </c>
      <c r="J34" s="114">
        <v>9996</v>
      </c>
      <c r="K34" s="114">
        <v>8046</v>
      </c>
      <c r="L34" s="423">
        <v>4184</v>
      </c>
      <c r="M34" s="424">
        <v>3866</v>
      </c>
    </row>
    <row r="35" spans="1:13" ht="11.1" customHeight="1" x14ac:dyDescent="0.2">
      <c r="A35" s="422" t="s">
        <v>387</v>
      </c>
      <c r="B35" s="115">
        <v>48444</v>
      </c>
      <c r="C35" s="114">
        <v>25114</v>
      </c>
      <c r="D35" s="114">
        <v>23330</v>
      </c>
      <c r="E35" s="114">
        <v>34004</v>
      </c>
      <c r="F35" s="114">
        <v>14440</v>
      </c>
      <c r="G35" s="114">
        <v>5138</v>
      </c>
      <c r="H35" s="114">
        <v>14638</v>
      </c>
      <c r="I35" s="115">
        <v>18453</v>
      </c>
      <c r="J35" s="114">
        <v>10223</v>
      </c>
      <c r="K35" s="114">
        <v>8230</v>
      </c>
      <c r="L35" s="423">
        <v>3456</v>
      </c>
      <c r="M35" s="424">
        <v>2999</v>
      </c>
    </row>
    <row r="36" spans="1:13" ht="11.1" customHeight="1" x14ac:dyDescent="0.2">
      <c r="A36" s="422" t="s">
        <v>388</v>
      </c>
      <c r="B36" s="115">
        <v>49198</v>
      </c>
      <c r="C36" s="114">
        <v>25537</v>
      </c>
      <c r="D36" s="114">
        <v>23661</v>
      </c>
      <c r="E36" s="114">
        <v>34534</v>
      </c>
      <c r="F36" s="114">
        <v>14664</v>
      </c>
      <c r="G36" s="114">
        <v>5668</v>
      </c>
      <c r="H36" s="114">
        <v>14764</v>
      </c>
      <c r="I36" s="115">
        <v>18717</v>
      </c>
      <c r="J36" s="114">
        <v>10155</v>
      </c>
      <c r="K36" s="114">
        <v>8562</v>
      </c>
      <c r="L36" s="423">
        <v>5142</v>
      </c>
      <c r="M36" s="424">
        <v>4466</v>
      </c>
    </row>
    <row r="37" spans="1:13" s="110" customFormat="1" ht="11.1" customHeight="1" x14ac:dyDescent="0.2">
      <c r="A37" s="422" t="s">
        <v>389</v>
      </c>
      <c r="B37" s="115">
        <v>48832</v>
      </c>
      <c r="C37" s="114">
        <v>25226</v>
      </c>
      <c r="D37" s="114">
        <v>23606</v>
      </c>
      <c r="E37" s="114">
        <v>34127</v>
      </c>
      <c r="F37" s="114">
        <v>14705</v>
      </c>
      <c r="G37" s="114">
        <v>5527</v>
      </c>
      <c r="H37" s="114">
        <v>14843</v>
      </c>
      <c r="I37" s="115">
        <v>18654</v>
      </c>
      <c r="J37" s="114">
        <v>10277</v>
      </c>
      <c r="K37" s="114">
        <v>8377</v>
      </c>
      <c r="L37" s="423">
        <v>3252</v>
      </c>
      <c r="M37" s="424">
        <v>3593</v>
      </c>
    </row>
    <row r="38" spans="1:13" ht="15" customHeight="1" x14ac:dyDescent="0.2">
      <c r="A38" s="425" t="s">
        <v>396</v>
      </c>
      <c r="B38" s="115">
        <v>49268</v>
      </c>
      <c r="C38" s="114">
        <v>25498</v>
      </c>
      <c r="D38" s="114">
        <v>23770</v>
      </c>
      <c r="E38" s="114">
        <v>34338</v>
      </c>
      <c r="F38" s="114">
        <v>14930</v>
      </c>
      <c r="G38" s="114">
        <v>5428</v>
      </c>
      <c r="H38" s="114">
        <v>15111</v>
      </c>
      <c r="I38" s="115">
        <v>18638</v>
      </c>
      <c r="J38" s="114">
        <v>10265</v>
      </c>
      <c r="K38" s="114">
        <v>8373</v>
      </c>
      <c r="L38" s="423">
        <v>4505</v>
      </c>
      <c r="M38" s="424">
        <v>4133</v>
      </c>
    </row>
    <row r="39" spans="1:13" ht="11.1" customHeight="1" x14ac:dyDescent="0.2">
      <c r="A39" s="422" t="s">
        <v>387</v>
      </c>
      <c r="B39" s="115">
        <v>49533</v>
      </c>
      <c r="C39" s="114">
        <v>25686</v>
      </c>
      <c r="D39" s="114">
        <v>23847</v>
      </c>
      <c r="E39" s="114">
        <v>34494</v>
      </c>
      <c r="F39" s="114">
        <v>15039</v>
      </c>
      <c r="G39" s="114">
        <v>5314</v>
      </c>
      <c r="H39" s="114">
        <v>15331</v>
      </c>
      <c r="I39" s="115">
        <v>18785</v>
      </c>
      <c r="J39" s="114">
        <v>10262</v>
      </c>
      <c r="K39" s="114">
        <v>8523</v>
      </c>
      <c r="L39" s="423">
        <v>3486</v>
      </c>
      <c r="M39" s="424">
        <v>3234</v>
      </c>
    </row>
    <row r="40" spans="1:13" ht="11.1" customHeight="1" x14ac:dyDescent="0.2">
      <c r="A40" s="425" t="s">
        <v>388</v>
      </c>
      <c r="B40" s="115">
        <v>49889</v>
      </c>
      <c r="C40" s="114">
        <v>25916</v>
      </c>
      <c r="D40" s="114">
        <v>23973</v>
      </c>
      <c r="E40" s="114">
        <v>34830</v>
      </c>
      <c r="F40" s="114">
        <v>15059</v>
      </c>
      <c r="G40" s="114">
        <v>5753</v>
      </c>
      <c r="H40" s="114">
        <v>15445</v>
      </c>
      <c r="I40" s="115">
        <v>18647</v>
      </c>
      <c r="J40" s="114">
        <v>10048</v>
      </c>
      <c r="K40" s="114">
        <v>8599</v>
      </c>
      <c r="L40" s="423">
        <v>4999</v>
      </c>
      <c r="M40" s="424">
        <v>4394</v>
      </c>
    </row>
    <row r="41" spans="1:13" s="110" customFormat="1" ht="11.1" customHeight="1" x14ac:dyDescent="0.2">
      <c r="A41" s="422" t="s">
        <v>389</v>
      </c>
      <c r="B41" s="115">
        <v>50118</v>
      </c>
      <c r="C41" s="114">
        <v>25961</v>
      </c>
      <c r="D41" s="114">
        <v>24157</v>
      </c>
      <c r="E41" s="114">
        <v>34771</v>
      </c>
      <c r="F41" s="114">
        <v>15347</v>
      </c>
      <c r="G41" s="114">
        <v>5589</v>
      </c>
      <c r="H41" s="114">
        <v>15697</v>
      </c>
      <c r="I41" s="115">
        <v>19092</v>
      </c>
      <c r="J41" s="114">
        <v>10272</v>
      </c>
      <c r="K41" s="114">
        <v>8820</v>
      </c>
      <c r="L41" s="423">
        <v>3728</v>
      </c>
      <c r="M41" s="424">
        <v>3874</v>
      </c>
    </row>
    <row r="42" spans="1:13" ht="15" customHeight="1" x14ac:dyDescent="0.2">
      <c r="A42" s="422" t="s">
        <v>397</v>
      </c>
      <c r="B42" s="115">
        <v>50145</v>
      </c>
      <c r="C42" s="114">
        <v>26028</v>
      </c>
      <c r="D42" s="114">
        <v>24117</v>
      </c>
      <c r="E42" s="114">
        <v>34874</v>
      </c>
      <c r="F42" s="114">
        <v>15271</v>
      </c>
      <c r="G42" s="114">
        <v>5428</v>
      </c>
      <c r="H42" s="114">
        <v>15832</v>
      </c>
      <c r="I42" s="115">
        <v>18381</v>
      </c>
      <c r="J42" s="114">
        <v>9795</v>
      </c>
      <c r="K42" s="114">
        <v>8586</v>
      </c>
      <c r="L42" s="423">
        <v>4140</v>
      </c>
      <c r="M42" s="424">
        <v>3907</v>
      </c>
    </row>
    <row r="43" spans="1:13" ht="11.1" customHeight="1" x14ac:dyDescent="0.2">
      <c r="A43" s="422" t="s">
        <v>387</v>
      </c>
      <c r="B43" s="115">
        <v>50649</v>
      </c>
      <c r="C43" s="114">
        <v>26512</v>
      </c>
      <c r="D43" s="114">
        <v>24137</v>
      </c>
      <c r="E43" s="114">
        <v>35299</v>
      </c>
      <c r="F43" s="114">
        <v>15350</v>
      </c>
      <c r="G43" s="114">
        <v>5433</v>
      </c>
      <c r="H43" s="114">
        <v>16096</v>
      </c>
      <c r="I43" s="115">
        <v>18605</v>
      </c>
      <c r="J43" s="114">
        <v>9870</v>
      </c>
      <c r="K43" s="114">
        <v>8735</v>
      </c>
      <c r="L43" s="423">
        <v>3697</v>
      </c>
      <c r="M43" s="424">
        <v>3331</v>
      </c>
    </row>
    <row r="44" spans="1:13" ht="11.1" customHeight="1" x14ac:dyDescent="0.2">
      <c r="A44" s="422" t="s">
        <v>388</v>
      </c>
      <c r="B44" s="115">
        <v>51827</v>
      </c>
      <c r="C44" s="114">
        <v>27289</v>
      </c>
      <c r="D44" s="114">
        <v>24538</v>
      </c>
      <c r="E44" s="114">
        <v>36304</v>
      </c>
      <c r="F44" s="114">
        <v>15523</v>
      </c>
      <c r="G44" s="114">
        <v>6041</v>
      </c>
      <c r="H44" s="114">
        <v>16335</v>
      </c>
      <c r="I44" s="115">
        <v>18686</v>
      </c>
      <c r="J44" s="114">
        <v>9732</v>
      </c>
      <c r="K44" s="114">
        <v>8954</v>
      </c>
      <c r="L44" s="423">
        <v>5546</v>
      </c>
      <c r="M44" s="424">
        <v>4793</v>
      </c>
    </row>
    <row r="45" spans="1:13" s="110" customFormat="1" ht="11.1" customHeight="1" x14ac:dyDescent="0.2">
      <c r="A45" s="422" t="s">
        <v>389</v>
      </c>
      <c r="B45" s="115">
        <v>51626</v>
      </c>
      <c r="C45" s="114">
        <v>27024</v>
      </c>
      <c r="D45" s="114">
        <v>24602</v>
      </c>
      <c r="E45" s="114">
        <v>35875</v>
      </c>
      <c r="F45" s="114">
        <v>15751</v>
      </c>
      <c r="G45" s="114">
        <v>5816</v>
      </c>
      <c r="H45" s="114">
        <v>16489</v>
      </c>
      <c r="I45" s="115">
        <v>18582</v>
      </c>
      <c r="J45" s="114">
        <v>9685</v>
      </c>
      <c r="K45" s="114">
        <v>8897</v>
      </c>
      <c r="L45" s="423">
        <v>3618</v>
      </c>
      <c r="M45" s="424">
        <v>3909</v>
      </c>
    </row>
    <row r="46" spans="1:13" ht="15" customHeight="1" x14ac:dyDescent="0.2">
      <c r="A46" s="422" t="s">
        <v>398</v>
      </c>
      <c r="B46" s="115">
        <v>51904</v>
      </c>
      <c r="C46" s="114">
        <v>27215</v>
      </c>
      <c r="D46" s="114">
        <v>24689</v>
      </c>
      <c r="E46" s="114">
        <v>36019</v>
      </c>
      <c r="F46" s="114">
        <v>15885</v>
      </c>
      <c r="G46" s="114">
        <v>5678</v>
      </c>
      <c r="H46" s="114">
        <v>16733</v>
      </c>
      <c r="I46" s="115">
        <v>18412</v>
      </c>
      <c r="J46" s="114">
        <v>9591</v>
      </c>
      <c r="K46" s="114">
        <v>8821</v>
      </c>
      <c r="L46" s="423">
        <v>4715</v>
      </c>
      <c r="M46" s="424">
        <v>4518</v>
      </c>
    </row>
    <row r="47" spans="1:13" ht="11.1" customHeight="1" x14ac:dyDescent="0.2">
      <c r="A47" s="422" t="s">
        <v>387</v>
      </c>
      <c r="B47" s="115">
        <v>52422</v>
      </c>
      <c r="C47" s="114">
        <v>27542</v>
      </c>
      <c r="D47" s="114">
        <v>24880</v>
      </c>
      <c r="E47" s="114">
        <v>36318</v>
      </c>
      <c r="F47" s="114">
        <v>16104</v>
      </c>
      <c r="G47" s="114">
        <v>5605</v>
      </c>
      <c r="H47" s="114">
        <v>17017</v>
      </c>
      <c r="I47" s="115">
        <v>18885</v>
      </c>
      <c r="J47" s="114">
        <v>9655</v>
      </c>
      <c r="K47" s="114">
        <v>9230</v>
      </c>
      <c r="L47" s="423">
        <v>4009</v>
      </c>
      <c r="M47" s="424">
        <v>3693</v>
      </c>
    </row>
    <row r="48" spans="1:13" ht="11.1" customHeight="1" x14ac:dyDescent="0.2">
      <c r="A48" s="422" t="s">
        <v>388</v>
      </c>
      <c r="B48" s="115">
        <v>53282</v>
      </c>
      <c r="C48" s="114">
        <v>28139</v>
      </c>
      <c r="D48" s="114">
        <v>25143</v>
      </c>
      <c r="E48" s="114">
        <v>37105</v>
      </c>
      <c r="F48" s="114">
        <v>16177</v>
      </c>
      <c r="G48" s="114">
        <v>6043</v>
      </c>
      <c r="H48" s="114">
        <v>17230</v>
      </c>
      <c r="I48" s="115">
        <v>18769</v>
      </c>
      <c r="J48" s="114">
        <v>9419</v>
      </c>
      <c r="K48" s="114">
        <v>9350</v>
      </c>
      <c r="L48" s="423">
        <v>5323</v>
      </c>
      <c r="M48" s="424">
        <v>4831</v>
      </c>
    </row>
    <row r="49" spans="1:17" s="110" customFormat="1" ht="11.1" customHeight="1" x14ac:dyDescent="0.2">
      <c r="A49" s="422" t="s">
        <v>389</v>
      </c>
      <c r="B49" s="115">
        <v>53106</v>
      </c>
      <c r="C49" s="114">
        <v>27814</v>
      </c>
      <c r="D49" s="114">
        <v>25292</v>
      </c>
      <c r="E49" s="114">
        <v>36827</v>
      </c>
      <c r="F49" s="114">
        <v>16279</v>
      </c>
      <c r="G49" s="114">
        <v>5912</v>
      </c>
      <c r="H49" s="114">
        <v>17329</v>
      </c>
      <c r="I49" s="115">
        <v>18660</v>
      </c>
      <c r="J49" s="114">
        <v>9376</v>
      </c>
      <c r="K49" s="114">
        <v>9284</v>
      </c>
      <c r="L49" s="423">
        <v>3732</v>
      </c>
      <c r="M49" s="424">
        <v>4053</v>
      </c>
    </row>
    <row r="50" spans="1:17" ht="15" customHeight="1" x14ac:dyDescent="0.2">
      <c r="A50" s="422" t="s">
        <v>399</v>
      </c>
      <c r="B50" s="143">
        <v>52944</v>
      </c>
      <c r="C50" s="144">
        <v>27707</v>
      </c>
      <c r="D50" s="144">
        <v>25237</v>
      </c>
      <c r="E50" s="144">
        <v>36615</v>
      </c>
      <c r="F50" s="144">
        <v>16329</v>
      </c>
      <c r="G50" s="144">
        <v>5677</v>
      </c>
      <c r="H50" s="144">
        <v>17484</v>
      </c>
      <c r="I50" s="143">
        <v>18279</v>
      </c>
      <c r="J50" s="144">
        <v>9191</v>
      </c>
      <c r="K50" s="144">
        <v>9088</v>
      </c>
      <c r="L50" s="426">
        <v>4593</v>
      </c>
      <c r="M50" s="427">
        <v>4639</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2.0036991368680641</v>
      </c>
      <c r="C6" s="480">
        <f>'Tabelle 3.3'!J11</f>
        <v>-0.72235498587877467</v>
      </c>
      <c r="D6" s="481">
        <f t="shared" ref="D6:E9" si="0">IF(OR(AND(B6&gt;=-50,B6&lt;=50),ISNUMBER(B6)=FALSE),B6,"")</f>
        <v>2.0036991368680641</v>
      </c>
      <c r="E6" s="481">
        <f t="shared" si="0"/>
        <v>-0.72235498587877467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2.0036991368680641</v>
      </c>
      <c r="C14" s="480">
        <f>'Tabelle 3.3'!J11</f>
        <v>-0.72235498587877467</v>
      </c>
      <c r="D14" s="481">
        <f>IF(OR(AND(B14&gt;=-50,B14&lt;=50),ISNUMBER(B14)=FALSE),B14,"")</f>
        <v>2.0036991368680641</v>
      </c>
      <c r="E14" s="481">
        <f>IF(OR(AND(C14&gt;=-50,C14&lt;=50),ISNUMBER(C14)=FALSE),C14,"")</f>
        <v>-0.72235498587877467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8.4158415841584162</v>
      </c>
      <c r="C15" s="480">
        <f>'Tabelle 3.3'!J12</f>
        <v>1.2121212121212122</v>
      </c>
      <c r="D15" s="481">
        <f t="shared" ref="D15:E45" si="3">IF(OR(AND(B15&gt;=-50,B15&lt;=50),ISNUMBER(B15)=FALSE),B15,"")</f>
        <v>8.4158415841584162</v>
      </c>
      <c r="E15" s="481">
        <f t="shared" si="3"/>
        <v>1.2121212121212122</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-0.25706940874035988</v>
      </c>
      <c r="C16" s="480">
        <f>'Tabelle 3.3'!J13</f>
        <v>4.591836734693878</v>
      </c>
      <c r="D16" s="481">
        <f t="shared" si="3"/>
        <v>-0.25706940874035988</v>
      </c>
      <c r="E16" s="481">
        <f t="shared" si="3"/>
        <v>4.591836734693878</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0.90849242922975637</v>
      </c>
      <c r="C17" s="480">
        <f>'Tabelle 3.3'!J14</f>
        <v>-7.2742474916387962</v>
      </c>
      <c r="D17" s="481">
        <f t="shared" si="3"/>
        <v>0.90849242922975637</v>
      </c>
      <c r="E17" s="481">
        <f t="shared" si="3"/>
        <v>-7.2742474916387962</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0.96219931271477666</v>
      </c>
      <c r="C18" s="480">
        <f>'Tabelle 3.3'!J15</f>
        <v>-12.777777777777779</v>
      </c>
      <c r="D18" s="481">
        <f t="shared" si="3"/>
        <v>0.96219931271477666</v>
      </c>
      <c r="E18" s="481">
        <f t="shared" si="3"/>
        <v>-12.777777777777779</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0.94408133623819901</v>
      </c>
      <c r="C19" s="480">
        <f>'Tabelle 3.3'!J16</f>
        <v>-2.4955436720142603</v>
      </c>
      <c r="D19" s="481">
        <f t="shared" si="3"/>
        <v>0.94408133623819901</v>
      </c>
      <c r="E19" s="481">
        <f t="shared" si="3"/>
        <v>-2.4955436720142603</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0.47468354430379744</v>
      </c>
      <c r="C20" s="480">
        <f>'Tabelle 3.3'!J17</f>
        <v>-4.2105263157894735</v>
      </c>
      <c r="D20" s="481">
        <f t="shared" si="3"/>
        <v>0.47468354430379744</v>
      </c>
      <c r="E20" s="481">
        <f t="shared" si="3"/>
        <v>-4.2105263157894735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3.7245392822502423</v>
      </c>
      <c r="C21" s="480">
        <f>'Tabelle 3.3'!J18</f>
        <v>6.1244979919678713</v>
      </c>
      <c r="D21" s="481">
        <f t="shared" si="3"/>
        <v>3.7245392822502423</v>
      </c>
      <c r="E21" s="481">
        <f t="shared" si="3"/>
        <v>6.1244979919678713</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0.12868908716540836</v>
      </c>
      <c r="C22" s="480">
        <f>'Tabelle 3.3'!J19</f>
        <v>-5.8220211161387629</v>
      </c>
      <c r="D22" s="481">
        <f t="shared" si="3"/>
        <v>0.12868908716540836</v>
      </c>
      <c r="E22" s="481">
        <f t="shared" si="3"/>
        <v>-5.8220211161387629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-1.6145307769929365</v>
      </c>
      <c r="C23" s="480">
        <f>'Tabelle 3.3'!J20</f>
        <v>6.8259385665529013</v>
      </c>
      <c r="D23" s="481">
        <f t="shared" si="3"/>
        <v>-1.6145307769929365</v>
      </c>
      <c r="E23" s="481">
        <f t="shared" si="3"/>
        <v>6.8259385665529013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-5.609915198956295</v>
      </c>
      <c r="C24" s="480">
        <f>'Tabelle 3.3'!J21</f>
        <v>-10.532837670384138</v>
      </c>
      <c r="D24" s="481">
        <f t="shared" si="3"/>
        <v>-5.609915198956295</v>
      </c>
      <c r="E24" s="481">
        <f t="shared" si="3"/>
        <v>-10.532837670384138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-3.2548179871520344</v>
      </c>
      <c r="C25" s="480">
        <f>'Tabelle 3.3'!J22</f>
        <v>0</v>
      </c>
      <c r="D25" s="481">
        <f t="shared" si="3"/>
        <v>-3.2548179871520344</v>
      </c>
      <c r="E25" s="481">
        <f t="shared" si="3"/>
        <v>0</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-0.58139534883720934</v>
      </c>
      <c r="C26" s="480">
        <f>'Tabelle 3.3'!J23</f>
        <v>0</v>
      </c>
      <c r="D26" s="481">
        <f t="shared" si="3"/>
        <v>-0.58139534883720934</v>
      </c>
      <c r="E26" s="481">
        <f t="shared" si="3"/>
        <v>0</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1.968365553602812</v>
      </c>
      <c r="C27" s="480">
        <f>'Tabelle 3.3'!J24</f>
        <v>-1.5018773466833542</v>
      </c>
      <c r="D27" s="481">
        <f t="shared" si="3"/>
        <v>1.968365553602812</v>
      </c>
      <c r="E27" s="481">
        <f t="shared" si="3"/>
        <v>-1.5018773466833542</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9.3473827328348058</v>
      </c>
      <c r="C28" s="480">
        <f>'Tabelle 3.3'!J25</f>
        <v>13.84799044966176</v>
      </c>
      <c r="D28" s="481">
        <f t="shared" si="3"/>
        <v>9.3473827328348058</v>
      </c>
      <c r="E28" s="481">
        <f t="shared" si="3"/>
        <v>13.84799044966176</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23.389830508474578</v>
      </c>
      <c r="C29" s="480">
        <f>'Tabelle 3.3'!J26</f>
        <v>17.647058823529413</v>
      </c>
      <c r="D29" s="481">
        <f t="shared" si="3"/>
        <v>23.389830508474578</v>
      </c>
      <c r="E29" s="481">
        <f t="shared" si="3"/>
        <v>17.647058823529413</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0.32722513089005234</v>
      </c>
      <c r="C30" s="480">
        <f>'Tabelle 3.3'!J27</f>
        <v>-10.209424083769633</v>
      </c>
      <c r="D30" s="481">
        <f t="shared" si="3"/>
        <v>0.32722513089005234</v>
      </c>
      <c r="E30" s="481">
        <f t="shared" si="3"/>
        <v>-10.209424083769633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3.0989272943980928</v>
      </c>
      <c r="C31" s="480">
        <f>'Tabelle 3.3'!J28</f>
        <v>1.2558869701726845</v>
      </c>
      <c r="D31" s="481">
        <f t="shared" si="3"/>
        <v>3.0989272943980928</v>
      </c>
      <c r="E31" s="481">
        <f t="shared" si="3"/>
        <v>1.2558869701726845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4.6885694729637235</v>
      </c>
      <c r="C32" s="480">
        <f>'Tabelle 3.3'!J29</f>
        <v>-4.873096446700508</v>
      </c>
      <c r="D32" s="481">
        <f t="shared" si="3"/>
        <v>4.6885694729637235</v>
      </c>
      <c r="E32" s="481">
        <f t="shared" si="3"/>
        <v>-4.873096446700508</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8.3025830258302591</v>
      </c>
      <c r="C33" s="480">
        <f>'Tabelle 3.3'!J30</f>
        <v>4.8239895697522819</v>
      </c>
      <c r="D33" s="481">
        <f t="shared" si="3"/>
        <v>8.3025830258302591</v>
      </c>
      <c r="E33" s="481">
        <f t="shared" si="3"/>
        <v>4.8239895697522819</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3.8277511961722488</v>
      </c>
      <c r="C34" s="480">
        <f>'Tabelle 3.3'!J31</f>
        <v>-3.2834580216126352</v>
      </c>
      <c r="D34" s="481">
        <f t="shared" si="3"/>
        <v>3.8277511961722488</v>
      </c>
      <c r="E34" s="481">
        <f t="shared" si="3"/>
        <v>-3.2834580216126352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8.4158415841584162</v>
      </c>
      <c r="C37" s="480">
        <f>'Tabelle 3.3'!J34</f>
        <v>1.2121212121212122</v>
      </c>
      <c r="D37" s="481">
        <f t="shared" si="3"/>
        <v>8.4158415841584162</v>
      </c>
      <c r="E37" s="481">
        <f t="shared" si="3"/>
        <v>1.2121212121212122</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1.9145476049674748</v>
      </c>
      <c r="C38" s="480">
        <f>'Tabelle 3.3'!J35</f>
        <v>-0.71189279731993305</v>
      </c>
      <c r="D38" s="481">
        <f t="shared" si="3"/>
        <v>1.9145476049674748</v>
      </c>
      <c r="E38" s="481">
        <f t="shared" si="3"/>
        <v>-0.71189279731993305</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2.0013621836852309</v>
      </c>
      <c r="C39" s="480">
        <f>'Tabelle 3.3'!J36</f>
        <v>-0.7377979568671964</v>
      </c>
      <c r="D39" s="481">
        <f t="shared" si="3"/>
        <v>2.0013621836852309</v>
      </c>
      <c r="E39" s="481">
        <f t="shared" si="3"/>
        <v>-0.7377979568671964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2.0013621836852309</v>
      </c>
      <c r="C45" s="480">
        <f>'Tabelle 3.3'!J36</f>
        <v>-0.7377979568671964</v>
      </c>
      <c r="D45" s="481">
        <f t="shared" si="3"/>
        <v>2.0013621836852309</v>
      </c>
      <c r="E45" s="481">
        <f t="shared" si="3"/>
        <v>-0.7377979568671964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44965</v>
      </c>
      <c r="C51" s="487">
        <v>10355</v>
      </c>
      <c r="D51" s="487">
        <v>7572</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45325</v>
      </c>
      <c r="C52" s="487">
        <v>10477</v>
      </c>
      <c r="D52" s="487">
        <v>7798</v>
      </c>
      <c r="E52" s="488">
        <f t="shared" ref="E52:G70" si="11">IF($A$51=37802,IF(COUNTBLANK(B$51:B$70)&gt;0,#N/A,B52/B$51*100),IF(COUNTBLANK(B$51:B$75)&gt;0,#N/A,B52/B$51*100))</f>
        <v>100.80062270654955</v>
      </c>
      <c r="F52" s="488">
        <f t="shared" si="11"/>
        <v>101.17817479478512</v>
      </c>
      <c r="G52" s="488">
        <f t="shared" si="11"/>
        <v>102.98468040147912</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46244</v>
      </c>
      <c r="C53" s="487">
        <v>10310</v>
      </c>
      <c r="D53" s="487">
        <v>7970</v>
      </c>
      <c r="E53" s="488">
        <f t="shared" si="11"/>
        <v>102.8444345602135</v>
      </c>
      <c r="F53" s="488">
        <f t="shared" si="11"/>
        <v>99.565427329792371</v>
      </c>
      <c r="G53" s="488">
        <f t="shared" si="11"/>
        <v>105.25620707871104</v>
      </c>
      <c r="H53" s="489">
        <f>IF(ISERROR(L53)=TRUE,IF(MONTH(A53)=MONTH(MAX(A$51:A$75)),A53,""),"")</f>
        <v>41883</v>
      </c>
      <c r="I53" s="488">
        <f t="shared" si="12"/>
        <v>102.8444345602135</v>
      </c>
      <c r="J53" s="488">
        <f t="shared" si="10"/>
        <v>99.565427329792371</v>
      </c>
      <c r="K53" s="488">
        <f t="shared" si="10"/>
        <v>105.25620707871104</v>
      </c>
      <c r="L53" s="488" t="e">
        <f t="shared" si="13"/>
        <v>#N/A</v>
      </c>
    </row>
    <row r="54" spans="1:14" ht="15" customHeight="1" x14ac:dyDescent="0.2">
      <c r="A54" s="490" t="s">
        <v>462</v>
      </c>
      <c r="B54" s="487">
        <v>45922</v>
      </c>
      <c r="C54" s="487">
        <v>10359</v>
      </c>
      <c r="D54" s="487">
        <v>7892</v>
      </c>
      <c r="E54" s="488">
        <f t="shared" si="11"/>
        <v>102.1283220282442</v>
      </c>
      <c r="F54" s="488">
        <f t="shared" si="11"/>
        <v>100.03862868179623</v>
      </c>
      <c r="G54" s="488">
        <f t="shared" si="11"/>
        <v>104.22609614368727</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46408</v>
      </c>
      <c r="C55" s="487">
        <v>10151</v>
      </c>
      <c r="D55" s="487">
        <v>7754</v>
      </c>
      <c r="E55" s="488">
        <f t="shared" si="11"/>
        <v>103.20916268208606</v>
      </c>
      <c r="F55" s="488">
        <f t="shared" si="11"/>
        <v>98.029937228392086</v>
      </c>
      <c r="G55" s="488">
        <f t="shared" si="11"/>
        <v>102.40359218172213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46969</v>
      </c>
      <c r="C56" s="487">
        <v>10258</v>
      </c>
      <c r="D56" s="487">
        <v>7910</v>
      </c>
      <c r="E56" s="488">
        <f t="shared" si="11"/>
        <v>104.45679973312576</v>
      </c>
      <c r="F56" s="488">
        <f t="shared" si="11"/>
        <v>99.063254466441336</v>
      </c>
      <c r="G56" s="488">
        <f t="shared" si="11"/>
        <v>104.46381405176967</v>
      </c>
      <c r="H56" s="489" t="str">
        <f t="shared" si="14"/>
        <v/>
      </c>
      <c r="I56" s="488" t="str">
        <f t="shared" si="12"/>
        <v/>
      </c>
      <c r="J56" s="488" t="str">
        <f t="shared" si="10"/>
        <v/>
      </c>
      <c r="K56" s="488" t="str">
        <f t="shared" si="10"/>
        <v/>
      </c>
      <c r="L56" s="488" t="e">
        <f t="shared" si="13"/>
        <v>#N/A</v>
      </c>
    </row>
    <row r="57" spans="1:14" ht="15" customHeight="1" x14ac:dyDescent="0.2">
      <c r="A57" s="490">
        <v>42248</v>
      </c>
      <c r="B57" s="487">
        <v>47867</v>
      </c>
      <c r="C57" s="487">
        <v>10248</v>
      </c>
      <c r="D57" s="487">
        <v>8027</v>
      </c>
      <c r="E57" s="488">
        <f t="shared" si="11"/>
        <v>106.45390859557433</v>
      </c>
      <c r="F57" s="488">
        <f t="shared" si="11"/>
        <v>98.96668276195075</v>
      </c>
      <c r="G57" s="488">
        <f t="shared" si="11"/>
        <v>106.00898045430533</v>
      </c>
      <c r="H57" s="489">
        <f t="shared" si="14"/>
        <v>42248</v>
      </c>
      <c r="I57" s="488">
        <f t="shared" si="12"/>
        <v>106.45390859557433</v>
      </c>
      <c r="J57" s="488">
        <f t="shared" si="10"/>
        <v>98.96668276195075</v>
      </c>
      <c r="K57" s="488">
        <f t="shared" si="10"/>
        <v>106.00898045430533</v>
      </c>
      <c r="L57" s="488" t="e">
        <f t="shared" si="13"/>
        <v>#N/A</v>
      </c>
    </row>
    <row r="58" spans="1:14" ht="15" customHeight="1" x14ac:dyDescent="0.2">
      <c r="A58" s="490" t="s">
        <v>465</v>
      </c>
      <c r="B58" s="487">
        <v>47705</v>
      </c>
      <c r="C58" s="487">
        <v>10213</v>
      </c>
      <c r="D58" s="487">
        <v>8126</v>
      </c>
      <c r="E58" s="488">
        <f t="shared" si="11"/>
        <v>106.09362837762704</v>
      </c>
      <c r="F58" s="488">
        <f t="shared" si="11"/>
        <v>98.628681796233707</v>
      </c>
      <c r="G58" s="488">
        <f t="shared" si="11"/>
        <v>107.31642894875858</v>
      </c>
      <c r="H58" s="489" t="str">
        <f t="shared" si="14"/>
        <v/>
      </c>
      <c r="I58" s="488" t="str">
        <f t="shared" si="12"/>
        <v/>
      </c>
      <c r="J58" s="488" t="str">
        <f t="shared" si="10"/>
        <v/>
      </c>
      <c r="K58" s="488" t="str">
        <f t="shared" si="10"/>
        <v/>
      </c>
      <c r="L58" s="488" t="e">
        <f t="shared" si="13"/>
        <v>#N/A</v>
      </c>
    </row>
    <row r="59" spans="1:14" ht="15" customHeight="1" x14ac:dyDescent="0.2">
      <c r="A59" s="490" t="s">
        <v>466</v>
      </c>
      <c r="B59" s="487">
        <v>48084</v>
      </c>
      <c r="C59" s="487">
        <v>9996</v>
      </c>
      <c r="D59" s="487">
        <v>8046</v>
      </c>
      <c r="E59" s="488">
        <f t="shared" si="11"/>
        <v>106.9365061714667</v>
      </c>
      <c r="F59" s="488">
        <f t="shared" si="11"/>
        <v>96.533075808788027</v>
      </c>
      <c r="G59" s="488">
        <f t="shared" si="11"/>
        <v>106.25990491283676</v>
      </c>
      <c r="H59" s="489" t="str">
        <f t="shared" si="14"/>
        <v/>
      </c>
      <c r="I59" s="488" t="str">
        <f t="shared" si="12"/>
        <v/>
      </c>
      <c r="J59" s="488" t="str">
        <f t="shared" si="10"/>
        <v/>
      </c>
      <c r="K59" s="488" t="str">
        <f t="shared" si="10"/>
        <v/>
      </c>
      <c r="L59" s="488" t="e">
        <f t="shared" si="13"/>
        <v>#N/A</v>
      </c>
    </row>
    <row r="60" spans="1:14" ht="15" customHeight="1" x14ac:dyDescent="0.2">
      <c r="A60" s="490" t="s">
        <v>467</v>
      </c>
      <c r="B60" s="487">
        <v>48444</v>
      </c>
      <c r="C60" s="487">
        <v>10223</v>
      </c>
      <c r="D60" s="487">
        <v>8230</v>
      </c>
      <c r="E60" s="488">
        <f t="shared" si="11"/>
        <v>107.73712887801624</v>
      </c>
      <c r="F60" s="488">
        <f t="shared" si="11"/>
        <v>98.725253500724293</v>
      </c>
      <c r="G60" s="488">
        <f t="shared" si="11"/>
        <v>108.68991019545695</v>
      </c>
      <c r="H60" s="489" t="str">
        <f t="shared" si="14"/>
        <v/>
      </c>
      <c r="I60" s="488" t="str">
        <f t="shared" si="12"/>
        <v/>
      </c>
      <c r="J60" s="488" t="str">
        <f t="shared" si="10"/>
        <v/>
      </c>
      <c r="K60" s="488" t="str">
        <f t="shared" si="10"/>
        <v/>
      </c>
      <c r="L60" s="488" t="e">
        <f t="shared" si="13"/>
        <v>#N/A</v>
      </c>
    </row>
    <row r="61" spans="1:14" ht="15" customHeight="1" x14ac:dyDescent="0.2">
      <c r="A61" s="490">
        <v>42614</v>
      </c>
      <c r="B61" s="487">
        <v>49198</v>
      </c>
      <c r="C61" s="487">
        <v>10155</v>
      </c>
      <c r="D61" s="487">
        <v>8562</v>
      </c>
      <c r="E61" s="488">
        <f t="shared" si="11"/>
        <v>109.413988657845</v>
      </c>
      <c r="F61" s="488">
        <f t="shared" si="11"/>
        <v>98.068565910188312</v>
      </c>
      <c r="G61" s="488">
        <f t="shared" si="11"/>
        <v>113.0744849445325</v>
      </c>
      <c r="H61" s="489">
        <f t="shared" si="14"/>
        <v>42614</v>
      </c>
      <c r="I61" s="488">
        <f t="shared" si="12"/>
        <v>109.413988657845</v>
      </c>
      <c r="J61" s="488">
        <f t="shared" si="10"/>
        <v>98.068565910188312</v>
      </c>
      <c r="K61" s="488">
        <f t="shared" si="10"/>
        <v>113.0744849445325</v>
      </c>
      <c r="L61" s="488" t="e">
        <f t="shared" si="13"/>
        <v>#N/A</v>
      </c>
    </row>
    <row r="62" spans="1:14" ht="15" customHeight="1" x14ac:dyDescent="0.2">
      <c r="A62" s="490" t="s">
        <v>468</v>
      </c>
      <c r="B62" s="487">
        <v>48832</v>
      </c>
      <c r="C62" s="487">
        <v>10277</v>
      </c>
      <c r="D62" s="487">
        <v>8377</v>
      </c>
      <c r="E62" s="488">
        <f t="shared" si="11"/>
        <v>108.60002223951963</v>
      </c>
      <c r="F62" s="488">
        <f t="shared" si="11"/>
        <v>99.246740704973448</v>
      </c>
      <c r="G62" s="488">
        <f t="shared" si="11"/>
        <v>110.63127311146329</v>
      </c>
      <c r="H62" s="489" t="str">
        <f t="shared" si="14"/>
        <v/>
      </c>
      <c r="I62" s="488" t="str">
        <f t="shared" si="12"/>
        <v/>
      </c>
      <c r="J62" s="488" t="str">
        <f t="shared" si="10"/>
        <v/>
      </c>
      <c r="K62" s="488" t="str">
        <f t="shared" si="10"/>
        <v/>
      </c>
      <c r="L62" s="488" t="e">
        <f t="shared" si="13"/>
        <v>#N/A</v>
      </c>
    </row>
    <row r="63" spans="1:14" ht="15" customHeight="1" x14ac:dyDescent="0.2">
      <c r="A63" s="490" t="s">
        <v>469</v>
      </c>
      <c r="B63" s="487">
        <v>49268</v>
      </c>
      <c r="C63" s="487">
        <v>10265</v>
      </c>
      <c r="D63" s="487">
        <v>8373</v>
      </c>
      <c r="E63" s="488">
        <f t="shared" si="11"/>
        <v>109.56966529522963</v>
      </c>
      <c r="F63" s="488">
        <f t="shared" si="11"/>
        <v>99.130854659584742</v>
      </c>
      <c r="G63" s="488">
        <f t="shared" si="11"/>
        <v>110.57844690966721</v>
      </c>
      <c r="H63" s="489" t="str">
        <f t="shared" si="14"/>
        <v/>
      </c>
      <c r="I63" s="488" t="str">
        <f t="shared" si="12"/>
        <v/>
      </c>
      <c r="J63" s="488" t="str">
        <f t="shared" si="10"/>
        <v/>
      </c>
      <c r="K63" s="488" t="str">
        <f t="shared" si="10"/>
        <v/>
      </c>
      <c r="L63" s="488" t="e">
        <f t="shared" si="13"/>
        <v>#N/A</v>
      </c>
    </row>
    <row r="64" spans="1:14" ht="15" customHeight="1" x14ac:dyDescent="0.2">
      <c r="A64" s="490" t="s">
        <v>470</v>
      </c>
      <c r="B64" s="487">
        <v>49533</v>
      </c>
      <c r="C64" s="487">
        <v>10262</v>
      </c>
      <c r="D64" s="487">
        <v>8523</v>
      </c>
      <c r="E64" s="488">
        <f t="shared" si="11"/>
        <v>110.15901256532858</v>
      </c>
      <c r="F64" s="488">
        <f t="shared" si="11"/>
        <v>99.101883148237562</v>
      </c>
      <c r="G64" s="488">
        <f t="shared" si="11"/>
        <v>112.5594294770206</v>
      </c>
      <c r="H64" s="489" t="str">
        <f t="shared" si="14"/>
        <v/>
      </c>
      <c r="I64" s="488" t="str">
        <f t="shared" si="12"/>
        <v/>
      </c>
      <c r="J64" s="488" t="str">
        <f t="shared" si="10"/>
        <v/>
      </c>
      <c r="K64" s="488" t="str">
        <f t="shared" si="10"/>
        <v/>
      </c>
      <c r="L64" s="488" t="e">
        <f t="shared" si="13"/>
        <v>#N/A</v>
      </c>
    </row>
    <row r="65" spans="1:12" ht="15" customHeight="1" x14ac:dyDescent="0.2">
      <c r="A65" s="490">
        <v>42979</v>
      </c>
      <c r="B65" s="487">
        <v>49889</v>
      </c>
      <c r="C65" s="487">
        <v>10048</v>
      </c>
      <c r="D65" s="487">
        <v>8599</v>
      </c>
      <c r="E65" s="488">
        <f t="shared" si="11"/>
        <v>110.95073946402758</v>
      </c>
      <c r="F65" s="488">
        <f t="shared" si="11"/>
        <v>97.035248672139062</v>
      </c>
      <c r="G65" s="488">
        <f t="shared" si="11"/>
        <v>113.56312731114633</v>
      </c>
      <c r="H65" s="489">
        <f t="shared" si="14"/>
        <v>42979</v>
      </c>
      <c r="I65" s="488">
        <f t="shared" si="12"/>
        <v>110.95073946402758</v>
      </c>
      <c r="J65" s="488">
        <f t="shared" si="10"/>
        <v>97.035248672139062</v>
      </c>
      <c r="K65" s="488">
        <f t="shared" si="10"/>
        <v>113.56312731114633</v>
      </c>
      <c r="L65" s="488" t="e">
        <f t="shared" si="13"/>
        <v>#N/A</v>
      </c>
    </row>
    <row r="66" spans="1:12" ht="15" customHeight="1" x14ac:dyDescent="0.2">
      <c r="A66" s="490" t="s">
        <v>471</v>
      </c>
      <c r="B66" s="487">
        <v>50118</v>
      </c>
      <c r="C66" s="487">
        <v>10272</v>
      </c>
      <c r="D66" s="487">
        <v>8820</v>
      </c>
      <c r="E66" s="488">
        <f t="shared" si="11"/>
        <v>111.46002446347158</v>
      </c>
      <c r="F66" s="488">
        <f t="shared" si="11"/>
        <v>99.198454852728148</v>
      </c>
      <c r="G66" s="488">
        <f t="shared" si="11"/>
        <v>116.48177496038035</v>
      </c>
      <c r="H66" s="489" t="str">
        <f t="shared" si="14"/>
        <v/>
      </c>
      <c r="I66" s="488" t="str">
        <f t="shared" si="12"/>
        <v/>
      </c>
      <c r="J66" s="488" t="str">
        <f t="shared" si="10"/>
        <v/>
      </c>
      <c r="K66" s="488" t="str">
        <f t="shared" si="10"/>
        <v/>
      </c>
      <c r="L66" s="488" t="e">
        <f t="shared" si="13"/>
        <v>#N/A</v>
      </c>
    </row>
    <row r="67" spans="1:12" ht="15" customHeight="1" x14ac:dyDescent="0.2">
      <c r="A67" s="490" t="s">
        <v>472</v>
      </c>
      <c r="B67" s="487">
        <v>50145</v>
      </c>
      <c r="C67" s="487">
        <v>9795</v>
      </c>
      <c r="D67" s="487">
        <v>8586</v>
      </c>
      <c r="E67" s="488">
        <f t="shared" si="11"/>
        <v>111.52007116646281</v>
      </c>
      <c r="F67" s="488">
        <f t="shared" si="11"/>
        <v>94.591984548527279</v>
      </c>
      <c r="G67" s="488">
        <f t="shared" si="11"/>
        <v>113.39144215530904</v>
      </c>
      <c r="H67" s="489" t="str">
        <f t="shared" si="14"/>
        <v/>
      </c>
      <c r="I67" s="488" t="str">
        <f t="shared" si="12"/>
        <v/>
      </c>
      <c r="J67" s="488" t="str">
        <f t="shared" si="12"/>
        <v/>
      </c>
      <c r="K67" s="488" t="str">
        <f t="shared" si="12"/>
        <v/>
      </c>
      <c r="L67" s="488" t="e">
        <f t="shared" si="13"/>
        <v>#N/A</v>
      </c>
    </row>
    <row r="68" spans="1:12" ht="15" customHeight="1" x14ac:dyDescent="0.2">
      <c r="A68" s="490" t="s">
        <v>473</v>
      </c>
      <c r="B68" s="487">
        <v>50649</v>
      </c>
      <c r="C68" s="487">
        <v>9870</v>
      </c>
      <c r="D68" s="487">
        <v>8735</v>
      </c>
      <c r="E68" s="488">
        <f t="shared" si="11"/>
        <v>112.64094295563216</v>
      </c>
      <c r="F68" s="488">
        <f t="shared" si="11"/>
        <v>95.316272332206665</v>
      </c>
      <c r="G68" s="488">
        <f t="shared" si="11"/>
        <v>115.35921817221342</v>
      </c>
      <c r="H68" s="489" t="str">
        <f t="shared" si="14"/>
        <v/>
      </c>
      <c r="I68" s="488" t="str">
        <f t="shared" si="12"/>
        <v/>
      </c>
      <c r="J68" s="488" t="str">
        <f t="shared" si="12"/>
        <v/>
      </c>
      <c r="K68" s="488" t="str">
        <f t="shared" si="12"/>
        <v/>
      </c>
      <c r="L68" s="488" t="e">
        <f t="shared" si="13"/>
        <v>#N/A</v>
      </c>
    </row>
    <row r="69" spans="1:12" ht="15" customHeight="1" x14ac:dyDescent="0.2">
      <c r="A69" s="490">
        <v>43344</v>
      </c>
      <c r="B69" s="487">
        <v>51827</v>
      </c>
      <c r="C69" s="487">
        <v>9732</v>
      </c>
      <c r="D69" s="487">
        <v>8954</v>
      </c>
      <c r="E69" s="488">
        <f t="shared" si="11"/>
        <v>115.26075836761926</v>
      </c>
      <c r="F69" s="488">
        <f t="shared" si="11"/>
        <v>93.983582810236598</v>
      </c>
      <c r="G69" s="488">
        <f t="shared" si="11"/>
        <v>118.25145272054939</v>
      </c>
      <c r="H69" s="489">
        <f t="shared" si="14"/>
        <v>43344</v>
      </c>
      <c r="I69" s="488">
        <f t="shared" si="12"/>
        <v>115.26075836761926</v>
      </c>
      <c r="J69" s="488">
        <f t="shared" si="12"/>
        <v>93.983582810236598</v>
      </c>
      <c r="K69" s="488">
        <f t="shared" si="12"/>
        <v>118.25145272054939</v>
      </c>
      <c r="L69" s="488" t="e">
        <f t="shared" si="13"/>
        <v>#N/A</v>
      </c>
    </row>
    <row r="70" spans="1:12" ht="15" customHeight="1" x14ac:dyDescent="0.2">
      <c r="A70" s="490" t="s">
        <v>474</v>
      </c>
      <c r="B70" s="487">
        <v>51626</v>
      </c>
      <c r="C70" s="487">
        <v>9685</v>
      </c>
      <c r="D70" s="487">
        <v>8897</v>
      </c>
      <c r="E70" s="488">
        <f t="shared" si="11"/>
        <v>114.81374402312909</v>
      </c>
      <c r="F70" s="488">
        <f t="shared" si="11"/>
        <v>93.529695799130849</v>
      </c>
      <c r="G70" s="488">
        <f t="shared" si="11"/>
        <v>117.49867934495511</v>
      </c>
      <c r="H70" s="489" t="str">
        <f t="shared" si="14"/>
        <v/>
      </c>
      <c r="I70" s="488" t="str">
        <f t="shared" si="12"/>
        <v/>
      </c>
      <c r="J70" s="488" t="str">
        <f t="shared" si="12"/>
        <v/>
      </c>
      <c r="K70" s="488" t="str">
        <f t="shared" si="12"/>
        <v/>
      </c>
      <c r="L70" s="488" t="e">
        <f t="shared" si="13"/>
        <v>#N/A</v>
      </c>
    </row>
    <row r="71" spans="1:12" ht="15" customHeight="1" x14ac:dyDescent="0.2">
      <c r="A71" s="490" t="s">
        <v>475</v>
      </c>
      <c r="B71" s="487">
        <v>51904</v>
      </c>
      <c r="C71" s="487">
        <v>9591</v>
      </c>
      <c r="D71" s="487">
        <v>8821</v>
      </c>
      <c r="E71" s="491">
        <f t="shared" ref="E71:G75" si="15">IF($A$51=37802,IF(COUNTBLANK(B$51:B$70)&gt;0,#N/A,IF(ISBLANK(B71)=FALSE,B71/B$51*100,#N/A)),IF(COUNTBLANK(B$51:B$75)&gt;0,#N/A,B71/B$51*100))</f>
        <v>115.43200266874236</v>
      </c>
      <c r="F71" s="491">
        <f t="shared" si="15"/>
        <v>92.621921776919365</v>
      </c>
      <c r="G71" s="491">
        <f t="shared" si="15"/>
        <v>116.49498151082938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52422</v>
      </c>
      <c r="C72" s="487">
        <v>9655</v>
      </c>
      <c r="D72" s="487">
        <v>9230</v>
      </c>
      <c r="E72" s="491">
        <f t="shared" si="15"/>
        <v>116.58400978538863</v>
      </c>
      <c r="F72" s="491">
        <f t="shared" si="15"/>
        <v>93.239980685659106</v>
      </c>
      <c r="G72" s="491">
        <f t="shared" si="15"/>
        <v>121.89646064447966</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53282</v>
      </c>
      <c r="C73" s="487">
        <v>9419</v>
      </c>
      <c r="D73" s="487">
        <v>9350</v>
      </c>
      <c r="E73" s="491">
        <f t="shared" si="15"/>
        <v>118.49660847325698</v>
      </c>
      <c r="F73" s="491">
        <f t="shared" si="15"/>
        <v>90.960888459681314</v>
      </c>
      <c r="G73" s="491">
        <f t="shared" si="15"/>
        <v>123.48124669836238</v>
      </c>
      <c r="H73" s="492">
        <f>IF(A$51=37802,IF(ISERROR(L73)=TRUE,IF(ISBLANK(A73)=FALSE,IF(MONTH(A73)=MONTH(MAX(A$51:A$75)),A73,""),""),""),IF(ISERROR(L73)=TRUE,IF(MONTH(A73)=MONTH(MAX(A$51:A$75)),A73,""),""))</f>
        <v>43709</v>
      </c>
      <c r="I73" s="488">
        <f t="shared" si="12"/>
        <v>118.49660847325698</v>
      </c>
      <c r="J73" s="488">
        <f t="shared" si="12"/>
        <v>90.960888459681314</v>
      </c>
      <c r="K73" s="488">
        <f t="shared" si="12"/>
        <v>123.48124669836238</v>
      </c>
      <c r="L73" s="488" t="e">
        <f t="shared" si="13"/>
        <v>#N/A</v>
      </c>
    </row>
    <row r="74" spans="1:12" ht="15" customHeight="1" x14ac:dyDescent="0.2">
      <c r="A74" s="490" t="s">
        <v>477</v>
      </c>
      <c r="B74" s="487">
        <v>53106</v>
      </c>
      <c r="C74" s="487">
        <v>9376</v>
      </c>
      <c r="D74" s="487">
        <v>9284</v>
      </c>
      <c r="E74" s="491">
        <f t="shared" si="15"/>
        <v>118.10519292783277</v>
      </c>
      <c r="F74" s="491">
        <f t="shared" si="15"/>
        <v>90.545630130371805</v>
      </c>
      <c r="G74" s="491">
        <f t="shared" si="15"/>
        <v>122.60961436872688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52944</v>
      </c>
      <c r="C75" s="493">
        <v>9191</v>
      </c>
      <c r="D75" s="493">
        <v>9088</v>
      </c>
      <c r="E75" s="491">
        <f t="shared" si="15"/>
        <v>117.74491270988547</v>
      </c>
      <c r="F75" s="491">
        <f t="shared" si="15"/>
        <v>88.759053597295988</v>
      </c>
      <c r="G75" s="491">
        <f t="shared" si="15"/>
        <v>120.02113048071843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118.49660847325698</v>
      </c>
      <c r="J77" s="488">
        <f>IF(J75&lt;&gt;"",J75,IF(J74&lt;&gt;"",J74,IF(J73&lt;&gt;"",J73,IF(J72&lt;&gt;"",J72,IF(J71&lt;&gt;"",J71,IF(J70&lt;&gt;"",J70,""))))))</f>
        <v>90.960888459681314</v>
      </c>
      <c r="K77" s="488">
        <f>IF(K75&lt;&gt;"",K75,IF(K74&lt;&gt;"",K74,IF(K73&lt;&gt;"",K73,IF(K72&lt;&gt;"",K72,IF(K71&lt;&gt;"",K71,IF(K70&lt;&gt;"",K70,""))))))</f>
        <v>123.48124669836238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+18,5%</v>
      </c>
      <c r="J79" s="488" t="str">
        <f>"GeB - ausschließlich: "&amp;IF(J77&gt;100,"+","")&amp;TEXT(J77-100,"0,0")&amp;"%"</f>
        <v>GeB - ausschließlich: -9,0%</v>
      </c>
      <c r="K79" s="488" t="str">
        <f>"GeB - im Nebenjob: "&amp;IF(K77&gt;100,"+","")&amp;TEXT(K77-100,"0,0")&amp;"%"</f>
        <v>GeB - im Nebenjob: +23,5%</v>
      </c>
    </row>
    <row r="81" spans="9:9" ht="15" customHeight="1" x14ac:dyDescent="0.2">
      <c r="I81" s="488" t="str">
        <f>IF(ISERROR(HLOOKUP(1,I$78:K$79,2,FALSE)),"",HLOOKUP(1,I$78:K$79,2,FALSE))</f>
        <v>GeB - im Nebenjob: +23,5%</v>
      </c>
    </row>
    <row r="82" spans="9:9" ht="15" customHeight="1" x14ac:dyDescent="0.2">
      <c r="I82" s="488" t="str">
        <f>IF(ISERROR(HLOOKUP(2,I$78:K$79,2,FALSE)),"",HLOOKUP(2,I$78:K$79,2,FALSE))</f>
        <v>SvB: +18,5%</v>
      </c>
    </row>
    <row r="83" spans="9:9" ht="15" customHeight="1" x14ac:dyDescent="0.2">
      <c r="I83" s="488" t="str">
        <f>IF(ISERROR(HLOOKUP(3,I$78:K$79,2,FALSE)),"",HLOOKUP(3,I$78:K$79,2,FALSE))</f>
        <v>GeB - ausschließlich: -9,0%</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52944</v>
      </c>
      <c r="E12" s="114">
        <v>53106</v>
      </c>
      <c r="F12" s="114">
        <v>53282</v>
      </c>
      <c r="G12" s="114">
        <v>52422</v>
      </c>
      <c r="H12" s="114">
        <v>51904</v>
      </c>
      <c r="I12" s="115">
        <v>1040</v>
      </c>
      <c r="J12" s="116">
        <v>2.0036991368680641</v>
      </c>
      <c r="N12" s="117"/>
    </row>
    <row r="13" spans="1:15" s="110" customFormat="1" ht="13.5" customHeight="1" x14ac:dyDescent="0.2">
      <c r="A13" s="118" t="s">
        <v>105</v>
      </c>
      <c r="B13" s="119" t="s">
        <v>106</v>
      </c>
      <c r="C13" s="113">
        <v>52.332653369598063</v>
      </c>
      <c r="D13" s="114">
        <v>27707</v>
      </c>
      <c r="E13" s="114">
        <v>27814</v>
      </c>
      <c r="F13" s="114">
        <v>28139</v>
      </c>
      <c r="G13" s="114">
        <v>27542</v>
      </c>
      <c r="H13" s="114">
        <v>27215</v>
      </c>
      <c r="I13" s="115">
        <v>492</v>
      </c>
      <c r="J13" s="116">
        <v>1.8078265662318573</v>
      </c>
    </row>
    <row r="14" spans="1:15" s="110" customFormat="1" ht="13.5" customHeight="1" x14ac:dyDescent="0.2">
      <c r="A14" s="120"/>
      <c r="B14" s="119" t="s">
        <v>107</v>
      </c>
      <c r="C14" s="113">
        <v>47.667346630401937</v>
      </c>
      <c r="D14" s="114">
        <v>25237</v>
      </c>
      <c r="E14" s="114">
        <v>25292</v>
      </c>
      <c r="F14" s="114">
        <v>25143</v>
      </c>
      <c r="G14" s="114">
        <v>24880</v>
      </c>
      <c r="H14" s="114">
        <v>24689</v>
      </c>
      <c r="I14" s="115">
        <v>548</v>
      </c>
      <c r="J14" s="116">
        <v>2.2196119729434161</v>
      </c>
    </row>
    <row r="15" spans="1:15" s="110" customFormat="1" ht="13.5" customHeight="1" x14ac:dyDescent="0.2">
      <c r="A15" s="118" t="s">
        <v>105</v>
      </c>
      <c r="B15" s="121" t="s">
        <v>108</v>
      </c>
      <c r="C15" s="113">
        <v>10.722650347537019</v>
      </c>
      <c r="D15" s="114">
        <v>5677</v>
      </c>
      <c r="E15" s="114">
        <v>5912</v>
      </c>
      <c r="F15" s="114">
        <v>6043</v>
      </c>
      <c r="G15" s="114">
        <v>5605</v>
      </c>
      <c r="H15" s="114">
        <v>5678</v>
      </c>
      <c r="I15" s="115">
        <v>-1</v>
      </c>
      <c r="J15" s="116">
        <v>-1.7611835153222965E-2</v>
      </c>
    </row>
    <row r="16" spans="1:15" s="110" customFormat="1" ht="13.5" customHeight="1" x14ac:dyDescent="0.2">
      <c r="A16" s="118"/>
      <c r="B16" s="121" t="s">
        <v>109</v>
      </c>
      <c r="C16" s="113">
        <v>68.487458446660625</v>
      </c>
      <c r="D16" s="114">
        <v>36260</v>
      </c>
      <c r="E16" s="114">
        <v>36297</v>
      </c>
      <c r="F16" s="114">
        <v>36499</v>
      </c>
      <c r="G16" s="114">
        <v>36278</v>
      </c>
      <c r="H16" s="114">
        <v>35900</v>
      </c>
      <c r="I16" s="115">
        <v>360</v>
      </c>
      <c r="J16" s="116">
        <v>1.0027855153203342</v>
      </c>
    </row>
    <row r="17" spans="1:10" s="110" customFormat="1" ht="13.5" customHeight="1" x14ac:dyDescent="0.2">
      <c r="A17" s="118"/>
      <c r="B17" s="121" t="s">
        <v>110</v>
      </c>
      <c r="C17" s="113">
        <v>19.235418555454821</v>
      </c>
      <c r="D17" s="114">
        <v>10184</v>
      </c>
      <c r="E17" s="114">
        <v>10081</v>
      </c>
      <c r="F17" s="114">
        <v>9948</v>
      </c>
      <c r="G17" s="114">
        <v>9761</v>
      </c>
      <c r="H17" s="114">
        <v>9577</v>
      </c>
      <c r="I17" s="115">
        <v>607</v>
      </c>
      <c r="J17" s="116">
        <v>6.3381017019943613</v>
      </c>
    </row>
    <row r="18" spans="1:10" s="110" customFormat="1" ht="13.5" customHeight="1" x14ac:dyDescent="0.2">
      <c r="A18" s="120"/>
      <c r="B18" s="121" t="s">
        <v>111</v>
      </c>
      <c r="C18" s="113">
        <v>1.554472650347537</v>
      </c>
      <c r="D18" s="114">
        <v>823</v>
      </c>
      <c r="E18" s="114">
        <v>816</v>
      </c>
      <c r="F18" s="114">
        <v>792</v>
      </c>
      <c r="G18" s="114">
        <v>778</v>
      </c>
      <c r="H18" s="114">
        <v>749</v>
      </c>
      <c r="I18" s="115">
        <v>74</v>
      </c>
      <c r="J18" s="116">
        <v>9.8798397863818419</v>
      </c>
    </row>
    <row r="19" spans="1:10" s="110" customFormat="1" ht="13.5" customHeight="1" x14ac:dyDescent="0.2">
      <c r="A19" s="120"/>
      <c r="B19" s="121" t="s">
        <v>112</v>
      </c>
      <c r="C19" s="113">
        <v>0.36642490178301601</v>
      </c>
      <c r="D19" s="114">
        <v>194</v>
      </c>
      <c r="E19" s="114">
        <v>177</v>
      </c>
      <c r="F19" s="114">
        <v>201</v>
      </c>
      <c r="G19" s="114">
        <v>180</v>
      </c>
      <c r="H19" s="114">
        <v>163</v>
      </c>
      <c r="I19" s="115">
        <v>31</v>
      </c>
      <c r="J19" s="116">
        <v>19.018404907975459</v>
      </c>
    </row>
    <row r="20" spans="1:10" s="110" customFormat="1" ht="13.5" customHeight="1" x14ac:dyDescent="0.2">
      <c r="A20" s="118" t="s">
        <v>113</v>
      </c>
      <c r="B20" s="122" t="s">
        <v>114</v>
      </c>
      <c r="C20" s="113">
        <v>69.157978241160478</v>
      </c>
      <c r="D20" s="114">
        <v>36615</v>
      </c>
      <c r="E20" s="114">
        <v>36827</v>
      </c>
      <c r="F20" s="114">
        <v>37105</v>
      </c>
      <c r="G20" s="114">
        <v>36318</v>
      </c>
      <c r="H20" s="114">
        <v>36019</v>
      </c>
      <c r="I20" s="115">
        <v>596</v>
      </c>
      <c r="J20" s="116">
        <v>1.6546822510341763</v>
      </c>
    </row>
    <row r="21" spans="1:10" s="110" customFormat="1" ht="13.5" customHeight="1" x14ac:dyDescent="0.2">
      <c r="A21" s="120"/>
      <c r="B21" s="122" t="s">
        <v>115</v>
      </c>
      <c r="C21" s="113">
        <v>30.842021758839529</v>
      </c>
      <c r="D21" s="114">
        <v>16329</v>
      </c>
      <c r="E21" s="114">
        <v>16279</v>
      </c>
      <c r="F21" s="114">
        <v>16177</v>
      </c>
      <c r="G21" s="114">
        <v>16104</v>
      </c>
      <c r="H21" s="114">
        <v>15885</v>
      </c>
      <c r="I21" s="115">
        <v>444</v>
      </c>
      <c r="J21" s="116">
        <v>2.7950897072710106</v>
      </c>
    </row>
    <row r="22" spans="1:10" s="110" customFormat="1" ht="13.5" customHeight="1" x14ac:dyDescent="0.2">
      <c r="A22" s="118" t="s">
        <v>113</v>
      </c>
      <c r="B22" s="122" t="s">
        <v>116</v>
      </c>
      <c r="C22" s="113">
        <v>78.73413417951042</v>
      </c>
      <c r="D22" s="114">
        <v>41685</v>
      </c>
      <c r="E22" s="114">
        <v>41936</v>
      </c>
      <c r="F22" s="114">
        <v>42089</v>
      </c>
      <c r="G22" s="114">
        <v>41476</v>
      </c>
      <c r="H22" s="114">
        <v>41431</v>
      </c>
      <c r="I22" s="115">
        <v>254</v>
      </c>
      <c r="J22" s="116">
        <v>0.6130675098356303</v>
      </c>
    </row>
    <row r="23" spans="1:10" s="110" customFormat="1" ht="13.5" customHeight="1" x14ac:dyDescent="0.2">
      <c r="A23" s="123"/>
      <c r="B23" s="124" t="s">
        <v>117</v>
      </c>
      <c r="C23" s="125">
        <v>21.224312481112118</v>
      </c>
      <c r="D23" s="114">
        <v>11237</v>
      </c>
      <c r="E23" s="114">
        <v>11144</v>
      </c>
      <c r="F23" s="114">
        <v>11168</v>
      </c>
      <c r="G23" s="114">
        <v>10922</v>
      </c>
      <c r="H23" s="114">
        <v>10454</v>
      </c>
      <c r="I23" s="115">
        <v>783</v>
      </c>
      <c r="J23" s="116">
        <v>7.4899559977042278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18279</v>
      </c>
      <c r="E26" s="114">
        <v>18660</v>
      </c>
      <c r="F26" s="114">
        <v>18769</v>
      </c>
      <c r="G26" s="114">
        <v>18885</v>
      </c>
      <c r="H26" s="140">
        <v>18412</v>
      </c>
      <c r="I26" s="115">
        <v>-133</v>
      </c>
      <c r="J26" s="116">
        <v>-0.72235498587877467</v>
      </c>
    </row>
    <row r="27" spans="1:10" s="110" customFormat="1" ht="13.5" customHeight="1" x14ac:dyDescent="0.2">
      <c r="A27" s="118" t="s">
        <v>105</v>
      </c>
      <c r="B27" s="119" t="s">
        <v>106</v>
      </c>
      <c r="C27" s="113">
        <v>40.822802122654409</v>
      </c>
      <c r="D27" s="115">
        <v>7462</v>
      </c>
      <c r="E27" s="114">
        <v>7548</v>
      </c>
      <c r="F27" s="114">
        <v>7621</v>
      </c>
      <c r="G27" s="114">
        <v>7563</v>
      </c>
      <c r="H27" s="140">
        <v>7315</v>
      </c>
      <c r="I27" s="115">
        <v>147</v>
      </c>
      <c r="J27" s="116">
        <v>2.0095693779904304</v>
      </c>
    </row>
    <row r="28" spans="1:10" s="110" customFormat="1" ht="13.5" customHeight="1" x14ac:dyDescent="0.2">
      <c r="A28" s="120"/>
      <c r="B28" s="119" t="s">
        <v>107</v>
      </c>
      <c r="C28" s="113">
        <v>59.177197877345591</v>
      </c>
      <c r="D28" s="115">
        <v>10817</v>
      </c>
      <c r="E28" s="114">
        <v>11112</v>
      </c>
      <c r="F28" s="114">
        <v>11148</v>
      </c>
      <c r="G28" s="114">
        <v>11322</v>
      </c>
      <c r="H28" s="140">
        <v>11097</v>
      </c>
      <c r="I28" s="115">
        <v>-280</v>
      </c>
      <c r="J28" s="116">
        <v>-2.523204469676489</v>
      </c>
    </row>
    <row r="29" spans="1:10" s="110" customFormat="1" ht="13.5" customHeight="1" x14ac:dyDescent="0.2">
      <c r="A29" s="118" t="s">
        <v>105</v>
      </c>
      <c r="B29" s="121" t="s">
        <v>108</v>
      </c>
      <c r="C29" s="113">
        <v>15.619016357568794</v>
      </c>
      <c r="D29" s="115">
        <v>2855</v>
      </c>
      <c r="E29" s="114">
        <v>2932</v>
      </c>
      <c r="F29" s="114">
        <v>2986</v>
      </c>
      <c r="G29" s="114">
        <v>3054</v>
      </c>
      <c r="H29" s="140">
        <v>2949</v>
      </c>
      <c r="I29" s="115">
        <v>-94</v>
      </c>
      <c r="J29" s="116">
        <v>-3.1875211936249577</v>
      </c>
    </row>
    <row r="30" spans="1:10" s="110" customFormat="1" ht="13.5" customHeight="1" x14ac:dyDescent="0.2">
      <c r="A30" s="118"/>
      <c r="B30" s="121" t="s">
        <v>109</v>
      </c>
      <c r="C30" s="113">
        <v>51.370425077958316</v>
      </c>
      <c r="D30" s="115">
        <v>9390</v>
      </c>
      <c r="E30" s="114">
        <v>9659</v>
      </c>
      <c r="F30" s="114">
        <v>9703</v>
      </c>
      <c r="G30" s="114">
        <v>9769</v>
      </c>
      <c r="H30" s="140">
        <v>9527</v>
      </c>
      <c r="I30" s="115">
        <v>-137</v>
      </c>
      <c r="J30" s="116">
        <v>-1.4380182638815997</v>
      </c>
    </row>
    <row r="31" spans="1:10" s="110" customFormat="1" ht="13.5" customHeight="1" x14ac:dyDescent="0.2">
      <c r="A31" s="118"/>
      <c r="B31" s="121" t="s">
        <v>110</v>
      </c>
      <c r="C31" s="113">
        <v>17.878439739591883</v>
      </c>
      <c r="D31" s="115">
        <v>3268</v>
      </c>
      <c r="E31" s="114">
        <v>3292</v>
      </c>
      <c r="F31" s="114">
        <v>3297</v>
      </c>
      <c r="G31" s="114">
        <v>3280</v>
      </c>
      <c r="H31" s="140">
        <v>3190</v>
      </c>
      <c r="I31" s="115">
        <v>78</v>
      </c>
      <c r="J31" s="116">
        <v>2.4451410658307209</v>
      </c>
    </row>
    <row r="32" spans="1:10" s="110" customFormat="1" ht="13.5" customHeight="1" x14ac:dyDescent="0.2">
      <c r="A32" s="120"/>
      <c r="B32" s="121" t="s">
        <v>111</v>
      </c>
      <c r="C32" s="113">
        <v>15.132118824881012</v>
      </c>
      <c r="D32" s="115">
        <v>2766</v>
      </c>
      <c r="E32" s="114">
        <v>2777</v>
      </c>
      <c r="F32" s="114">
        <v>2783</v>
      </c>
      <c r="G32" s="114">
        <v>2782</v>
      </c>
      <c r="H32" s="140">
        <v>2746</v>
      </c>
      <c r="I32" s="115">
        <v>20</v>
      </c>
      <c r="J32" s="116">
        <v>0.72833211944646759</v>
      </c>
    </row>
    <row r="33" spans="1:10" s="110" customFormat="1" ht="13.5" customHeight="1" x14ac:dyDescent="0.2">
      <c r="A33" s="120"/>
      <c r="B33" s="121" t="s">
        <v>112</v>
      </c>
      <c r="C33" s="113">
        <v>1.2418622462935609</v>
      </c>
      <c r="D33" s="115">
        <v>227</v>
      </c>
      <c r="E33" s="114">
        <v>224</v>
      </c>
      <c r="F33" s="114">
        <v>218</v>
      </c>
      <c r="G33" s="114">
        <v>190</v>
      </c>
      <c r="H33" s="140">
        <v>188</v>
      </c>
      <c r="I33" s="115">
        <v>39</v>
      </c>
      <c r="J33" s="116">
        <v>20.74468085106383</v>
      </c>
    </row>
    <row r="34" spans="1:10" s="110" customFormat="1" ht="13.5" customHeight="1" x14ac:dyDescent="0.2">
      <c r="A34" s="118" t="s">
        <v>113</v>
      </c>
      <c r="B34" s="122" t="s">
        <v>116</v>
      </c>
      <c r="C34" s="113">
        <v>78.921166365774937</v>
      </c>
      <c r="D34" s="115">
        <v>14426</v>
      </c>
      <c r="E34" s="114">
        <v>14806</v>
      </c>
      <c r="F34" s="114">
        <v>14899</v>
      </c>
      <c r="G34" s="114">
        <v>15023</v>
      </c>
      <c r="H34" s="140">
        <v>14827</v>
      </c>
      <c r="I34" s="115">
        <v>-401</v>
      </c>
      <c r="J34" s="116">
        <v>-2.704525527753423</v>
      </c>
    </row>
    <row r="35" spans="1:10" s="110" customFormat="1" ht="13.5" customHeight="1" x14ac:dyDescent="0.2">
      <c r="A35" s="118"/>
      <c r="B35" s="119" t="s">
        <v>117</v>
      </c>
      <c r="C35" s="113">
        <v>20.8873570764265</v>
      </c>
      <c r="D35" s="115">
        <v>3818</v>
      </c>
      <c r="E35" s="114">
        <v>3825</v>
      </c>
      <c r="F35" s="114">
        <v>3840</v>
      </c>
      <c r="G35" s="114">
        <v>3832</v>
      </c>
      <c r="H35" s="140">
        <v>3555</v>
      </c>
      <c r="I35" s="115">
        <v>263</v>
      </c>
      <c r="J35" s="116">
        <v>7.3980309423347395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9191</v>
      </c>
      <c r="E37" s="114">
        <v>9376</v>
      </c>
      <c r="F37" s="114">
        <v>9419</v>
      </c>
      <c r="G37" s="114">
        <v>9655</v>
      </c>
      <c r="H37" s="140">
        <v>9591</v>
      </c>
      <c r="I37" s="115">
        <v>-400</v>
      </c>
      <c r="J37" s="116">
        <v>-4.1705765822124912</v>
      </c>
    </row>
    <row r="38" spans="1:10" s="110" customFormat="1" ht="13.5" customHeight="1" x14ac:dyDescent="0.2">
      <c r="A38" s="118" t="s">
        <v>105</v>
      </c>
      <c r="B38" s="119" t="s">
        <v>106</v>
      </c>
      <c r="C38" s="113">
        <v>37.863126972037861</v>
      </c>
      <c r="D38" s="115">
        <v>3480</v>
      </c>
      <c r="E38" s="114">
        <v>3495</v>
      </c>
      <c r="F38" s="114">
        <v>3526</v>
      </c>
      <c r="G38" s="114">
        <v>3567</v>
      </c>
      <c r="H38" s="140">
        <v>3554</v>
      </c>
      <c r="I38" s="115">
        <v>-74</v>
      </c>
      <c r="J38" s="116">
        <v>-2.0821609454136185</v>
      </c>
    </row>
    <row r="39" spans="1:10" s="110" customFormat="1" ht="13.5" customHeight="1" x14ac:dyDescent="0.2">
      <c r="A39" s="120"/>
      <c r="B39" s="119" t="s">
        <v>107</v>
      </c>
      <c r="C39" s="113">
        <v>62.136873027962139</v>
      </c>
      <c r="D39" s="115">
        <v>5711</v>
      </c>
      <c r="E39" s="114">
        <v>5881</v>
      </c>
      <c r="F39" s="114">
        <v>5893</v>
      </c>
      <c r="G39" s="114">
        <v>6088</v>
      </c>
      <c r="H39" s="140">
        <v>6037</v>
      </c>
      <c r="I39" s="115">
        <v>-326</v>
      </c>
      <c r="J39" s="116">
        <v>-5.4000331290376016</v>
      </c>
    </row>
    <row r="40" spans="1:10" s="110" customFormat="1" ht="13.5" customHeight="1" x14ac:dyDescent="0.2">
      <c r="A40" s="118" t="s">
        <v>105</v>
      </c>
      <c r="B40" s="121" t="s">
        <v>108</v>
      </c>
      <c r="C40" s="113">
        <v>20.911761505820913</v>
      </c>
      <c r="D40" s="115">
        <v>1922</v>
      </c>
      <c r="E40" s="114">
        <v>1931</v>
      </c>
      <c r="F40" s="114">
        <v>1959</v>
      </c>
      <c r="G40" s="114">
        <v>2082</v>
      </c>
      <c r="H40" s="140">
        <v>2038</v>
      </c>
      <c r="I40" s="115">
        <v>-116</v>
      </c>
      <c r="J40" s="116">
        <v>-5.6918547595682041</v>
      </c>
    </row>
    <row r="41" spans="1:10" s="110" customFormat="1" ht="13.5" customHeight="1" x14ac:dyDescent="0.2">
      <c r="A41" s="118"/>
      <c r="B41" s="121" t="s">
        <v>109</v>
      </c>
      <c r="C41" s="113">
        <v>31.487324556631489</v>
      </c>
      <c r="D41" s="115">
        <v>2894</v>
      </c>
      <c r="E41" s="114">
        <v>3015</v>
      </c>
      <c r="F41" s="114">
        <v>3016</v>
      </c>
      <c r="G41" s="114">
        <v>3127</v>
      </c>
      <c r="H41" s="140">
        <v>3162</v>
      </c>
      <c r="I41" s="115">
        <v>-268</v>
      </c>
      <c r="J41" s="116">
        <v>-8.4756483238456681</v>
      </c>
    </row>
    <row r="42" spans="1:10" s="110" customFormat="1" ht="13.5" customHeight="1" x14ac:dyDescent="0.2">
      <c r="A42" s="118"/>
      <c r="B42" s="121" t="s">
        <v>110</v>
      </c>
      <c r="C42" s="113">
        <v>18.757480143618757</v>
      </c>
      <c r="D42" s="115">
        <v>1724</v>
      </c>
      <c r="E42" s="114">
        <v>1767</v>
      </c>
      <c r="F42" s="114">
        <v>1777</v>
      </c>
      <c r="G42" s="114">
        <v>1778</v>
      </c>
      <c r="H42" s="140">
        <v>1752</v>
      </c>
      <c r="I42" s="115">
        <v>-28</v>
      </c>
      <c r="J42" s="116">
        <v>-1.5981735159817352</v>
      </c>
    </row>
    <row r="43" spans="1:10" s="110" customFormat="1" ht="13.5" customHeight="1" x14ac:dyDescent="0.2">
      <c r="A43" s="120"/>
      <c r="B43" s="121" t="s">
        <v>111</v>
      </c>
      <c r="C43" s="113">
        <v>28.843433793928842</v>
      </c>
      <c r="D43" s="115">
        <v>2651</v>
      </c>
      <c r="E43" s="114">
        <v>2663</v>
      </c>
      <c r="F43" s="114">
        <v>2667</v>
      </c>
      <c r="G43" s="114">
        <v>2668</v>
      </c>
      <c r="H43" s="140">
        <v>2639</v>
      </c>
      <c r="I43" s="115">
        <v>12</v>
      </c>
      <c r="J43" s="116">
        <v>0.45471769609700646</v>
      </c>
    </row>
    <row r="44" spans="1:10" s="110" customFormat="1" ht="13.5" customHeight="1" x14ac:dyDescent="0.2">
      <c r="A44" s="120"/>
      <c r="B44" s="121" t="s">
        <v>112</v>
      </c>
      <c r="C44" s="113">
        <v>2.1542813622021542</v>
      </c>
      <c r="D44" s="115">
        <v>198</v>
      </c>
      <c r="E44" s="114">
        <v>201</v>
      </c>
      <c r="F44" s="114">
        <v>186</v>
      </c>
      <c r="G44" s="114">
        <v>162</v>
      </c>
      <c r="H44" s="140">
        <v>165</v>
      </c>
      <c r="I44" s="115">
        <v>33</v>
      </c>
      <c r="J44" s="116">
        <v>20</v>
      </c>
    </row>
    <row r="45" spans="1:10" s="110" customFormat="1" ht="13.5" customHeight="1" x14ac:dyDescent="0.2">
      <c r="A45" s="118" t="s">
        <v>113</v>
      </c>
      <c r="B45" s="122" t="s">
        <v>116</v>
      </c>
      <c r="C45" s="113">
        <v>83.810249156783811</v>
      </c>
      <c r="D45" s="115">
        <v>7703</v>
      </c>
      <c r="E45" s="114">
        <v>7894</v>
      </c>
      <c r="F45" s="114">
        <v>7935</v>
      </c>
      <c r="G45" s="114">
        <v>8093</v>
      </c>
      <c r="H45" s="140">
        <v>8061</v>
      </c>
      <c r="I45" s="115">
        <v>-358</v>
      </c>
      <c r="J45" s="116">
        <v>-4.4411363354422528</v>
      </c>
    </row>
    <row r="46" spans="1:10" s="110" customFormat="1" ht="13.5" customHeight="1" x14ac:dyDescent="0.2">
      <c r="A46" s="118"/>
      <c r="B46" s="119" t="s">
        <v>117</v>
      </c>
      <c r="C46" s="113">
        <v>15.808943531715808</v>
      </c>
      <c r="D46" s="115">
        <v>1453</v>
      </c>
      <c r="E46" s="114">
        <v>1453</v>
      </c>
      <c r="F46" s="114">
        <v>1454</v>
      </c>
      <c r="G46" s="114">
        <v>1532</v>
      </c>
      <c r="H46" s="140">
        <v>1500</v>
      </c>
      <c r="I46" s="115">
        <v>-47</v>
      </c>
      <c r="J46" s="116">
        <v>-3.1333333333333333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9088</v>
      </c>
      <c r="E48" s="114">
        <v>9284</v>
      </c>
      <c r="F48" s="114">
        <v>9350</v>
      </c>
      <c r="G48" s="114">
        <v>9230</v>
      </c>
      <c r="H48" s="140">
        <v>8821</v>
      </c>
      <c r="I48" s="115">
        <v>267</v>
      </c>
      <c r="J48" s="116">
        <v>3.0268677020745947</v>
      </c>
    </row>
    <row r="49" spans="1:12" s="110" customFormat="1" ht="13.5" customHeight="1" x14ac:dyDescent="0.2">
      <c r="A49" s="118" t="s">
        <v>105</v>
      </c>
      <c r="B49" s="119" t="s">
        <v>106</v>
      </c>
      <c r="C49" s="113">
        <v>43.81602112676056</v>
      </c>
      <c r="D49" s="115">
        <v>3982</v>
      </c>
      <c r="E49" s="114">
        <v>4053</v>
      </c>
      <c r="F49" s="114">
        <v>4095</v>
      </c>
      <c r="G49" s="114">
        <v>3996</v>
      </c>
      <c r="H49" s="140">
        <v>3761</v>
      </c>
      <c r="I49" s="115">
        <v>221</v>
      </c>
      <c r="J49" s="116">
        <v>5.8760967827705395</v>
      </c>
    </row>
    <row r="50" spans="1:12" s="110" customFormat="1" ht="13.5" customHeight="1" x14ac:dyDescent="0.2">
      <c r="A50" s="120"/>
      <c r="B50" s="119" t="s">
        <v>107</v>
      </c>
      <c r="C50" s="113">
        <v>56.18397887323944</v>
      </c>
      <c r="D50" s="115">
        <v>5106</v>
      </c>
      <c r="E50" s="114">
        <v>5231</v>
      </c>
      <c r="F50" s="114">
        <v>5255</v>
      </c>
      <c r="G50" s="114">
        <v>5234</v>
      </c>
      <c r="H50" s="140">
        <v>5060</v>
      </c>
      <c r="I50" s="115">
        <v>46</v>
      </c>
      <c r="J50" s="116">
        <v>0.90909090909090906</v>
      </c>
    </row>
    <row r="51" spans="1:12" s="110" customFormat="1" ht="13.5" customHeight="1" x14ac:dyDescent="0.2">
      <c r="A51" s="118" t="s">
        <v>105</v>
      </c>
      <c r="B51" s="121" t="s">
        <v>108</v>
      </c>
      <c r="C51" s="113">
        <v>10.266285211267606</v>
      </c>
      <c r="D51" s="115">
        <v>933</v>
      </c>
      <c r="E51" s="114">
        <v>1001</v>
      </c>
      <c r="F51" s="114">
        <v>1027</v>
      </c>
      <c r="G51" s="114">
        <v>972</v>
      </c>
      <c r="H51" s="140">
        <v>911</v>
      </c>
      <c r="I51" s="115">
        <v>22</v>
      </c>
      <c r="J51" s="116">
        <v>2.4149286498353457</v>
      </c>
    </row>
    <row r="52" spans="1:12" s="110" customFormat="1" ht="13.5" customHeight="1" x14ac:dyDescent="0.2">
      <c r="A52" s="118"/>
      <c r="B52" s="121" t="s">
        <v>109</v>
      </c>
      <c r="C52" s="113">
        <v>71.478873239436624</v>
      </c>
      <c r="D52" s="115">
        <v>6496</v>
      </c>
      <c r="E52" s="114">
        <v>6644</v>
      </c>
      <c r="F52" s="114">
        <v>6687</v>
      </c>
      <c r="G52" s="114">
        <v>6642</v>
      </c>
      <c r="H52" s="140">
        <v>6365</v>
      </c>
      <c r="I52" s="115">
        <v>131</v>
      </c>
      <c r="J52" s="116">
        <v>2.0581304006284369</v>
      </c>
    </row>
    <row r="53" spans="1:12" s="110" customFormat="1" ht="13.5" customHeight="1" x14ac:dyDescent="0.2">
      <c r="A53" s="118"/>
      <c r="B53" s="121" t="s">
        <v>110</v>
      </c>
      <c r="C53" s="113">
        <v>16.989436619718308</v>
      </c>
      <c r="D53" s="115">
        <v>1544</v>
      </c>
      <c r="E53" s="114">
        <v>1525</v>
      </c>
      <c r="F53" s="114">
        <v>1520</v>
      </c>
      <c r="G53" s="114">
        <v>1502</v>
      </c>
      <c r="H53" s="140">
        <v>1438</v>
      </c>
      <c r="I53" s="115">
        <v>106</v>
      </c>
      <c r="J53" s="116">
        <v>7.3713490959666199</v>
      </c>
    </row>
    <row r="54" spans="1:12" s="110" customFormat="1" ht="13.5" customHeight="1" x14ac:dyDescent="0.2">
      <c r="A54" s="120"/>
      <c r="B54" s="121" t="s">
        <v>111</v>
      </c>
      <c r="C54" s="113">
        <v>1.2654049295774648</v>
      </c>
      <c r="D54" s="115">
        <v>115</v>
      </c>
      <c r="E54" s="114">
        <v>114</v>
      </c>
      <c r="F54" s="114">
        <v>116</v>
      </c>
      <c r="G54" s="114">
        <v>114</v>
      </c>
      <c r="H54" s="140">
        <v>107</v>
      </c>
      <c r="I54" s="115">
        <v>8</v>
      </c>
      <c r="J54" s="116">
        <v>7.4766355140186915</v>
      </c>
    </row>
    <row r="55" spans="1:12" s="110" customFormat="1" ht="13.5" customHeight="1" x14ac:dyDescent="0.2">
      <c r="A55" s="120"/>
      <c r="B55" s="121" t="s">
        <v>112</v>
      </c>
      <c r="C55" s="113">
        <v>0.31910211267605632</v>
      </c>
      <c r="D55" s="115">
        <v>29</v>
      </c>
      <c r="E55" s="114">
        <v>23</v>
      </c>
      <c r="F55" s="114">
        <v>32</v>
      </c>
      <c r="G55" s="114">
        <v>28</v>
      </c>
      <c r="H55" s="140">
        <v>23</v>
      </c>
      <c r="I55" s="115">
        <v>6</v>
      </c>
      <c r="J55" s="116">
        <v>26.086956521739129</v>
      </c>
    </row>
    <row r="56" spans="1:12" s="110" customFormat="1" ht="13.5" customHeight="1" x14ac:dyDescent="0.2">
      <c r="A56" s="118" t="s">
        <v>113</v>
      </c>
      <c r="B56" s="122" t="s">
        <v>116</v>
      </c>
      <c r="C56" s="113">
        <v>73.976672535211264</v>
      </c>
      <c r="D56" s="115">
        <v>6723</v>
      </c>
      <c r="E56" s="114">
        <v>6912</v>
      </c>
      <c r="F56" s="114">
        <v>6964</v>
      </c>
      <c r="G56" s="114">
        <v>6930</v>
      </c>
      <c r="H56" s="140">
        <v>6766</v>
      </c>
      <c r="I56" s="115">
        <v>-43</v>
      </c>
      <c r="J56" s="116">
        <v>-0.63553059414720658</v>
      </c>
    </row>
    <row r="57" spans="1:12" s="110" customFormat="1" ht="13.5" customHeight="1" x14ac:dyDescent="0.2">
      <c r="A57" s="142"/>
      <c r="B57" s="124" t="s">
        <v>117</v>
      </c>
      <c r="C57" s="125">
        <v>26.023327464788732</v>
      </c>
      <c r="D57" s="143">
        <v>2365</v>
      </c>
      <c r="E57" s="144">
        <v>2372</v>
      </c>
      <c r="F57" s="144">
        <v>2386</v>
      </c>
      <c r="G57" s="144">
        <v>2300</v>
      </c>
      <c r="H57" s="145">
        <v>2055</v>
      </c>
      <c r="I57" s="143">
        <v>310</v>
      </c>
      <c r="J57" s="146">
        <v>15.085158150851582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52944</v>
      </c>
      <c r="E12" s="236">
        <v>53106</v>
      </c>
      <c r="F12" s="114">
        <v>53282</v>
      </c>
      <c r="G12" s="114">
        <v>52422</v>
      </c>
      <c r="H12" s="140">
        <v>51904</v>
      </c>
      <c r="I12" s="115">
        <v>1040</v>
      </c>
      <c r="J12" s="116">
        <v>2.0036991368680641</v>
      </c>
    </row>
    <row r="13" spans="1:15" s="110" customFormat="1" ht="12" customHeight="1" x14ac:dyDescent="0.2">
      <c r="A13" s="118" t="s">
        <v>105</v>
      </c>
      <c r="B13" s="119" t="s">
        <v>106</v>
      </c>
      <c r="C13" s="113">
        <v>52.332653369598063</v>
      </c>
      <c r="D13" s="115">
        <v>27707</v>
      </c>
      <c r="E13" s="114">
        <v>27814</v>
      </c>
      <c r="F13" s="114">
        <v>28139</v>
      </c>
      <c r="G13" s="114">
        <v>27542</v>
      </c>
      <c r="H13" s="140">
        <v>27215</v>
      </c>
      <c r="I13" s="115">
        <v>492</v>
      </c>
      <c r="J13" s="116">
        <v>1.8078265662318573</v>
      </c>
    </row>
    <row r="14" spans="1:15" s="110" customFormat="1" ht="12" customHeight="1" x14ac:dyDescent="0.2">
      <c r="A14" s="118"/>
      <c r="B14" s="119" t="s">
        <v>107</v>
      </c>
      <c r="C14" s="113">
        <v>47.667346630401937</v>
      </c>
      <c r="D14" s="115">
        <v>25237</v>
      </c>
      <c r="E14" s="114">
        <v>25292</v>
      </c>
      <c r="F14" s="114">
        <v>25143</v>
      </c>
      <c r="G14" s="114">
        <v>24880</v>
      </c>
      <c r="H14" s="140">
        <v>24689</v>
      </c>
      <c r="I14" s="115">
        <v>548</v>
      </c>
      <c r="J14" s="116">
        <v>2.2196119729434161</v>
      </c>
    </row>
    <row r="15" spans="1:15" s="110" customFormat="1" ht="12" customHeight="1" x14ac:dyDescent="0.2">
      <c r="A15" s="118" t="s">
        <v>105</v>
      </c>
      <c r="B15" s="121" t="s">
        <v>108</v>
      </c>
      <c r="C15" s="113">
        <v>10.722650347537019</v>
      </c>
      <c r="D15" s="115">
        <v>5677</v>
      </c>
      <c r="E15" s="114">
        <v>5912</v>
      </c>
      <c r="F15" s="114">
        <v>6043</v>
      </c>
      <c r="G15" s="114">
        <v>5605</v>
      </c>
      <c r="H15" s="140">
        <v>5678</v>
      </c>
      <c r="I15" s="115">
        <v>-1</v>
      </c>
      <c r="J15" s="116">
        <v>-1.7611835153222965E-2</v>
      </c>
    </row>
    <row r="16" spans="1:15" s="110" customFormat="1" ht="12" customHeight="1" x14ac:dyDescent="0.2">
      <c r="A16" s="118"/>
      <c r="B16" s="121" t="s">
        <v>109</v>
      </c>
      <c r="C16" s="113">
        <v>68.487458446660625</v>
      </c>
      <c r="D16" s="115">
        <v>36260</v>
      </c>
      <c r="E16" s="114">
        <v>36297</v>
      </c>
      <c r="F16" s="114">
        <v>36499</v>
      </c>
      <c r="G16" s="114">
        <v>36278</v>
      </c>
      <c r="H16" s="140">
        <v>35900</v>
      </c>
      <c r="I16" s="115">
        <v>360</v>
      </c>
      <c r="J16" s="116">
        <v>1.0027855153203342</v>
      </c>
    </row>
    <row r="17" spans="1:10" s="110" customFormat="1" ht="12" customHeight="1" x14ac:dyDescent="0.2">
      <c r="A17" s="118"/>
      <c r="B17" s="121" t="s">
        <v>110</v>
      </c>
      <c r="C17" s="113">
        <v>19.235418555454821</v>
      </c>
      <c r="D17" s="115">
        <v>10184</v>
      </c>
      <c r="E17" s="114">
        <v>10081</v>
      </c>
      <c r="F17" s="114">
        <v>9948</v>
      </c>
      <c r="G17" s="114">
        <v>9761</v>
      </c>
      <c r="H17" s="140">
        <v>9577</v>
      </c>
      <c r="I17" s="115">
        <v>607</v>
      </c>
      <c r="J17" s="116">
        <v>6.3381017019943613</v>
      </c>
    </row>
    <row r="18" spans="1:10" s="110" customFormat="1" ht="12" customHeight="1" x14ac:dyDescent="0.2">
      <c r="A18" s="120"/>
      <c r="B18" s="121" t="s">
        <v>111</v>
      </c>
      <c r="C18" s="113">
        <v>1.554472650347537</v>
      </c>
      <c r="D18" s="115">
        <v>823</v>
      </c>
      <c r="E18" s="114">
        <v>816</v>
      </c>
      <c r="F18" s="114">
        <v>792</v>
      </c>
      <c r="G18" s="114">
        <v>778</v>
      </c>
      <c r="H18" s="140">
        <v>749</v>
      </c>
      <c r="I18" s="115">
        <v>74</v>
      </c>
      <c r="J18" s="116">
        <v>9.8798397863818419</v>
      </c>
    </row>
    <row r="19" spans="1:10" s="110" customFormat="1" ht="12" customHeight="1" x14ac:dyDescent="0.2">
      <c r="A19" s="120"/>
      <c r="B19" s="121" t="s">
        <v>112</v>
      </c>
      <c r="C19" s="113">
        <v>0.36642490178301601</v>
      </c>
      <c r="D19" s="115">
        <v>194</v>
      </c>
      <c r="E19" s="114">
        <v>177</v>
      </c>
      <c r="F19" s="114">
        <v>201</v>
      </c>
      <c r="G19" s="114">
        <v>180</v>
      </c>
      <c r="H19" s="140">
        <v>163</v>
      </c>
      <c r="I19" s="115">
        <v>31</v>
      </c>
      <c r="J19" s="116">
        <v>19.018404907975459</v>
      </c>
    </row>
    <row r="20" spans="1:10" s="110" customFormat="1" ht="12" customHeight="1" x14ac:dyDescent="0.2">
      <c r="A20" s="118" t="s">
        <v>113</v>
      </c>
      <c r="B20" s="119" t="s">
        <v>181</v>
      </c>
      <c r="C20" s="113">
        <v>69.157978241160478</v>
      </c>
      <c r="D20" s="115">
        <v>36615</v>
      </c>
      <c r="E20" s="114">
        <v>36827</v>
      </c>
      <c r="F20" s="114">
        <v>37105</v>
      </c>
      <c r="G20" s="114">
        <v>36318</v>
      </c>
      <c r="H20" s="140">
        <v>36019</v>
      </c>
      <c r="I20" s="115">
        <v>596</v>
      </c>
      <c r="J20" s="116">
        <v>1.6546822510341763</v>
      </c>
    </row>
    <row r="21" spans="1:10" s="110" customFormat="1" ht="12" customHeight="1" x14ac:dyDescent="0.2">
      <c r="A21" s="118"/>
      <c r="B21" s="119" t="s">
        <v>182</v>
      </c>
      <c r="C21" s="113">
        <v>30.842021758839529</v>
      </c>
      <c r="D21" s="115">
        <v>16329</v>
      </c>
      <c r="E21" s="114">
        <v>16279</v>
      </c>
      <c r="F21" s="114">
        <v>16177</v>
      </c>
      <c r="G21" s="114">
        <v>16104</v>
      </c>
      <c r="H21" s="140">
        <v>15885</v>
      </c>
      <c r="I21" s="115">
        <v>444</v>
      </c>
      <c r="J21" s="116">
        <v>2.7950897072710106</v>
      </c>
    </row>
    <row r="22" spans="1:10" s="110" customFormat="1" ht="12" customHeight="1" x14ac:dyDescent="0.2">
      <c r="A22" s="118" t="s">
        <v>113</v>
      </c>
      <c r="B22" s="119" t="s">
        <v>116</v>
      </c>
      <c r="C22" s="113">
        <v>78.73413417951042</v>
      </c>
      <c r="D22" s="115">
        <v>41685</v>
      </c>
      <c r="E22" s="114">
        <v>41936</v>
      </c>
      <c r="F22" s="114">
        <v>42089</v>
      </c>
      <c r="G22" s="114">
        <v>41476</v>
      </c>
      <c r="H22" s="140">
        <v>41431</v>
      </c>
      <c r="I22" s="115">
        <v>254</v>
      </c>
      <c r="J22" s="116">
        <v>0.6130675098356303</v>
      </c>
    </row>
    <row r="23" spans="1:10" s="110" customFormat="1" ht="12" customHeight="1" x14ac:dyDescent="0.2">
      <c r="A23" s="118"/>
      <c r="B23" s="119" t="s">
        <v>117</v>
      </c>
      <c r="C23" s="113">
        <v>21.224312481112118</v>
      </c>
      <c r="D23" s="115">
        <v>11237</v>
      </c>
      <c r="E23" s="114">
        <v>11144</v>
      </c>
      <c r="F23" s="114">
        <v>11168</v>
      </c>
      <c r="G23" s="114">
        <v>10922</v>
      </c>
      <c r="H23" s="140">
        <v>10454</v>
      </c>
      <c r="I23" s="115">
        <v>783</v>
      </c>
      <c r="J23" s="116">
        <v>7.4899559977042278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92512</v>
      </c>
      <c r="E64" s="236">
        <v>92111</v>
      </c>
      <c r="F64" s="236">
        <v>92102</v>
      </c>
      <c r="G64" s="236">
        <v>90979</v>
      </c>
      <c r="H64" s="140">
        <v>90459</v>
      </c>
      <c r="I64" s="115">
        <v>2053</v>
      </c>
      <c r="J64" s="116">
        <v>2.2695364750881617</v>
      </c>
    </row>
    <row r="65" spans="1:12" s="110" customFormat="1" ht="12" customHeight="1" x14ac:dyDescent="0.2">
      <c r="A65" s="118" t="s">
        <v>105</v>
      </c>
      <c r="B65" s="119" t="s">
        <v>106</v>
      </c>
      <c r="C65" s="113">
        <v>52.735861293670013</v>
      </c>
      <c r="D65" s="235">
        <v>48787</v>
      </c>
      <c r="E65" s="236">
        <v>48509</v>
      </c>
      <c r="F65" s="236">
        <v>48733</v>
      </c>
      <c r="G65" s="236">
        <v>48008</v>
      </c>
      <c r="H65" s="140">
        <v>47583</v>
      </c>
      <c r="I65" s="115">
        <v>1204</v>
      </c>
      <c r="J65" s="116">
        <v>2.5303154487947377</v>
      </c>
    </row>
    <row r="66" spans="1:12" s="110" customFormat="1" ht="12" customHeight="1" x14ac:dyDescent="0.2">
      <c r="A66" s="118"/>
      <c r="B66" s="119" t="s">
        <v>107</v>
      </c>
      <c r="C66" s="113">
        <v>47.264138706329987</v>
      </c>
      <c r="D66" s="235">
        <v>43725</v>
      </c>
      <c r="E66" s="236">
        <v>43602</v>
      </c>
      <c r="F66" s="236">
        <v>43369</v>
      </c>
      <c r="G66" s="236">
        <v>42971</v>
      </c>
      <c r="H66" s="140">
        <v>42876</v>
      </c>
      <c r="I66" s="115">
        <v>849</v>
      </c>
      <c r="J66" s="116">
        <v>1.9801287433529247</v>
      </c>
    </row>
    <row r="67" spans="1:12" s="110" customFormat="1" ht="12" customHeight="1" x14ac:dyDescent="0.2">
      <c r="A67" s="118" t="s">
        <v>105</v>
      </c>
      <c r="B67" s="121" t="s">
        <v>108</v>
      </c>
      <c r="C67" s="113">
        <v>10.385679695607056</v>
      </c>
      <c r="D67" s="235">
        <v>9608</v>
      </c>
      <c r="E67" s="236">
        <v>9871</v>
      </c>
      <c r="F67" s="236">
        <v>9985</v>
      </c>
      <c r="G67" s="236">
        <v>9309</v>
      </c>
      <c r="H67" s="140">
        <v>9437</v>
      </c>
      <c r="I67" s="115">
        <v>171</v>
      </c>
      <c r="J67" s="116">
        <v>1.8120165306771219</v>
      </c>
    </row>
    <row r="68" spans="1:12" s="110" customFormat="1" ht="12" customHeight="1" x14ac:dyDescent="0.2">
      <c r="A68" s="118"/>
      <c r="B68" s="121" t="s">
        <v>109</v>
      </c>
      <c r="C68" s="113">
        <v>69.460178139052232</v>
      </c>
      <c r="D68" s="235">
        <v>64259</v>
      </c>
      <c r="E68" s="236">
        <v>63873</v>
      </c>
      <c r="F68" s="236">
        <v>63962</v>
      </c>
      <c r="G68" s="236">
        <v>63835</v>
      </c>
      <c r="H68" s="140">
        <v>63539</v>
      </c>
      <c r="I68" s="115">
        <v>720</v>
      </c>
      <c r="J68" s="116">
        <v>1.1331623097625081</v>
      </c>
    </row>
    <row r="69" spans="1:12" s="110" customFormat="1" ht="12" customHeight="1" x14ac:dyDescent="0.2">
      <c r="A69" s="118"/>
      <c r="B69" s="121" t="s">
        <v>110</v>
      </c>
      <c r="C69" s="113">
        <v>18.848365617433416</v>
      </c>
      <c r="D69" s="235">
        <v>17437</v>
      </c>
      <c r="E69" s="236">
        <v>17185</v>
      </c>
      <c r="F69" s="236">
        <v>17020</v>
      </c>
      <c r="G69" s="236">
        <v>16715</v>
      </c>
      <c r="H69" s="140">
        <v>16411</v>
      </c>
      <c r="I69" s="115">
        <v>1026</v>
      </c>
      <c r="J69" s="116">
        <v>6.2519042105904576</v>
      </c>
    </row>
    <row r="70" spans="1:12" s="110" customFormat="1" ht="12" customHeight="1" x14ac:dyDescent="0.2">
      <c r="A70" s="120"/>
      <c r="B70" s="121" t="s">
        <v>111</v>
      </c>
      <c r="C70" s="113">
        <v>1.3057765479072985</v>
      </c>
      <c r="D70" s="235">
        <v>1208</v>
      </c>
      <c r="E70" s="236">
        <v>1182</v>
      </c>
      <c r="F70" s="236">
        <v>1135</v>
      </c>
      <c r="G70" s="236">
        <v>1120</v>
      </c>
      <c r="H70" s="140">
        <v>1072</v>
      </c>
      <c r="I70" s="115">
        <v>136</v>
      </c>
      <c r="J70" s="116">
        <v>12.686567164179104</v>
      </c>
    </row>
    <row r="71" spans="1:12" s="110" customFormat="1" ht="12" customHeight="1" x14ac:dyDescent="0.2">
      <c r="A71" s="120"/>
      <c r="B71" s="121" t="s">
        <v>112</v>
      </c>
      <c r="C71" s="113">
        <v>0.36211518505707369</v>
      </c>
      <c r="D71" s="235">
        <v>335</v>
      </c>
      <c r="E71" s="236">
        <v>300</v>
      </c>
      <c r="F71" s="236">
        <v>299</v>
      </c>
      <c r="G71" s="236">
        <v>270</v>
      </c>
      <c r="H71" s="140">
        <v>253</v>
      </c>
      <c r="I71" s="115">
        <v>82</v>
      </c>
      <c r="J71" s="116">
        <v>32.411067193675891</v>
      </c>
    </row>
    <row r="72" spans="1:12" s="110" customFormat="1" ht="12" customHeight="1" x14ac:dyDescent="0.2">
      <c r="A72" s="118" t="s">
        <v>113</v>
      </c>
      <c r="B72" s="119" t="s">
        <v>181</v>
      </c>
      <c r="C72" s="113">
        <v>71.312910757523355</v>
      </c>
      <c r="D72" s="235">
        <v>65973</v>
      </c>
      <c r="E72" s="236">
        <v>65685</v>
      </c>
      <c r="F72" s="236">
        <v>66025</v>
      </c>
      <c r="G72" s="236">
        <v>65107</v>
      </c>
      <c r="H72" s="140">
        <v>64809</v>
      </c>
      <c r="I72" s="115">
        <v>1164</v>
      </c>
      <c r="J72" s="116">
        <v>1.7960468453455538</v>
      </c>
    </row>
    <row r="73" spans="1:12" s="110" customFormat="1" ht="12" customHeight="1" x14ac:dyDescent="0.2">
      <c r="A73" s="118"/>
      <c r="B73" s="119" t="s">
        <v>182</v>
      </c>
      <c r="C73" s="113">
        <v>28.687089242476652</v>
      </c>
      <c r="D73" s="115">
        <v>26539</v>
      </c>
      <c r="E73" s="114">
        <v>26426</v>
      </c>
      <c r="F73" s="114">
        <v>26077</v>
      </c>
      <c r="G73" s="114">
        <v>25872</v>
      </c>
      <c r="H73" s="140">
        <v>25650</v>
      </c>
      <c r="I73" s="115">
        <v>889</v>
      </c>
      <c r="J73" s="116">
        <v>3.46588693957115</v>
      </c>
    </row>
    <row r="74" spans="1:12" s="110" customFormat="1" ht="12" customHeight="1" x14ac:dyDescent="0.2">
      <c r="A74" s="118" t="s">
        <v>113</v>
      </c>
      <c r="B74" s="119" t="s">
        <v>116</v>
      </c>
      <c r="C74" s="113">
        <v>81.980716015219642</v>
      </c>
      <c r="D74" s="115">
        <v>75842</v>
      </c>
      <c r="E74" s="114">
        <v>75951</v>
      </c>
      <c r="F74" s="114">
        <v>76086</v>
      </c>
      <c r="G74" s="114">
        <v>75331</v>
      </c>
      <c r="H74" s="140">
        <v>75229</v>
      </c>
      <c r="I74" s="115">
        <v>613</v>
      </c>
      <c r="J74" s="116">
        <v>0.81484533889856303</v>
      </c>
    </row>
    <row r="75" spans="1:12" s="110" customFormat="1" ht="12" customHeight="1" x14ac:dyDescent="0.2">
      <c r="A75" s="142"/>
      <c r="B75" s="124" t="s">
        <v>117</v>
      </c>
      <c r="C75" s="125">
        <v>17.968479764787272</v>
      </c>
      <c r="D75" s="143">
        <v>16623</v>
      </c>
      <c r="E75" s="144">
        <v>16115</v>
      </c>
      <c r="F75" s="144">
        <v>15972</v>
      </c>
      <c r="G75" s="144">
        <v>15603</v>
      </c>
      <c r="H75" s="145">
        <v>15182</v>
      </c>
      <c r="I75" s="143">
        <v>1441</v>
      </c>
      <c r="J75" s="146">
        <v>9.4915030957713089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52944</v>
      </c>
      <c r="G11" s="114">
        <v>53106</v>
      </c>
      <c r="H11" s="114">
        <v>53282</v>
      </c>
      <c r="I11" s="114">
        <v>52422</v>
      </c>
      <c r="J11" s="140">
        <v>51904</v>
      </c>
      <c r="K11" s="114">
        <v>1040</v>
      </c>
      <c r="L11" s="116">
        <v>2.0036991368680641</v>
      </c>
    </row>
    <row r="12" spans="1:17" s="110" customFormat="1" ht="24.95" customHeight="1" x14ac:dyDescent="0.2">
      <c r="A12" s="604" t="s">
        <v>185</v>
      </c>
      <c r="B12" s="605"/>
      <c r="C12" s="605"/>
      <c r="D12" s="606"/>
      <c r="E12" s="113">
        <v>52.332653369598063</v>
      </c>
      <c r="F12" s="115">
        <v>27707</v>
      </c>
      <c r="G12" s="114">
        <v>27814</v>
      </c>
      <c r="H12" s="114">
        <v>28139</v>
      </c>
      <c r="I12" s="114">
        <v>27542</v>
      </c>
      <c r="J12" s="140">
        <v>27215</v>
      </c>
      <c r="K12" s="114">
        <v>492</v>
      </c>
      <c r="L12" s="116">
        <v>1.8078265662318573</v>
      </c>
    </row>
    <row r="13" spans="1:17" s="110" customFormat="1" ht="15" customHeight="1" x14ac:dyDescent="0.2">
      <c r="A13" s="120"/>
      <c r="B13" s="612" t="s">
        <v>107</v>
      </c>
      <c r="C13" s="612"/>
      <c r="E13" s="113">
        <v>47.667346630401937</v>
      </c>
      <c r="F13" s="115">
        <v>25237</v>
      </c>
      <c r="G13" s="114">
        <v>25292</v>
      </c>
      <c r="H13" s="114">
        <v>25143</v>
      </c>
      <c r="I13" s="114">
        <v>24880</v>
      </c>
      <c r="J13" s="140">
        <v>24689</v>
      </c>
      <c r="K13" s="114">
        <v>548</v>
      </c>
      <c r="L13" s="116">
        <v>2.2196119729434161</v>
      </c>
    </row>
    <row r="14" spans="1:17" s="110" customFormat="1" ht="24.95" customHeight="1" x14ac:dyDescent="0.2">
      <c r="A14" s="604" t="s">
        <v>186</v>
      </c>
      <c r="B14" s="605"/>
      <c r="C14" s="605"/>
      <c r="D14" s="606"/>
      <c r="E14" s="113">
        <v>10.722650347537019</v>
      </c>
      <c r="F14" s="115">
        <v>5677</v>
      </c>
      <c r="G14" s="114">
        <v>5912</v>
      </c>
      <c r="H14" s="114">
        <v>6043</v>
      </c>
      <c r="I14" s="114">
        <v>5605</v>
      </c>
      <c r="J14" s="140">
        <v>5678</v>
      </c>
      <c r="K14" s="114">
        <v>-1</v>
      </c>
      <c r="L14" s="116">
        <v>-1.7611835153222965E-2</v>
      </c>
    </row>
    <row r="15" spans="1:17" s="110" customFormat="1" ht="15" customHeight="1" x14ac:dyDescent="0.2">
      <c r="A15" s="120"/>
      <c r="B15" s="119"/>
      <c r="C15" s="258" t="s">
        <v>106</v>
      </c>
      <c r="E15" s="113">
        <v>58.094063766073631</v>
      </c>
      <c r="F15" s="115">
        <v>3298</v>
      </c>
      <c r="G15" s="114">
        <v>3462</v>
      </c>
      <c r="H15" s="114">
        <v>3573</v>
      </c>
      <c r="I15" s="114">
        <v>3264</v>
      </c>
      <c r="J15" s="140">
        <v>3310</v>
      </c>
      <c r="K15" s="114">
        <v>-12</v>
      </c>
      <c r="L15" s="116">
        <v>-0.36253776435045315</v>
      </c>
    </row>
    <row r="16" spans="1:17" s="110" customFormat="1" ht="15" customHeight="1" x14ac:dyDescent="0.2">
      <c r="A16" s="120"/>
      <c r="B16" s="119"/>
      <c r="C16" s="258" t="s">
        <v>107</v>
      </c>
      <c r="E16" s="113">
        <v>41.905936233926369</v>
      </c>
      <c r="F16" s="115">
        <v>2379</v>
      </c>
      <c r="G16" s="114">
        <v>2450</v>
      </c>
      <c r="H16" s="114">
        <v>2470</v>
      </c>
      <c r="I16" s="114">
        <v>2341</v>
      </c>
      <c r="J16" s="140">
        <v>2368</v>
      </c>
      <c r="K16" s="114">
        <v>11</v>
      </c>
      <c r="L16" s="116">
        <v>0.46452702702702703</v>
      </c>
    </row>
    <row r="17" spans="1:12" s="110" customFormat="1" ht="15" customHeight="1" x14ac:dyDescent="0.2">
      <c r="A17" s="120"/>
      <c r="B17" s="121" t="s">
        <v>109</v>
      </c>
      <c r="C17" s="258"/>
      <c r="E17" s="113">
        <v>68.487458446660625</v>
      </c>
      <c r="F17" s="115">
        <v>36260</v>
      </c>
      <c r="G17" s="114">
        <v>36297</v>
      </c>
      <c r="H17" s="114">
        <v>36499</v>
      </c>
      <c r="I17" s="114">
        <v>36278</v>
      </c>
      <c r="J17" s="140">
        <v>35900</v>
      </c>
      <c r="K17" s="114">
        <v>360</v>
      </c>
      <c r="L17" s="116">
        <v>1.0027855153203342</v>
      </c>
    </row>
    <row r="18" spans="1:12" s="110" customFormat="1" ht="15" customHeight="1" x14ac:dyDescent="0.2">
      <c r="A18" s="120"/>
      <c r="B18" s="119"/>
      <c r="C18" s="258" t="s">
        <v>106</v>
      </c>
      <c r="E18" s="113">
        <v>52.70546056260342</v>
      </c>
      <c r="F18" s="115">
        <v>19111</v>
      </c>
      <c r="G18" s="114">
        <v>19111</v>
      </c>
      <c r="H18" s="114">
        <v>19335</v>
      </c>
      <c r="I18" s="114">
        <v>19148</v>
      </c>
      <c r="J18" s="140">
        <v>18884</v>
      </c>
      <c r="K18" s="114">
        <v>227</v>
      </c>
      <c r="L18" s="116">
        <v>1.2020758313916544</v>
      </c>
    </row>
    <row r="19" spans="1:12" s="110" customFormat="1" ht="15" customHeight="1" x14ac:dyDescent="0.2">
      <c r="A19" s="120"/>
      <c r="B19" s="119"/>
      <c r="C19" s="258" t="s">
        <v>107</v>
      </c>
      <c r="E19" s="113">
        <v>47.29453943739658</v>
      </c>
      <c r="F19" s="115">
        <v>17149</v>
      </c>
      <c r="G19" s="114">
        <v>17186</v>
      </c>
      <c r="H19" s="114">
        <v>17164</v>
      </c>
      <c r="I19" s="114">
        <v>17130</v>
      </c>
      <c r="J19" s="140">
        <v>17016</v>
      </c>
      <c r="K19" s="114">
        <v>133</v>
      </c>
      <c r="L19" s="116">
        <v>0.78161730136342267</v>
      </c>
    </row>
    <row r="20" spans="1:12" s="110" customFormat="1" ht="15" customHeight="1" x14ac:dyDescent="0.2">
      <c r="A20" s="120"/>
      <c r="B20" s="121" t="s">
        <v>110</v>
      </c>
      <c r="C20" s="258"/>
      <c r="E20" s="113">
        <v>19.235418555454821</v>
      </c>
      <c r="F20" s="115">
        <v>10184</v>
      </c>
      <c r="G20" s="114">
        <v>10081</v>
      </c>
      <c r="H20" s="114">
        <v>9948</v>
      </c>
      <c r="I20" s="114">
        <v>9761</v>
      </c>
      <c r="J20" s="140">
        <v>9577</v>
      </c>
      <c r="K20" s="114">
        <v>607</v>
      </c>
      <c r="L20" s="116">
        <v>6.3381017019943613</v>
      </c>
    </row>
    <row r="21" spans="1:12" s="110" customFormat="1" ht="15" customHeight="1" x14ac:dyDescent="0.2">
      <c r="A21" s="120"/>
      <c r="B21" s="119"/>
      <c r="C21" s="258" t="s">
        <v>106</v>
      </c>
      <c r="E21" s="113">
        <v>47.515710919088768</v>
      </c>
      <c r="F21" s="115">
        <v>4839</v>
      </c>
      <c r="G21" s="114">
        <v>4780</v>
      </c>
      <c r="H21" s="114">
        <v>4774</v>
      </c>
      <c r="I21" s="114">
        <v>4677</v>
      </c>
      <c r="J21" s="140">
        <v>4577</v>
      </c>
      <c r="K21" s="114">
        <v>262</v>
      </c>
      <c r="L21" s="116">
        <v>5.724273541621149</v>
      </c>
    </row>
    <row r="22" spans="1:12" s="110" customFormat="1" ht="15" customHeight="1" x14ac:dyDescent="0.2">
      <c r="A22" s="120"/>
      <c r="B22" s="119"/>
      <c r="C22" s="258" t="s">
        <v>107</v>
      </c>
      <c r="E22" s="113">
        <v>52.484289080911232</v>
      </c>
      <c r="F22" s="115">
        <v>5345</v>
      </c>
      <c r="G22" s="114">
        <v>5301</v>
      </c>
      <c r="H22" s="114">
        <v>5174</v>
      </c>
      <c r="I22" s="114">
        <v>5084</v>
      </c>
      <c r="J22" s="140">
        <v>5000</v>
      </c>
      <c r="K22" s="114">
        <v>345</v>
      </c>
      <c r="L22" s="116">
        <v>6.9</v>
      </c>
    </row>
    <row r="23" spans="1:12" s="110" customFormat="1" ht="15" customHeight="1" x14ac:dyDescent="0.2">
      <c r="A23" s="120"/>
      <c r="B23" s="121" t="s">
        <v>111</v>
      </c>
      <c r="C23" s="258"/>
      <c r="E23" s="113">
        <v>1.554472650347537</v>
      </c>
      <c r="F23" s="115">
        <v>823</v>
      </c>
      <c r="G23" s="114">
        <v>816</v>
      </c>
      <c r="H23" s="114">
        <v>792</v>
      </c>
      <c r="I23" s="114">
        <v>778</v>
      </c>
      <c r="J23" s="140">
        <v>749</v>
      </c>
      <c r="K23" s="114">
        <v>74</v>
      </c>
      <c r="L23" s="116">
        <v>9.8798397863818419</v>
      </c>
    </row>
    <row r="24" spans="1:12" s="110" customFormat="1" ht="15" customHeight="1" x14ac:dyDescent="0.2">
      <c r="A24" s="120"/>
      <c r="B24" s="119"/>
      <c r="C24" s="258" t="s">
        <v>106</v>
      </c>
      <c r="E24" s="113">
        <v>55.77156743620899</v>
      </c>
      <c r="F24" s="115">
        <v>459</v>
      </c>
      <c r="G24" s="114">
        <v>461</v>
      </c>
      <c r="H24" s="114">
        <v>457</v>
      </c>
      <c r="I24" s="114">
        <v>453</v>
      </c>
      <c r="J24" s="140">
        <v>444</v>
      </c>
      <c r="K24" s="114">
        <v>15</v>
      </c>
      <c r="L24" s="116">
        <v>3.3783783783783785</v>
      </c>
    </row>
    <row r="25" spans="1:12" s="110" customFormat="1" ht="15" customHeight="1" x14ac:dyDescent="0.2">
      <c r="A25" s="120"/>
      <c r="B25" s="119"/>
      <c r="C25" s="258" t="s">
        <v>107</v>
      </c>
      <c r="E25" s="113">
        <v>44.22843256379101</v>
      </c>
      <c r="F25" s="115">
        <v>364</v>
      </c>
      <c r="G25" s="114">
        <v>355</v>
      </c>
      <c r="H25" s="114">
        <v>335</v>
      </c>
      <c r="I25" s="114">
        <v>325</v>
      </c>
      <c r="J25" s="140">
        <v>305</v>
      </c>
      <c r="K25" s="114">
        <v>59</v>
      </c>
      <c r="L25" s="116">
        <v>19.344262295081968</v>
      </c>
    </row>
    <row r="26" spans="1:12" s="110" customFormat="1" ht="15" customHeight="1" x14ac:dyDescent="0.2">
      <c r="A26" s="120"/>
      <c r="C26" s="121" t="s">
        <v>187</v>
      </c>
      <c r="D26" s="110" t="s">
        <v>188</v>
      </c>
      <c r="E26" s="113">
        <v>0.36642490178301601</v>
      </c>
      <c r="F26" s="115">
        <v>194</v>
      </c>
      <c r="G26" s="114">
        <v>177</v>
      </c>
      <c r="H26" s="114">
        <v>201</v>
      </c>
      <c r="I26" s="114">
        <v>180</v>
      </c>
      <c r="J26" s="140">
        <v>163</v>
      </c>
      <c r="K26" s="114">
        <v>31</v>
      </c>
      <c r="L26" s="116">
        <v>19.018404907975459</v>
      </c>
    </row>
    <row r="27" spans="1:12" s="110" customFormat="1" ht="15" customHeight="1" x14ac:dyDescent="0.2">
      <c r="A27" s="120"/>
      <c r="B27" s="119"/>
      <c r="D27" s="259" t="s">
        <v>106</v>
      </c>
      <c r="E27" s="113">
        <v>43.814432989690722</v>
      </c>
      <c r="F27" s="115">
        <v>85</v>
      </c>
      <c r="G27" s="114">
        <v>77</v>
      </c>
      <c r="H27" s="114">
        <v>97</v>
      </c>
      <c r="I27" s="114">
        <v>91</v>
      </c>
      <c r="J27" s="140">
        <v>90</v>
      </c>
      <c r="K27" s="114">
        <v>-5</v>
      </c>
      <c r="L27" s="116">
        <v>-5.5555555555555554</v>
      </c>
    </row>
    <row r="28" spans="1:12" s="110" customFormat="1" ht="15" customHeight="1" x14ac:dyDescent="0.2">
      <c r="A28" s="120"/>
      <c r="B28" s="119"/>
      <c r="D28" s="259" t="s">
        <v>107</v>
      </c>
      <c r="E28" s="113">
        <v>56.185567010309278</v>
      </c>
      <c r="F28" s="115">
        <v>109</v>
      </c>
      <c r="G28" s="114">
        <v>100</v>
      </c>
      <c r="H28" s="114">
        <v>104</v>
      </c>
      <c r="I28" s="114">
        <v>89</v>
      </c>
      <c r="J28" s="140">
        <v>73</v>
      </c>
      <c r="K28" s="114">
        <v>36</v>
      </c>
      <c r="L28" s="116">
        <v>49.315068493150683</v>
      </c>
    </row>
    <row r="29" spans="1:12" s="110" customFormat="1" ht="24.95" customHeight="1" x14ac:dyDescent="0.2">
      <c r="A29" s="604" t="s">
        <v>189</v>
      </c>
      <c r="B29" s="605"/>
      <c r="C29" s="605"/>
      <c r="D29" s="606"/>
      <c r="E29" s="113">
        <v>78.73413417951042</v>
      </c>
      <c r="F29" s="115">
        <v>41685</v>
      </c>
      <c r="G29" s="114">
        <v>41936</v>
      </c>
      <c r="H29" s="114">
        <v>42089</v>
      </c>
      <c r="I29" s="114">
        <v>41476</v>
      </c>
      <c r="J29" s="140">
        <v>41431</v>
      </c>
      <c r="K29" s="114">
        <v>254</v>
      </c>
      <c r="L29" s="116">
        <v>0.6130675098356303</v>
      </c>
    </row>
    <row r="30" spans="1:12" s="110" customFormat="1" ht="15" customHeight="1" x14ac:dyDescent="0.2">
      <c r="A30" s="120"/>
      <c r="B30" s="119"/>
      <c r="C30" s="258" t="s">
        <v>106</v>
      </c>
      <c r="E30" s="113">
        <v>49.509415857022908</v>
      </c>
      <c r="F30" s="115">
        <v>20638</v>
      </c>
      <c r="G30" s="114">
        <v>20781</v>
      </c>
      <c r="H30" s="114">
        <v>20993</v>
      </c>
      <c r="I30" s="114">
        <v>20592</v>
      </c>
      <c r="J30" s="140">
        <v>20581</v>
      </c>
      <c r="K30" s="114">
        <v>57</v>
      </c>
      <c r="L30" s="116">
        <v>0.27695447257178951</v>
      </c>
    </row>
    <row r="31" spans="1:12" s="110" customFormat="1" ht="15" customHeight="1" x14ac:dyDescent="0.2">
      <c r="A31" s="120"/>
      <c r="B31" s="119"/>
      <c r="C31" s="258" t="s">
        <v>107</v>
      </c>
      <c r="E31" s="113">
        <v>50.490584142977092</v>
      </c>
      <c r="F31" s="115">
        <v>21047</v>
      </c>
      <c r="G31" s="114">
        <v>21155</v>
      </c>
      <c r="H31" s="114">
        <v>21096</v>
      </c>
      <c r="I31" s="114">
        <v>20884</v>
      </c>
      <c r="J31" s="140">
        <v>20850</v>
      </c>
      <c r="K31" s="114">
        <v>197</v>
      </c>
      <c r="L31" s="116">
        <v>0.94484412470023982</v>
      </c>
    </row>
    <row r="32" spans="1:12" s="110" customFormat="1" ht="15" customHeight="1" x14ac:dyDescent="0.2">
      <c r="A32" s="120"/>
      <c r="B32" s="119" t="s">
        <v>117</v>
      </c>
      <c r="C32" s="258"/>
      <c r="E32" s="113">
        <v>21.224312481112118</v>
      </c>
      <c r="F32" s="115">
        <v>11237</v>
      </c>
      <c r="G32" s="114">
        <v>11144</v>
      </c>
      <c r="H32" s="114">
        <v>11168</v>
      </c>
      <c r="I32" s="114">
        <v>10922</v>
      </c>
      <c r="J32" s="140">
        <v>10454</v>
      </c>
      <c r="K32" s="114">
        <v>783</v>
      </c>
      <c r="L32" s="116">
        <v>7.4899559977042278</v>
      </c>
    </row>
    <row r="33" spans="1:12" s="110" customFormat="1" ht="15" customHeight="1" x14ac:dyDescent="0.2">
      <c r="A33" s="120"/>
      <c r="B33" s="119"/>
      <c r="C33" s="258" t="s">
        <v>106</v>
      </c>
      <c r="E33" s="113">
        <v>62.774761947138913</v>
      </c>
      <c r="F33" s="115">
        <v>7054</v>
      </c>
      <c r="G33" s="114">
        <v>7018</v>
      </c>
      <c r="H33" s="114">
        <v>7131</v>
      </c>
      <c r="I33" s="114">
        <v>6936</v>
      </c>
      <c r="J33" s="140">
        <v>6622</v>
      </c>
      <c r="K33" s="114">
        <v>432</v>
      </c>
      <c r="L33" s="116">
        <v>6.5237088492902444</v>
      </c>
    </row>
    <row r="34" spans="1:12" s="110" customFormat="1" ht="15" customHeight="1" x14ac:dyDescent="0.2">
      <c r="A34" s="120"/>
      <c r="B34" s="119"/>
      <c r="C34" s="258" t="s">
        <v>107</v>
      </c>
      <c r="E34" s="113">
        <v>37.225238052861087</v>
      </c>
      <c r="F34" s="115">
        <v>4183</v>
      </c>
      <c r="G34" s="114">
        <v>4126</v>
      </c>
      <c r="H34" s="114">
        <v>4037</v>
      </c>
      <c r="I34" s="114">
        <v>3986</v>
      </c>
      <c r="J34" s="140">
        <v>3832</v>
      </c>
      <c r="K34" s="114">
        <v>351</v>
      </c>
      <c r="L34" s="116">
        <v>9.1597077244258873</v>
      </c>
    </row>
    <row r="35" spans="1:12" s="110" customFormat="1" ht="24.95" customHeight="1" x14ac:dyDescent="0.2">
      <c r="A35" s="604" t="s">
        <v>190</v>
      </c>
      <c r="B35" s="605"/>
      <c r="C35" s="605"/>
      <c r="D35" s="606"/>
      <c r="E35" s="113">
        <v>69.157978241160478</v>
      </c>
      <c r="F35" s="115">
        <v>36615</v>
      </c>
      <c r="G35" s="114">
        <v>36827</v>
      </c>
      <c r="H35" s="114">
        <v>37105</v>
      </c>
      <c r="I35" s="114">
        <v>36318</v>
      </c>
      <c r="J35" s="140">
        <v>36019</v>
      </c>
      <c r="K35" s="114">
        <v>596</v>
      </c>
      <c r="L35" s="116">
        <v>1.6546822510341763</v>
      </c>
    </row>
    <row r="36" spans="1:12" s="110" customFormat="1" ht="15" customHeight="1" x14ac:dyDescent="0.2">
      <c r="A36" s="120"/>
      <c r="B36" s="119"/>
      <c r="C36" s="258" t="s">
        <v>106</v>
      </c>
      <c r="E36" s="113">
        <v>67.62802130274477</v>
      </c>
      <c r="F36" s="115">
        <v>24762</v>
      </c>
      <c r="G36" s="114">
        <v>24858</v>
      </c>
      <c r="H36" s="114">
        <v>25182</v>
      </c>
      <c r="I36" s="114">
        <v>24596</v>
      </c>
      <c r="J36" s="140">
        <v>24311</v>
      </c>
      <c r="K36" s="114">
        <v>451</v>
      </c>
      <c r="L36" s="116">
        <v>1.8551273086257249</v>
      </c>
    </row>
    <row r="37" spans="1:12" s="110" customFormat="1" ht="15" customHeight="1" x14ac:dyDescent="0.2">
      <c r="A37" s="120"/>
      <c r="B37" s="119"/>
      <c r="C37" s="258" t="s">
        <v>107</v>
      </c>
      <c r="E37" s="113">
        <v>32.371978697255223</v>
      </c>
      <c r="F37" s="115">
        <v>11853</v>
      </c>
      <c r="G37" s="114">
        <v>11969</v>
      </c>
      <c r="H37" s="114">
        <v>11923</v>
      </c>
      <c r="I37" s="114">
        <v>11722</v>
      </c>
      <c r="J37" s="140">
        <v>11708</v>
      </c>
      <c r="K37" s="114">
        <v>145</v>
      </c>
      <c r="L37" s="116">
        <v>1.2384694226170141</v>
      </c>
    </row>
    <row r="38" spans="1:12" s="110" customFormat="1" ht="15" customHeight="1" x14ac:dyDescent="0.2">
      <c r="A38" s="120"/>
      <c r="B38" s="119" t="s">
        <v>182</v>
      </c>
      <c r="C38" s="258"/>
      <c r="E38" s="113">
        <v>30.842021758839529</v>
      </c>
      <c r="F38" s="115">
        <v>16329</v>
      </c>
      <c r="G38" s="114">
        <v>16279</v>
      </c>
      <c r="H38" s="114">
        <v>16177</v>
      </c>
      <c r="I38" s="114">
        <v>16104</v>
      </c>
      <c r="J38" s="140">
        <v>15885</v>
      </c>
      <c r="K38" s="114">
        <v>444</v>
      </c>
      <c r="L38" s="116">
        <v>2.7950897072710106</v>
      </c>
    </row>
    <row r="39" spans="1:12" s="110" customFormat="1" ht="15" customHeight="1" x14ac:dyDescent="0.2">
      <c r="A39" s="120"/>
      <c r="B39" s="119"/>
      <c r="C39" s="258" t="s">
        <v>106</v>
      </c>
      <c r="E39" s="113">
        <v>18.035397146181641</v>
      </c>
      <c r="F39" s="115">
        <v>2945</v>
      </c>
      <c r="G39" s="114">
        <v>2956</v>
      </c>
      <c r="H39" s="114">
        <v>2957</v>
      </c>
      <c r="I39" s="114">
        <v>2946</v>
      </c>
      <c r="J39" s="140">
        <v>2904</v>
      </c>
      <c r="K39" s="114">
        <v>41</v>
      </c>
      <c r="L39" s="116">
        <v>1.4118457300275482</v>
      </c>
    </row>
    <row r="40" spans="1:12" s="110" customFormat="1" ht="15" customHeight="1" x14ac:dyDescent="0.2">
      <c r="A40" s="120"/>
      <c r="B40" s="119"/>
      <c r="C40" s="258" t="s">
        <v>107</v>
      </c>
      <c r="E40" s="113">
        <v>81.964602853818363</v>
      </c>
      <c r="F40" s="115">
        <v>13384</v>
      </c>
      <c r="G40" s="114">
        <v>13323</v>
      </c>
      <c r="H40" s="114">
        <v>13220</v>
      </c>
      <c r="I40" s="114">
        <v>13158</v>
      </c>
      <c r="J40" s="140">
        <v>12981</v>
      </c>
      <c r="K40" s="114">
        <v>403</v>
      </c>
      <c r="L40" s="116">
        <v>3.1045374008165783</v>
      </c>
    </row>
    <row r="41" spans="1:12" s="110" customFormat="1" ht="24.75" customHeight="1" x14ac:dyDescent="0.2">
      <c r="A41" s="604" t="s">
        <v>517</v>
      </c>
      <c r="B41" s="605"/>
      <c r="C41" s="605"/>
      <c r="D41" s="606"/>
      <c r="E41" s="113">
        <v>4.1855545482018739</v>
      </c>
      <c r="F41" s="115">
        <v>2216</v>
      </c>
      <c r="G41" s="114">
        <v>2488</v>
      </c>
      <c r="H41" s="114">
        <v>2510</v>
      </c>
      <c r="I41" s="114">
        <v>2101</v>
      </c>
      <c r="J41" s="140">
        <v>2162</v>
      </c>
      <c r="K41" s="114">
        <v>54</v>
      </c>
      <c r="L41" s="116">
        <v>2.497687326549491</v>
      </c>
    </row>
    <row r="42" spans="1:12" s="110" customFormat="1" ht="15" customHeight="1" x14ac:dyDescent="0.2">
      <c r="A42" s="120"/>
      <c r="B42" s="119"/>
      <c r="C42" s="258" t="s">
        <v>106</v>
      </c>
      <c r="E42" s="113">
        <v>60.108303249097474</v>
      </c>
      <c r="F42" s="115">
        <v>1332</v>
      </c>
      <c r="G42" s="114">
        <v>1524</v>
      </c>
      <c r="H42" s="114">
        <v>1552</v>
      </c>
      <c r="I42" s="114">
        <v>1290</v>
      </c>
      <c r="J42" s="140">
        <v>1318</v>
      </c>
      <c r="K42" s="114">
        <v>14</v>
      </c>
      <c r="L42" s="116">
        <v>1.062215477996965</v>
      </c>
    </row>
    <row r="43" spans="1:12" s="110" customFormat="1" ht="15" customHeight="1" x14ac:dyDescent="0.2">
      <c r="A43" s="123"/>
      <c r="B43" s="124"/>
      <c r="C43" s="260" t="s">
        <v>107</v>
      </c>
      <c r="D43" s="261"/>
      <c r="E43" s="125">
        <v>39.891696750902526</v>
      </c>
      <c r="F43" s="143">
        <v>884</v>
      </c>
      <c r="G43" s="144">
        <v>964</v>
      </c>
      <c r="H43" s="144">
        <v>958</v>
      </c>
      <c r="I43" s="144">
        <v>811</v>
      </c>
      <c r="J43" s="145">
        <v>844</v>
      </c>
      <c r="K43" s="144">
        <v>40</v>
      </c>
      <c r="L43" s="146">
        <v>4.7393364928909953</v>
      </c>
    </row>
    <row r="44" spans="1:12" s="110" customFormat="1" ht="45.75" customHeight="1" x14ac:dyDescent="0.2">
      <c r="A44" s="604" t="s">
        <v>191</v>
      </c>
      <c r="B44" s="605"/>
      <c r="C44" s="605"/>
      <c r="D44" s="606"/>
      <c r="E44" s="113">
        <v>0.39664551223934724</v>
      </c>
      <c r="F44" s="115">
        <v>210</v>
      </c>
      <c r="G44" s="114">
        <v>212</v>
      </c>
      <c r="H44" s="114">
        <v>212</v>
      </c>
      <c r="I44" s="114">
        <v>206</v>
      </c>
      <c r="J44" s="140">
        <v>208</v>
      </c>
      <c r="K44" s="114">
        <v>2</v>
      </c>
      <c r="L44" s="116">
        <v>0.96153846153846156</v>
      </c>
    </row>
    <row r="45" spans="1:12" s="110" customFormat="1" ht="15" customHeight="1" x14ac:dyDescent="0.2">
      <c r="A45" s="120"/>
      <c r="B45" s="119"/>
      <c r="C45" s="258" t="s">
        <v>106</v>
      </c>
      <c r="E45" s="113">
        <v>59.047619047619051</v>
      </c>
      <c r="F45" s="115">
        <v>124</v>
      </c>
      <c r="G45" s="114">
        <v>126</v>
      </c>
      <c r="H45" s="114">
        <v>126</v>
      </c>
      <c r="I45" s="114">
        <v>120</v>
      </c>
      <c r="J45" s="140">
        <v>121</v>
      </c>
      <c r="K45" s="114">
        <v>3</v>
      </c>
      <c r="L45" s="116">
        <v>2.4793388429752068</v>
      </c>
    </row>
    <row r="46" spans="1:12" s="110" customFormat="1" ht="15" customHeight="1" x14ac:dyDescent="0.2">
      <c r="A46" s="123"/>
      <c r="B46" s="124"/>
      <c r="C46" s="260" t="s">
        <v>107</v>
      </c>
      <c r="D46" s="261"/>
      <c r="E46" s="125">
        <v>40.952380952380949</v>
      </c>
      <c r="F46" s="143">
        <v>86</v>
      </c>
      <c r="G46" s="144">
        <v>86</v>
      </c>
      <c r="H46" s="144">
        <v>86</v>
      </c>
      <c r="I46" s="144">
        <v>86</v>
      </c>
      <c r="J46" s="145">
        <v>87</v>
      </c>
      <c r="K46" s="144">
        <v>-1</v>
      </c>
      <c r="L46" s="146">
        <v>-1.1494252873563218</v>
      </c>
    </row>
    <row r="47" spans="1:12" s="110" customFormat="1" ht="39" customHeight="1" x14ac:dyDescent="0.2">
      <c r="A47" s="604" t="s">
        <v>518</v>
      </c>
      <c r="B47" s="607"/>
      <c r="C47" s="607"/>
      <c r="D47" s="608"/>
      <c r="E47" s="113">
        <v>0.17565729827742521</v>
      </c>
      <c r="F47" s="115">
        <v>93</v>
      </c>
      <c r="G47" s="114">
        <v>96</v>
      </c>
      <c r="H47" s="114">
        <v>79</v>
      </c>
      <c r="I47" s="114">
        <v>99</v>
      </c>
      <c r="J47" s="140">
        <v>103</v>
      </c>
      <c r="K47" s="114">
        <v>-10</v>
      </c>
      <c r="L47" s="116">
        <v>-9.7087378640776691</v>
      </c>
    </row>
    <row r="48" spans="1:12" s="110" customFormat="1" ht="15" customHeight="1" x14ac:dyDescent="0.2">
      <c r="A48" s="120"/>
      <c r="B48" s="119"/>
      <c r="C48" s="258" t="s">
        <v>106</v>
      </c>
      <c r="E48" s="113">
        <v>38.70967741935484</v>
      </c>
      <c r="F48" s="115">
        <v>36</v>
      </c>
      <c r="G48" s="114">
        <v>37</v>
      </c>
      <c r="H48" s="114">
        <v>32</v>
      </c>
      <c r="I48" s="114">
        <v>38</v>
      </c>
      <c r="J48" s="140">
        <v>41</v>
      </c>
      <c r="K48" s="114">
        <v>-5</v>
      </c>
      <c r="L48" s="116">
        <v>-12.195121951219512</v>
      </c>
    </row>
    <row r="49" spans="1:12" s="110" customFormat="1" ht="15" customHeight="1" x14ac:dyDescent="0.2">
      <c r="A49" s="123"/>
      <c r="B49" s="124"/>
      <c r="C49" s="260" t="s">
        <v>107</v>
      </c>
      <c r="D49" s="261"/>
      <c r="E49" s="125">
        <v>61.29032258064516</v>
      </c>
      <c r="F49" s="143">
        <v>57</v>
      </c>
      <c r="G49" s="144">
        <v>59</v>
      </c>
      <c r="H49" s="144">
        <v>47</v>
      </c>
      <c r="I49" s="144">
        <v>61</v>
      </c>
      <c r="J49" s="145">
        <v>62</v>
      </c>
      <c r="K49" s="144">
        <v>-5</v>
      </c>
      <c r="L49" s="146">
        <v>-8.064516129032258</v>
      </c>
    </row>
    <row r="50" spans="1:12" s="110" customFormat="1" ht="24.95" customHeight="1" x14ac:dyDescent="0.2">
      <c r="A50" s="609" t="s">
        <v>192</v>
      </c>
      <c r="B50" s="610"/>
      <c r="C50" s="610"/>
      <c r="D50" s="611"/>
      <c r="E50" s="262">
        <v>12.180794802055001</v>
      </c>
      <c r="F50" s="263">
        <v>6449</v>
      </c>
      <c r="G50" s="264">
        <v>6691</v>
      </c>
      <c r="H50" s="264">
        <v>6728</v>
      </c>
      <c r="I50" s="264">
        <v>6369</v>
      </c>
      <c r="J50" s="265">
        <v>6320</v>
      </c>
      <c r="K50" s="263">
        <v>129</v>
      </c>
      <c r="L50" s="266">
        <v>2.0411392405063293</v>
      </c>
    </row>
    <row r="51" spans="1:12" s="110" customFormat="1" ht="15" customHeight="1" x14ac:dyDescent="0.2">
      <c r="A51" s="120"/>
      <c r="B51" s="119"/>
      <c r="C51" s="258" t="s">
        <v>106</v>
      </c>
      <c r="E51" s="113">
        <v>59.42006512637618</v>
      </c>
      <c r="F51" s="115">
        <v>3832</v>
      </c>
      <c r="G51" s="114">
        <v>3997</v>
      </c>
      <c r="H51" s="114">
        <v>4049</v>
      </c>
      <c r="I51" s="114">
        <v>3812</v>
      </c>
      <c r="J51" s="140">
        <v>3756</v>
      </c>
      <c r="K51" s="114">
        <v>76</v>
      </c>
      <c r="L51" s="116">
        <v>2.0234291799787005</v>
      </c>
    </row>
    <row r="52" spans="1:12" s="110" customFormat="1" ht="15" customHeight="1" x14ac:dyDescent="0.2">
      <c r="A52" s="120"/>
      <c r="B52" s="119"/>
      <c r="C52" s="258" t="s">
        <v>107</v>
      </c>
      <c r="E52" s="113">
        <v>40.57993487362382</v>
      </c>
      <c r="F52" s="115">
        <v>2617</v>
      </c>
      <c r="G52" s="114">
        <v>2694</v>
      </c>
      <c r="H52" s="114">
        <v>2679</v>
      </c>
      <c r="I52" s="114">
        <v>2557</v>
      </c>
      <c r="J52" s="140">
        <v>2564</v>
      </c>
      <c r="K52" s="114">
        <v>53</v>
      </c>
      <c r="L52" s="116">
        <v>2.0670826833073321</v>
      </c>
    </row>
    <row r="53" spans="1:12" s="110" customFormat="1" ht="15" customHeight="1" x14ac:dyDescent="0.2">
      <c r="A53" s="120"/>
      <c r="B53" s="119"/>
      <c r="C53" s="258" t="s">
        <v>187</v>
      </c>
      <c r="D53" s="110" t="s">
        <v>193</v>
      </c>
      <c r="E53" s="113">
        <v>24.267328267948518</v>
      </c>
      <c r="F53" s="115">
        <v>1565</v>
      </c>
      <c r="G53" s="114">
        <v>1827</v>
      </c>
      <c r="H53" s="114">
        <v>1899</v>
      </c>
      <c r="I53" s="114">
        <v>1464</v>
      </c>
      <c r="J53" s="140">
        <v>1578</v>
      </c>
      <c r="K53" s="114">
        <v>-13</v>
      </c>
      <c r="L53" s="116">
        <v>-0.82382762991128011</v>
      </c>
    </row>
    <row r="54" spans="1:12" s="110" customFormat="1" ht="15" customHeight="1" x14ac:dyDescent="0.2">
      <c r="A54" s="120"/>
      <c r="B54" s="119"/>
      <c r="D54" s="267" t="s">
        <v>194</v>
      </c>
      <c r="E54" s="113">
        <v>62.300319488817891</v>
      </c>
      <c r="F54" s="115">
        <v>975</v>
      </c>
      <c r="G54" s="114">
        <v>1142</v>
      </c>
      <c r="H54" s="114">
        <v>1199</v>
      </c>
      <c r="I54" s="114">
        <v>935</v>
      </c>
      <c r="J54" s="140">
        <v>992</v>
      </c>
      <c r="K54" s="114">
        <v>-17</v>
      </c>
      <c r="L54" s="116">
        <v>-1.7137096774193548</v>
      </c>
    </row>
    <row r="55" spans="1:12" s="110" customFormat="1" ht="15" customHeight="1" x14ac:dyDescent="0.2">
      <c r="A55" s="120"/>
      <c r="B55" s="119"/>
      <c r="D55" s="267" t="s">
        <v>195</v>
      </c>
      <c r="E55" s="113">
        <v>37.699680511182109</v>
      </c>
      <c r="F55" s="115">
        <v>590</v>
      </c>
      <c r="G55" s="114">
        <v>685</v>
      </c>
      <c r="H55" s="114">
        <v>700</v>
      </c>
      <c r="I55" s="114">
        <v>529</v>
      </c>
      <c r="J55" s="140">
        <v>586</v>
      </c>
      <c r="K55" s="114">
        <v>4</v>
      </c>
      <c r="L55" s="116">
        <v>0.68259385665529015</v>
      </c>
    </row>
    <row r="56" spans="1:12" s="110" customFormat="1" ht="15" customHeight="1" x14ac:dyDescent="0.2">
      <c r="A56" s="120"/>
      <c r="B56" s="119" t="s">
        <v>196</v>
      </c>
      <c r="C56" s="258"/>
      <c r="E56" s="113">
        <v>60.552659413720157</v>
      </c>
      <c r="F56" s="115">
        <v>32059</v>
      </c>
      <c r="G56" s="114">
        <v>32006</v>
      </c>
      <c r="H56" s="114">
        <v>32101</v>
      </c>
      <c r="I56" s="114">
        <v>31895</v>
      </c>
      <c r="J56" s="140">
        <v>31679</v>
      </c>
      <c r="K56" s="114">
        <v>380</v>
      </c>
      <c r="L56" s="116">
        <v>1.1995328135357808</v>
      </c>
    </row>
    <row r="57" spans="1:12" s="110" customFormat="1" ht="15" customHeight="1" x14ac:dyDescent="0.2">
      <c r="A57" s="120"/>
      <c r="B57" s="119"/>
      <c r="C57" s="258" t="s">
        <v>106</v>
      </c>
      <c r="E57" s="113">
        <v>49.305967123116751</v>
      </c>
      <c r="F57" s="115">
        <v>15807</v>
      </c>
      <c r="G57" s="114">
        <v>15753</v>
      </c>
      <c r="H57" s="114">
        <v>15903</v>
      </c>
      <c r="I57" s="114">
        <v>15761</v>
      </c>
      <c r="J57" s="140">
        <v>15657</v>
      </c>
      <c r="K57" s="114">
        <v>150</v>
      </c>
      <c r="L57" s="116">
        <v>0.95803793830235673</v>
      </c>
    </row>
    <row r="58" spans="1:12" s="110" customFormat="1" ht="15" customHeight="1" x14ac:dyDescent="0.2">
      <c r="A58" s="120"/>
      <c r="B58" s="119"/>
      <c r="C58" s="258" t="s">
        <v>107</v>
      </c>
      <c r="E58" s="113">
        <v>50.694032876883249</v>
      </c>
      <c r="F58" s="115">
        <v>16252</v>
      </c>
      <c r="G58" s="114">
        <v>16253</v>
      </c>
      <c r="H58" s="114">
        <v>16198</v>
      </c>
      <c r="I58" s="114">
        <v>16134</v>
      </c>
      <c r="J58" s="140">
        <v>16022</v>
      </c>
      <c r="K58" s="114">
        <v>230</v>
      </c>
      <c r="L58" s="116">
        <v>1.4355261515416302</v>
      </c>
    </row>
    <row r="59" spans="1:12" s="110" customFormat="1" ht="15" customHeight="1" x14ac:dyDescent="0.2">
      <c r="A59" s="120"/>
      <c r="B59" s="119"/>
      <c r="C59" s="258" t="s">
        <v>105</v>
      </c>
      <c r="D59" s="110" t="s">
        <v>197</v>
      </c>
      <c r="E59" s="113">
        <v>89.026482423032533</v>
      </c>
      <c r="F59" s="115">
        <v>28541</v>
      </c>
      <c r="G59" s="114">
        <v>28522</v>
      </c>
      <c r="H59" s="114">
        <v>28662</v>
      </c>
      <c r="I59" s="114">
        <v>28489</v>
      </c>
      <c r="J59" s="140">
        <v>28311</v>
      </c>
      <c r="K59" s="114">
        <v>230</v>
      </c>
      <c r="L59" s="116">
        <v>0.81240507223340752</v>
      </c>
    </row>
    <row r="60" spans="1:12" s="110" customFormat="1" ht="15" customHeight="1" x14ac:dyDescent="0.2">
      <c r="A60" s="120"/>
      <c r="B60" s="119"/>
      <c r="C60" s="258"/>
      <c r="D60" s="267" t="s">
        <v>198</v>
      </c>
      <c r="E60" s="113">
        <v>47.160225640306926</v>
      </c>
      <c r="F60" s="115">
        <v>13460</v>
      </c>
      <c r="G60" s="114">
        <v>13432</v>
      </c>
      <c r="H60" s="114">
        <v>13597</v>
      </c>
      <c r="I60" s="114">
        <v>13477</v>
      </c>
      <c r="J60" s="140">
        <v>13406</v>
      </c>
      <c r="K60" s="114">
        <v>54</v>
      </c>
      <c r="L60" s="116">
        <v>0.40280471430702669</v>
      </c>
    </row>
    <row r="61" spans="1:12" s="110" customFormat="1" ht="15" customHeight="1" x14ac:dyDescent="0.2">
      <c r="A61" s="120"/>
      <c r="B61" s="119"/>
      <c r="C61" s="258"/>
      <c r="D61" s="267" t="s">
        <v>199</v>
      </c>
      <c r="E61" s="113">
        <v>52.839774359693074</v>
      </c>
      <c r="F61" s="115">
        <v>15081</v>
      </c>
      <c r="G61" s="114">
        <v>15090</v>
      </c>
      <c r="H61" s="114">
        <v>15065</v>
      </c>
      <c r="I61" s="114">
        <v>15012</v>
      </c>
      <c r="J61" s="140">
        <v>14905</v>
      </c>
      <c r="K61" s="114">
        <v>176</v>
      </c>
      <c r="L61" s="116">
        <v>1.1808118081180812</v>
      </c>
    </row>
    <row r="62" spans="1:12" s="110" customFormat="1" ht="15" customHeight="1" x14ac:dyDescent="0.2">
      <c r="A62" s="120"/>
      <c r="B62" s="119"/>
      <c r="C62" s="258"/>
      <c r="D62" s="258" t="s">
        <v>200</v>
      </c>
      <c r="E62" s="113">
        <v>10.973517576967467</v>
      </c>
      <c r="F62" s="115">
        <v>3518</v>
      </c>
      <c r="G62" s="114">
        <v>3484</v>
      </c>
      <c r="H62" s="114">
        <v>3439</v>
      </c>
      <c r="I62" s="114">
        <v>3406</v>
      </c>
      <c r="J62" s="140">
        <v>3368</v>
      </c>
      <c r="K62" s="114">
        <v>150</v>
      </c>
      <c r="L62" s="116">
        <v>4.4536817102137771</v>
      </c>
    </row>
    <row r="63" spans="1:12" s="110" customFormat="1" ht="15" customHeight="1" x14ac:dyDescent="0.2">
      <c r="A63" s="120"/>
      <c r="B63" s="119"/>
      <c r="C63" s="258"/>
      <c r="D63" s="267" t="s">
        <v>198</v>
      </c>
      <c r="E63" s="113">
        <v>66.714042069357589</v>
      </c>
      <c r="F63" s="115">
        <v>2347</v>
      </c>
      <c r="G63" s="114">
        <v>2321</v>
      </c>
      <c r="H63" s="114">
        <v>2306</v>
      </c>
      <c r="I63" s="114">
        <v>2284</v>
      </c>
      <c r="J63" s="140">
        <v>2251</v>
      </c>
      <c r="K63" s="114">
        <v>96</v>
      </c>
      <c r="L63" s="116">
        <v>4.2647712127943134</v>
      </c>
    </row>
    <row r="64" spans="1:12" s="110" customFormat="1" ht="15" customHeight="1" x14ac:dyDescent="0.2">
      <c r="A64" s="120"/>
      <c r="B64" s="119"/>
      <c r="C64" s="258"/>
      <c r="D64" s="267" t="s">
        <v>199</v>
      </c>
      <c r="E64" s="113">
        <v>33.285957930642411</v>
      </c>
      <c r="F64" s="115">
        <v>1171</v>
      </c>
      <c r="G64" s="114">
        <v>1163</v>
      </c>
      <c r="H64" s="114">
        <v>1133</v>
      </c>
      <c r="I64" s="114">
        <v>1122</v>
      </c>
      <c r="J64" s="140">
        <v>1117</v>
      </c>
      <c r="K64" s="114">
        <v>54</v>
      </c>
      <c r="L64" s="116">
        <v>4.834377797672337</v>
      </c>
    </row>
    <row r="65" spans="1:12" s="110" customFormat="1" ht="15" customHeight="1" x14ac:dyDescent="0.2">
      <c r="A65" s="120"/>
      <c r="B65" s="119" t="s">
        <v>201</v>
      </c>
      <c r="C65" s="258"/>
      <c r="E65" s="113">
        <v>15.803490480507707</v>
      </c>
      <c r="F65" s="115">
        <v>8367</v>
      </c>
      <c r="G65" s="114">
        <v>8351</v>
      </c>
      <c r="H65" s="114">
        <v>8260</v>
      </c>
      <c r="I65" s="114">
        <v>8099</v>
      </c>
      <c r="J65" s="140">
        <v>7992</v>
      </c>
      <c r="K65" s="114">
        <v>375</v>
      </c>
      <c r="L65" s="116">
        <v>4.6921921921921923</v>
      </c>
    </row>
    <row r="66" spans="1:12" s="110" customFormat="1" ht="15" customHeight="1" x14ac:dyDescent="0.2">
      <c r="A66" s="120"/>
      <c r="B66" s="119"/>
      <c r="C66" s="258" t="s">
        <v>106</v>
      </c>
      <c r="E66" s="113">
        <v>50.41233416995339</v>
      </c>
      <c r="F66" s="115">
        <v>4218</v>
      </c>
      <c r="G66" s="114">
        <v>4232</v>
      </c>
      <c r="H66" s="114">
        <v>4219</v>
      </c>
      <c r="I66" s="114">
        <v>4121</v>
      </c>
      <c r="J66" s="140">
        <v>4066</v>
      </c>
      <c r="K66" s="114">
        <v>152</v>
      </c>
      <c r="L66" s="116">
        <v>3.7383177570093458</v>
      </c>
    </row>
    <row r="67" spans="1:12" s="110" customFormat="1" ht="15" customHeight="1" x14ac:dyDescent="0.2">
      <c r="A67" s="120"/>
      <c r="B67" s="119"/>
      <c r="C67" s="258" t="s">
        <v>107</v>
      </c>
      <c r="E67" s="113">
        <v>49.58766583004661</v>
      </c>
      <c r="F67" s="115">
        <v>4149</v>
      </c>
      <c r="G67" s="114">
        <v>4119</v>
      </c>
      <c r="H67" s="114">
        <v>4041</v>
      </c>
      <c r="I67" s="114">
        <v>3978</v>
      </c>
      <c r="J67" s="140">
        <v>3926</v>
      </c>
      <c r="K67" s="114">
        <v>223</v>
      </c>
      <c r="L67" s="116">
        <v>5.6800815078960776</v>
      </c>
    </row>
    <row r="68" spans="1:12" s="110" customFormat="1" ht="15" customHeight="1" x14ac:dyDescent="0.2">
      <c r="A68" s="120"/>
      <c r="B68" s="119"/>
      <c r="C68" s="258" t="s">
        <v>105</v>
      </c>
      <c r="D68" s="110" t="s">
        <v>202</v>
      </c>
      <c r="E68" s="113">
        <v>17.067049121548941</v>
      </c>
      <c r="F68" s="115">
        <v>1428</v>
      </c>
      <c r="G68" s="114">
        <v>1413</v>
      </c>
      <c r="H68" s="114">
        <v>1363</v>
      </c>
      <c r="I68" s="114">
        <v>1315</v>
      </c>
      <c r="J68" s="140">
        <v>1278</v>
      </c>
      <c r="K68" s="114">
        <v>150</v>
      </c>
      <c r="L68" s="116">
        <v>11.737089201877934</v>
      </c>
    </row>
    <row r="69" spans="1:12" s="110" customFormat="1" ht="15" customHeight="1" x14ac:dyDescent="0.2">
      <c r="A69" s="120"/>
      <c r="B69" s="119"/>
      <c r="C69" s="258"/>
      <c r="D69" s="267" t="s">
        <v>198</v>
      </c>
      <c r="E69" s="113">
        <v>46.988795518207283</v>
      </c>
      <c r="F69" s="115">
        <v>671</v>
      </c>
      <c r="G69" s="114">
        <v>658</v>
      </c>
      <c r="H69" s="114">
        <v>653</v>
      </c>
      <c r="I69" s="114">
        <v>626</v>
      </c>
      <c r="J69" s="140">
        <v>605</v>
      </c>
      <c r="K69" s="114">
        <v>66</v>
      </c>
      <c r="L69" s="116">
        <v>10.909090909090908</v>
      </c>
    </row>
    <row r="70" spans="1:12" s="110" customFormat="1" ht="15" customHeight="1" x14ac:dyDescent="0.2">
      <c r="A70" s="120"/>
      <c r="B70" s="119"/>
      <c r="C70" s="258"/>
      <c r="D70" s="267" t="s">
        <v>199</v>
      </c>
      <c r="E70" s="113">
        <v>53.011204481792717</v>
      </c>
      <c r="F70" s="115">
        <v>757</v>
      </c>
      <c r="G70" s="114">
        <v>755</v>
      </c>
      <c r="H70" s="114">
        <v>710</v>
      </c>
      <c r="I70" s="114">
        <v>689</v>
      </c>
      <c r="J70" s="140">
        <v>673</v>
      </c>
      <c r="K70" s="114">
        <v>84</v>
      </c>
      <c r="L70" s="116">
        <v>12.481426448736999</v>
      </c>
    </row>
    <row r="71" spans="1:12" s="110" customFormat="1" ht="15" customHeight="1" x14ac:dyDescent="0.2">
      <c r="A71" s="120"/>
      <c r="B71" s="119"/>
      <c r="C71" s="258"/>
      <c r="D71" s="110" t="s">
        <v>203</v>
      </c>
      <c r="E71" s="113">
        <v>75.044818931516673</v>
      </c>
      <c r="F71" s="115">
        <v>6279</v>
      </c>
      <c r="G71" s="114">
        <v>6282</v>
      </c>
      <c r="H71" s="114">
        <v>6250</v>
      </c>
      <c r="I71" s="114">
        <v>6161</v>
      </c>
      <c r="J71" s="140">
        <v>6088</v>
      </c>
      <c r="K71" s="114">
        <v>191</v>
      </c>
      <c r="L71" s="116">
        <v>3.1373193166885676</v>
      </c>
    </row>
    <row r="72" spans="1:12" s="110" customFormat="1" ht="15" customHeight="1" x14ac:dyDescent="0.2">
      <c r="A72" s="120"/>
      <c r="B72" s="119"/>
      <c r="C72" s="258"/>
      <c r="D72" s="267" t="s">
        <v>198</v>
      </c>
      <c r="E72" s="113">
        <v>51.186494664755536</v>
      </c>
      <c r="F72" s="115">
        <v>3214</v>
      </c>
      <c r="G72" s="114">
        <v>3244</v>
      </c>
      <c r="H72" s="114">
        <v>3240</v>
      </c>
      <c r="I72" s="114">
        <v>3175</v>
      </c>
      <c r="J72" s="140">
        <v>3144</v>
      </c>
      <c r="K72" s="114">
        <v>70</v>
      </c>
      <c r="L72" s="116">
        <v>2.2264631043256999</v>
      </c>
    </row>
    <row r="73" spans="1:12" s="110" customFormat="1" ht="15" customHeight="1" x14ac:dyDescent="0.2">
      <c r="A73" s="120"/>
      <c r="B73" s="119"/>
      <c r="C73" s="258"/>
      <c r="D73" s="267" t="s">
        <v>199</v>
      </c>
      <c r="E73" s="113">
        <v>48.813505335244464</v>
      </c>
      <c r="F73" s="115">
        <v>3065</v>
      </c>
      <c r="G73" s="114">
        <v>3038</v>
      </c>
      <c r="H73" s="114">
        <v>3010</v>
      </c>
      <c r="I73" s="114">
        <v>2986</v>
      </c>
      <c r="J73" s="140">
        <v>2944</v>
      </c>
      <c r="K73" s="114">
        <v>121</v>
      </c>
      <c r="L73" s="116">
        <v>4.1100543478260869</v>
      </c>
    </row>
    <row r="74" spans="1:12" s="110" customFormat="1" ht="15" customHeight="1" x14ac:dyDescent="0.2">
      <c r="A74" s="120"/>
      <c r="B74" s="119"/>
      <c r="C74" s="258"/>
      <c r="D74" s="110" t="s">
        <v>204</v>
      </c>
      <c r="E74" s="113">
        <v>7.8881319469343847</v>
      </c>
      <c r="F74" s="115">
        <v>660</v>
      </c>
      <c r="G74" s="114">
        <v>656</v>
      </c>
      <c r="H74" s="114">
        <v>647</v>
      </c>
      <c r="I74" s="114">
        <v>623</v>
      </c>
      <c r="J74" s="140">
        <v>626</v>
      </c>
      <c r="K74" s="114">
        <v>34</v>
      </c>
      <c r="L74" s="116">
        <v>5.4313099041533546</v>
      </c>
    </row>
    <row r="75" spans="1:12" s="110" customFormat="1" ht="15" customHeight="1" x14ac:dyDescent="0.2">
      <c r="A75" s="120"/>
      <c r="B75" s="119"/>
      <c r="C75" s="258"/>
      <c r="D75" s="267" t="s">
        <v>198</v>
      </c>
      <c r="E75" s="113">
        <v>50.454545454545453</v>
      </c>
      <c r="F75" s="115">
        <v>333</v>
      </c>
      <c r="G75" s="114">
        <v>330</v>
      </c>
      <c r="H75" s="114">
        <v>326</v>
      </c>
      <c r="I75" s="114">
        <v>320</v>
      </c>
      <c r="J75" s="140">
        <v>317</v>
      </c>
      <c r="K75" s="114">
        <v>16</v>
      </c>
      <c r="L75" s="116">
        <v>5.0473186119873814</v>
      </c>
    </row>
    <row r="76" spans="1:12" s="110" customFormat="1" ht="15" customHeight="1" x14ac:dyDescent="0.2">
      <c r="A76" s="120"/>
      <c r="B76" s="119"/>
      <c r="C76" s="258"/>
      <c r="D76" s="267" t="s">
        <v>199</v>
      </c>
      <c r="E76" s="113">
        <v>49.545454545454547</v>
      </c>
      <c r="F76" s="115">
        <v>327</v>
      </c>
      <c r="G76" s="114">
        <v>326</v>
      </c>
      <c r="H76" s="114">
        <v>321</v>
      </c>
      <c r="I76" s="114">
        <v>303</v>
      </c>
      <c r="J76" s="140">
        <v>309</v>
      </c>
      <c r="K76" s="114">
        <v>18</v>
      </c>
      <c r="L76" s="116">
        <v>5.825242718446602</v>
      </c>
    </row>
    <row r="77" spans="1:12" s="110" customFormat="1" ht="15" customHeight="1" x14ac:dyDescent="0.2">
      <c r="A77" s="534"/>
      <c r="B77" s="119" t="s">
        <v>205</v>
      </c>
      <c r="C77" s="268"/>
      <c r="D77" s="182"/>
      <c r="E77" s="113">
        <v>11.463055303717136</v>
      </c>
      <c r="F77" s="115">
        <v>6069</v>
      </c>
      <c r="G77" s="114">
        <v>6058</v>
      </c>
      <c r="H77" s="114">
        <v>6193</v>
      </c>
      <c r="I77" s="114">
        <v>6059</v>
      </c>
      <c r="J77" s="140">
        <v>5913</v>
      </c>
      <c r="K77" s="114">
        <v>156</v>
      </c>
      <c r="L77" s="116">
        <v>2.6382546930492135</v>
      </c>
    </row>
    <row r="78" spans="1:12" s="110" customFormat="1" ht="15" customHeight="1" x14ac:dyDescent="0.2">
      <c r="A78" s="120"/>
      <c r="B78" s="119"/>
      <c r="C78" s="268" t="s">
        <v>106</v>
      </c>
      <c r="D78" s="182"/>
      <c r="E78" s="113">
        <v>63.437139561707035</v>
      </c>
      <c r="F78" s="115">
        <v>3850</v>
      </c>
      <c r="G78" s="114">
        <v>3832</v>
      </c>
      <c r="H78" s="114">
        <v>3968</v>
      </c>
      <c r="I78" s="114">
        <v>3848</v>
      </c>
      <c r="J78" s="140">
        <v>3736</v>
      </c>
      <c r="K78" s="114">
        <v>114</v>
      </c>
      <c r="L78" s="116">
        <v>3.0513918629550321</v>
      </c>
    </row>
    <row r="79" spans="1:12" s="110" customFormat="1" ht="15" customHeight="1" x14ac:dyDescent="0.2">
      <c r="A79" s="123"/>
      <c r="B79" s="124"/>
      <c r="C79" s="260" t="s">
        <v>107</v>
      </c>
      <c r="D79" s="261"/>
      <c r="E79" s="125">
        <v>36.562860438292965</v>
      </c>
      <c r="F79" s="143">
        <v>2219</v>
      </c>
      <c r="G79" s="144">
        <v>2226</v>
      </c>
      <c r="H79" s="144">
        <v>2225</v>
      </c>
      <c r="I79" s="144">
        <v>2211</v>
      </c>
      <c r="J79" s="145">
        <v>2177</v>
      </c>
      <c r="K79" s="144">
        <v>42</v>
      </c>
      <c r="L79" s="146">
        <v>1.9292604501607717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52944</v>
      </c>
      <c r="E11" s="114">
        <v>53106</v>
      </c>
      <c r="F11" s="114">
        <v>53282</v>
      </c>
      <c r="G11" s="114">
        <v>52422</v>
      </c>
      <c r="H11" s="140">
        <v>51904</v>
      </c>
      <c r="I11" s="115">
        <v>1040</v>
      </c>
      <c r="J11" s="116">
        <v>2.0036991368680641</v>
      </c>
    </row>
    <row r="12" spans="1:15" s="110" customFormat="1" ht="24.95" customHeight="1" x14ac:dyDescent="0.2">
      <c r="A12" s="193" t="s">
        <v>132</v>
      </c>
      <c r="B12" s="194" t="s">
        <v>133</v>
      </c>
      <c r="C12" s="113">
        <v>0.41364460562103356</v>
      </c>
      <c r="D12" s="115">
        <v>219</v>
      </c>
      <c r="E12" s="114">
        <v>205</v>
      </c>
      <c r="F12" s="114">
        <v>225</v>
      </c>
      <c r="G12" s="114">
        <v>235</v>
      </c>
      <c r="H12" s="140">
        <v>202</v>
      </c>
      <c r="I12" s="115">
        <v>17</v>
      </c>
      <c r="J12" s="116">
        <v>8.4158415841584162</v>
      </c>
    </row>
    <row r="13" spans="1:15" s="110" customFormat="1" ht="24.95" customHeight="1" x14ac:dyDescent="0.2">
      <c r="A13" s="193" t="s">
        <v>134</v>
      </c>
      <c r="B13" s="199" t="s">
        <v>214</v>
      </c>
      <c r="C13" s="113">
        <v>1.465699607132064</v>
      </c>
      <c r="D13" s="115">
        <v>776</v>
      </c>
      <c r="E13" s="114">
        <v>810</v>
      </c>
      <c r="F13" s="114">
        <v>804</v>
      </c>
      <c r="G13" s="114">
        <v>786</v>
      </c>
      <c r="H13" s="140">
        <v>778</v>
      </c>
      <c r="I13" s="115">
        <v>-2</v>
      </c>
      <c r="J13" s="116">
        <v>-0.25706940874035988</v>
      </c>
    </row>
    <row r="14" spans="1:15" s="287" customFormat="1" ht="24" customHeight="1" x14ac:dyDescent="0.2">
      <c r="A14" s="193" t="s">
        <v>215</v>
      </c>
      <c r="B14" s="199" t="s">
        <v>137</v>
      </c>
      <c r="C14" s="113">
        <v>14.475672408582653</v>
      </c>
      <c r="D14" s="115">
        <v>7664</v>
      </c>
      <c r="E14" s="114">
        <v>7732</v>
      </c>
      <c r="F14" s="114">
        <v>7755</v>
      </c>
      <c r="G14" s="114">
        <v>7601</v>
      </c>
      <c r="H14" s="140">
        <v>7595</v>
      </c>
      <c r="I14" s="115">
        <v>69</v>
      </c>
      <c r="J14" s="116">
        <v>0.90849242922975637</v>
      </c>
      <c r="K14" s="110"/>
      <c r="L14" s="110"/>
      <c r="M14" s="110"/>
      <c r="N14" s="110"/>
      <c r="O14" s="110"/>
    </row>
    <row r="15" spans="1:15" s="110" customFormat="1" ht="24.75" customHeight="1" x14ac:dyDescent="0.2">
      <c r="A15" s="193" t="s">
        <v>216</v>
      </c>
      <c r="B15" s="199" t="s">
        <v>217</v>
      </c>
      <c r="C15" s="113">
        <v>2.7746297975219099</v>
      </c>
      <c r="D15" s="115">
        <v>1469</v>
      </c>
      <c r="E15" s="114">
        <v>1473</v>
      </c>
      <c r="F15" s="114">
        <v>1474</v>
      </c>
      <c r="G15" s="114">
        <v>1457</v>
      </c>
      <c r="H15" s="140">
        <v>1455</v>
      </c>
      <c r="I15" s="115">
        <v>14</v>
      </c>
      <c r="J15" s="116">
        <v>0.96219931271477666</v>
      </c>
    </row>
    <row r="16" spans="1:15" s="287" customFormat="1" ht="24.95" customHeight="1" x14ac:dyDescent="0.2">
      <c r="A16" s="193" t="s">
        <v>218</v>
      </c>
      <c r="B16" s="199" t="s">
        <v>141</v>
      </c>
      <c r="C16" s="113">
        <v>10.501662133575099</v>
      </c>
      <c r="D16" s="115">
        <v>5560</v>
      </c>
      <c r="E16" s="114">
        <v>5634</v>
      </c>
      <c r="F16" s="114">
        <v>5630</v>
      </c>
      <c r="G16" s="114">
        <v>5496</v>
      </c>
      <c r="H16" s="140">
        <v>5508</v>
      </c>
      <c r="I16" s="115">
        <v>52</v>
      </c>
      <c r="J16" s="116">
        <v>0.94408133623819901</v>
      </c>
      <c r="K16" s="110"/>
      <c r="L16" s="110"/>
      <c r="M16" s="110"/>
      <c r="N16" s="110"/>
      <c r="O16" s="110"/>
    </row>
    <row r="17" spans="1:15" s="110" customFormat="1" ht="24.95" customHeight="1" x14ac:dyDescent="0.2">
      <c r="A17" s="193" t="s">
        <v>219</v>
      </c>
      <c r="B17" s="199" t="s">
        <v>220</v>
      </c>
      <c r="C17" s="113">
        <v>1.1993804774856451</v>
      </c>
      <c r="D17" s="115">
        <v>635</v>
      </c>
      <c r="E17" s="114">
        <v>625</v>
      </c>
      <c r="F17" s="114">
        <v>651</v>
      </c>
      <c r="G17" s="114">
        <v>648</v>
      </c>
      <c r="H17" s="140">
        <v>632</v>
      </c>
      <c r="I17" s="115">
        <v>3</v>
      </c>
      <c r="J17" s="116">
        <v>0.47468354430379744</v>
      </c>
    </row>
    <row r="18" spans="1:15" s="287" customFormat="1" ht="24.95" customHeight="1" x14ac:dyDescent="0.2">
      <c r="A18" s="201" t="s">
        <v>144</v>
      </c>
      <c r="B18" s="202" t="s">
        <v>145</v>
      </c>
      <c r="C18" s="113">
        <v>10.099350256875189</v>
      </c>
      <c r="D18" s="115">
        <v>5347</v>
      </c>
      <c r="E18" s="114">
        <v>5309</v>
      </c>
      <c r="F18" s="114">
        <v>5502</v>
      </c>
      <c r="G18" s="114">
        <v>5341</v>
      </c>
      <c r="H18" s="140">
        <v>5155</v>
      </c>
      <c r="I18" s="115">
        <v>192</v>
      </c>
      <c r="J18" s="116">
        <v>3.7245392822502423</v>
      </c>
      <c r="K18" s="110"/>
      <c r="L18" s="110"/>
      <c r="M18" s="110"/>
      <c r="N18" s="110"/>
      <c r="O18" s="110"/>
    </row>
    <row r="19" spans="1:15" s="110" customFormat="1" ht="24.95" customHeight="1" x14ac:dyDescent="0.2">
      <c r="A19" s="193" t="s">
        <v>146</v>
      </c>
      <c r="B19" s="199" t="s">
        <v>147</v>
      </c>
      <c r="C19" s="113">
        <v>22.044046539740101</v>
      </c>
      <c r="D19" s="115">
        <v>11671</v>
      </c>
      <c r="E19" s="114">
        <v>11773</v>
      </c>
      <c r="F19" s="114">
        <v>11712</v>
      </c>
      <c r="G19" s="114">
        <v>11633</v>
      </c>
      <c r="H19" s="140">
        <v>11656</v>
      </c>
      <c r="I19" s="115">
        <v>15</v>
      </c>
      <c r="J19" s="116">
        <v>0.12868908716540836</v>
      </c>
    </row>
    <row r="20" spans="1:15" s="287" customFormat="1" ht="24.95" customHeight="1" x14ac:dyDescent="0.2">
      <c r="A20" s="193" t="s">
        <v>148</v>
      </c>
      <c r="B20" s="199" t="s">
        <v>149</v>
      </c>
      <c r="C20" s="113">
        <v>3.6831368993653673</v>
      </c>
      <c r="D20" s="115">
        <v>1950</v>
      </c>
      <c r="E20" s="114">
        <v>1976</v>
      </c>
      <c r="F20" s="114">
        <v>2038</v>
      </c>
      <c r="G20" s="114">
        <v>1999</v>
      </c>
      <c r="H20" s="140">
        <v>1982</v>
      </c>
      <c r="I20" s="115">
        <v>-32</v>
      </c>
      <c r="J20" s="116">
        <v>-1.6145307769929365</v>
      </c>
      <c r="K20" s="110"/>
      <c r="L20" s="110"/>
      <c r="M20" s="110"/>
      <c r="N20" s="110"/>
      <c r="O20" s="110"/>
    </row>
    <row r="21" spans="1:15" s="110" customFormat="1" ht="24.95" customHeight="1" x14ac:dyDescent="0.2">
      <c r="A21" s="201" t="s">
        <v>150</v>
      </c>
      <c r="B21" s="202" t="s">
        <v>151</v>
      </c>
      <c r="C21" s="113">
        <v>2.7330764581444544</v>
      </c>
      <c r="D21" s="115">
        <v>1447</v>
      </c>
      <c r="E21" s="114">
        <v>1470</v>
      </c>
      <c r="F21" s="114">
        <v>1531</v>
      </c>
      <c r="G21" s="114">
        <v>1559</v>
      </c>
      <c r="H21" s="140">
        <v>1533</v>
      </c>
      <c r="I21" s="115">
        <v>-86</v>
      </c>
      <c r="J21" s="116">
        <v>-5.609915198956295</v>
      </c>
    </row>
    <row r="22" spans="1:15" s="110" customFormat="1" ht="24.95" customHeight="1" x14ac:dyDescent="0.2">
      <c r="A22" s="201" t="s">
        <v>152</v>
      </c>
      <c r="B22" s="199" t="s">
        <v>153</v>
      </c>
      <c r="C22" s="113">
        <v>4.2667724388032635</v>
      </c>
      <c r="D22" s="115">
        <v>2259</v>
      </c>
      <c r="E22" s="114">
        <v>2391</v>
      </c>
      <c r="F22" s="114">
        <v>2393</v>
      </c>
      <c r="G22" s="114">
        <v>2309</v>
      </c>
      <c r="H22" s="140">
        <v>2335</v>
      </c>
      <c r="I22" s="115">
        <v>-76</v>
      </c>
      <c r="J22" s="116">
        <v>-3.2548179871520344</v>
      </c>
    </row>
    <row r="23" spans="1:15" s="110" customFormat="1" ht="24.95" customHeight="1" x14ac:dyDescent="0.2">
      <c r="A23" s="193" t="s">
        <v>154</v>
      </c>
      <c r="B23" s="199" t="s">
        <v>155</v>
      </c>
      <c r="C23" s="113">
        <v>2.5838621940163193</v>
      </c>
      <c r="D23" s="115">
        <v>1368</v>
      </c>
      <c r="E23" s="114">
        <v>1384</v>
      </c>
      <c r="F23" s="114">
        <v>1398</v>
      </c>
      <c r="G23" s="114">
        <v>1367</v>
      </c>
      <c r="H23" s="140">
        <v>1376</v>
      </c>
      <c r="I23" s="115">
        <v>-8</v>
      </c>
      <c r="J23" s="116">
        <v>-0.58139534883720934</v>
      </c>
    </row>
    <row r="24" spans="1:15" s="110" customFormat="1" ht="24.95" customHeight="1" x14ac:dyDescent="0.2">
      <c r="A24" s="193" t="s">
        <v>156</v>
      </c>
      <c r="B24" s="199" t="s">
        <v>221</v>
      </c>
      <c r="C24" s="113">
        <v>5.4793744333635539</v>
      </c>
      <c r="D24" s="115">
        <v>2901</v>
      </c>
      <c r="E24" s="114">
        <v>2825</v>
      </c>
      <c r="F24" s="114">
        <v>2819</v>
      </c>
      <c r="G24" s="114">
        <v>2842</v>
      </c>
      <c r="H24" s="140">
        <v>2845</v>
      </c>
      <c r="I24" s="115">
        <v>56</v>
      </c>
      <c r="J24" s="116">
        <v>1.968365553602812</v>
      </c>
    </row>
    <row r="25" spans="1:15" s="110" customFormat="1" ht="24.95" customHeight="1" x14ac:dyDescent="0.2">
      <c r="A25" s="193" t="s">
        <v>222</v>
      </c>
      <c r="B25" s="204" t="s">
        <v>159</v>
      </c>
      <c r="C25" s="113">
        <v>6.0762314898760952</v>
      </c>
      <c r="D25" s="115">
        <v>3217</v>
      </c>
      <c r="E25" s="114">
        <v>3119</v>
      </c>
      <c r="F25" s="114">
        <v>3191</v>
      </c>
      <c r="G25" s="114">
        <v>3094</v>
      </c>
      <c r="H25" s="140">
        <v>2942</v>
      </c>
      <c r="I25" s="115">
        <v>275</v>
      </c>
      <c r="J25" s="116">
        <v>9.3473827328348058</v>
      </c>
    </row>
    <row r="26" spans="1:15" s="110" customFormat="1" ht="24.95" customHeight="1" x14ac:dyDescent="0.2">
      <c r="A26" s="201">
        <v>782.78300000000002</v>
      </c>
      <c r="B26" s="203" t="s">
        <v>160</v>
      </c>
      <c r="C26" s="113">
        <v>0.68751888788153526</v>
      </c>
      <c r="D26" s="115">
        <v>364</v>
      </c>
      <c r="E26" s="114">
        <v>370</v>
      </c>
      <c r="F26" s="114">
        <v>370</v>
      </c>
      <c r="G26" s="114">
        <v>345</v>
      </c>
      <c r="H26" s="140">
        <v>295</v>
      </c>
      <c r="I26" s="115">
        <v>69</v>
      </c>
      <c r="J26" s="116">
        <v>23.389830508474578</v>
      </c>
    </row>
    <row r="27" spans="1:15" s="110" customFormat="1" ht="24.95" customHeight="1" x14ac:dyDescent="0.2">
      <c r="A27" s="193" t="s">
        <v>161</v>
      </c>
      <c r="B27" s="199" t="s">
        <v>223</v>
      </c>
      <c r="C27" s="113">
        <v>5.79102447869447</v>
      </c>
      <c r="D27" s="115">
        <v>3066</v>
      </c>
      <c r="E27" s="114">
        <v>3091</v>
      </c>
      <c r="F27" s="114">
        <v>3086</v>
      </c>
      <c r="G27" s="114">
        <v>3057</v>
      </c>
      <c r="H27" s="140">
        <v>3056</v>
      </c>
      <c r="I27" s="115">
        <v>10</v>
      </c>
      <c r="J27" s="116">
        <v>0.32722513089005234</v>
      </c>
    </row>
    <row r="28" spans="1:15" s="110" customFormat="1" ht="24.95" customHeight="1" x14ac:dyDescent="0.2">
      <c r="A28" s="193" t="s">
        <v>163</v>
      </c>
      <c r="B28" s="199" t="s">
        <v>164</v>
      </c>
      <c r="C28" s="113">
        <v>4.9014052583862195</v>
      </c>
      <c r="D28" s="115">
        <v>2595</v>
      </c>
      <c r="E28" s="114">
        <v>2619</v>
      </c>
      <c r="F28" s="114">
        <v>2484</v>
      </c>
      <c r="G28" s="114">
        <v>2510</v>
      </c>
      <c r="H28" s="140">
        <v>2517</v>
      </c>
      <c r="I28" s="115">
        <v>78</v>
      </c>
      <c r="J28" s="116">
        <v>3.0989272943980928</v>
      </c>
    </row>
    <row r="29" spans="1:15" s="110" customFormat="1" ht="24.95" customHeight="1" x14ac:dyDescent="0.2">
      <c r="A29" s="193">
        <v>86</v>
      </c>
      <c r="B29" s="199" t="s">
        <v>165</v>
      </c>
      <c r="C29" s="113">
        <v>5.777802961619825</v>
      </c>
      <c r="D29" s="115">
        <v>3059</v>
      </c>
      <c r="E29" s="114">
        <v>3025</v>
      </c>
      <c r="F29" s="114">
        <v>3037</v>
      </c>
      <c r="G29" s="114">
        <v>2951</v>
      </c>
      <c r="H29" s="140">
        <v>2922</v>
      </c>
      <c r="I29" s="115">
        <v>137</v>
      </c>
      <c r="J29" s="116">
        <v>4.6885694729637235</v>
      </c>
    </row>
    <row r="30" spans="1:15" s="110" customFormat="1" ht="24.95" customHeight="1" x14ac:dyDescent="0.2">
      <c r="A30" s="193">
        <v>87.88</v>
      </c>
      <c r="B30" s="204" t="s">
        <v>166</v>
      </c>
      <c r="C30" s="113">
        <v>6.6523118766999092</v>
      </c>
      <c r="D30" s="115">
        <v>3522</v>
      </c>
      <c r="E30" s="114">
        <v>3488</v>
      </c>
      <c r="F30" s="114">
        <v>3420</v>
      </c>
      <c r="G30" s="114">
        <v>3311</v>
      </c>
      <c r="H30" s="140">
        <v>3252</v>
      </c>
      <c r="I30" s="115">
        <v>270</v>
      </c>
      <c r="J30" s="116">
        <v>8.3025830258302591</v>
      </c>
    </row>
    <row r="31" spans="1:15" s="110" customFormat="1" ht="24.95" customHeight="1" x14ac:dyDescent="0.2">
      <c r="A31" s="193" t="s">
        <v>167</v>
      </c>
      <c r="B31" s="199" t="s">
        <v>168</v>
      </c>
      <c r="C31" s="113">
        <v>2.8690692051979449</v>
      </c>
      <c r="D31" s="115">
        <v>1519</v>
      </c>
      <c r="E31" s="114">
        <v>1519</v>
      </c>
      <c r="F31" s="114">
        <v>1517</v>
      </c>
      <c r="G31" s="114">
        <v>1482</v>
      </c>
      <c r="H31" s="140">
        <v>1463</v>
      </c>
      <c r="I31" s="115">
        <v>56</v>
      </c>
      <c r="J31" s="116">
        <v>3.8277511961722488</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0.41364460562103356</v>
      </c>
      <c r="D34" s="115">
        <v>219</v>
      </c>
      <c r="E34" s="114">
        <v>205</v>
      </c>
      <c r="F34" s="114">
        <v>225</v>
      </c>
      <c r="G34" s="114">
        <v>235</v>
      </c>
      <c r="H34" s="140">
        <v>202</v>
      </c>
      <c r="I34" s="115">
        <v>17</v>
      </c>
      <c r="J34" s="116">
        <v>8.4158415841584162</v>
      </c>
    </row>
    <row r="35" spans="1:10" s="110" customFormat="1" ht="24.95" customHeight="1" x14ac:dyDescent="0.2">
      <c r="A35" s="292" t="s">
        <v>171</v>
      </c>
      <c r="B35" s="293" t="s">
        <v>172</v>
      </c>
      <c r="C35" s="113">
        <v>26.040722272589907</v>
      </c>
      <c r="D35" s="115">
        <v>13787</v>
      </c>
      <c r="E35" s="114">
        <v>13851</v>
      </c>
      <c r="F35" s="114">
        <v>14061</v>
      </c>
      <c r="G35" s="114">
        <v>13728</v>
      </c>
      <c r="H35" s="140">
        <v>13528</v>
      </c>
      <c r="I35" s="115">
        <v>259</v>
      </c>
      <c r="J35" s="116">
        <v>1.9145476049674748</v>
      </c>
    </row>
    <row r="36" spans="1:10" s="110" customFormat="1" ht="24.95" customHeight="1" x14ac:dyDescent="0.2">
      <c r="A36" s="294" t="s">
        <v>173</v>
      </c>
      <c r="B36" s="295" t="s">
        <v>174</v>
      </c>
      <c r="C36" s="125">
        <v>73.545633121789066</v>
      </c>
      <c r="D36" s="143">
        <v>38938</v>
      </c>
      <c r="E36" s="144">
        <v>39050</v>
      </c>
      <c r="F36" s="144">
        <v>38996</v>
      </c>
      <c r="G36" s="144">
        <v>38459</v>
      </c>
      <c r="H36" s="145">
        <v>38174</v>
      </c>
      <c r="I36" s="143">
        <v>764</v>
      </c>
      <c r="J36" s="146">
        <v>2.0013621836852309</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2020-09-25T10:46:01Z</dcterms:created>
  <dcterms:modified xsi:type="dcterms:W3CDTF">2020-09-28T08:10:41Z</dcterms:modified>
</cp:coreProperties>
</file>