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C43" i="24"/>
  <c r="B43" i="24"/>
  <c r="D43" i="24" s="1"/>
  <c r="L42" i="24"/>
  <c r="I42" i="24"/>
  <c r="G42" i="24"/>
  <c r="D42" i="24"/>
  <c r="C42" i="24"/>
  <c r="M42" i="24" s="1"/>
  <c r="B42" i="24"/>
  <c r="K42" i="24" s="1"/>
  <c r="K41" i="24"/>
  <c r="H41" i="24"/>
  <c r="F41" i="24"/>
  <c r="C41" i="24"/>
  <c r="B41" i="24"/>
  <c r="D41" i="24" s="1"/>
  <c r="L40" i="24"/>
  <c r="I40" i="24"/>
  <c r="G40" i="24"/>
  <c r="D40" i="24"/>
  <c r="C40" i="24"/>
  <c r="M40" i="24" s="1"/>
  <c r="B40" i="24"/>
  <c r="K40" i="24" s="1"/>
  <c r="M36" i="24"/>
  <c r="L36" i="24"/>
  <c r="K36" i="24"/>
  <c r="J36" i="24"/>
  <c r="I36" i="24"/>
  <c r="H36" i="24"/>
  <c r="G36" i="24"/>
  <c r="F36" i="24"/>
  <c r="E36" i="24"/>
  <c r="D36" i="24"/>
  <c r="C9" i="24"/>
  <c r="K57" i="15"/>
  <c r="L57" i="15" s="1"/>
  <c r="C38" i="24"/>
  <c r="C37" i="24"/>
  <c r="E37" i="24" s="1"/>
  <c r="C35" i="24"/>
  <c r="C34" i="24"/>
  <c r="C33" i="24"/>
  <c r="C32" i="24"/>
  <c r="C31" i="24"/>
  <c r="C30" i="24"/>
  <c r="C29" i="24"/>
  <c r="C28" i="24"/>
  <c r="C27" i="24"/>
  <c r="C26" i="24"/>
  <c r="G26" i="24" s="1"/>
  <c r="C25" i="24"/>
  <c r="C24" i="24"/>
  <c r="C23" i="24"/>
  <c r="C22" i="24"/>
  <c r="C21" i="24"/>
  <c r="C20" i="24"/>
  <c r="C19" i="24"/>
  <c r="C18" i="24"/>
  <c r="G18" i="24" s="1"/>
  <c r="C17" i="24"/>
  <c r="C16" i="24"/>
  <c r="C15" i="24"/>
  <c r="C8" i="24"/>
  <c r="C7" i="24"/>
  <c r="B38" i="24"/>
  <c r="B37" i="24"/>
  <c r="B35" i="24"/>
  <c r="B34" i="24"/>
  <c r="B33" i="24"/>
  <c r="B32" i="24"/>
  <c r="B31" i="24"/>
  <c r="B30" i="24"/>
  <c r="B29" i="24"/>
  <c r="B28" i="24"/>
  <c r="B27" i="24"/>
  <c r="B26" i="24"/>
  <c r="B25" i="24"/>
  <c r="B24" i="24"/>
  <c r="B23" i="24"/>
  <c r="K23" i="24" s="1"/>
  <c r="B22" i="24"/>
  <c r="B21" i="24"/>
  <c r="B20" i="24"/>
  <c r="B19" i="24"/>
  <c r="B18" i="24"/>
  <c r="B17" i="24"/>
  <c r="B16" i="24"/>
  <c r="B15" i="24"/>
  <c r="B9" i="24"/>
  <c r="B8" i="24"/>
  <c r="B7" i="24"/>
  <c r="G21" i="24" l="1"/>
  <c r="M21" i="24"/>
  <c r="E21" i="24"/>
  <c r="L21" i="24"/>
  <c r="I21" i="24"/>
  <c r="G29" i="24"/>
  <c r="M29" i="24"/>
  <c r="E29" i="24"/>
  <c r="L29" i="24"/>
  <c r="I29" i="24"/>
  <c r="G31" i="24"/>
  <c r="M31" i="24"/>
  <c r="E31" i="24"/>
  <c r="L31" i="24"/>
  <c r="I31" i="24"/>
  <c r="I34" i="24"/>
  <c r="L34" i="24"/>
  <c r="M34" i="24"/>
  <c r="E34" i="24"/>
  <c r="F15" i="24"/>
  <c r="D15" i="24"/>
  <c r="J15" i="24"/>
  <c r="H15" i="24"/>
  <c r="F31" i="24"/>
  <c r="D31" i="24"/>
  <c r="J31" i="24"/>
  <c r="H31" i="24"/>
  <c r="C39" i="24"/>
  <c r="C45" i="24"/>
  <c r="F19" i="24"/>
  <c r="D19" i="24"/>
  <c r="J19" i="24"/>
  <c r="H19" i="24"/>
  <c r="K19" i="24"/>
  <c r="K22" i="24"/>
  <c r="J22" i="24"/>
  <c r="H22" i="24"/>
  <c r="F22" i="24"/>
  <c r="D22" i="24"/>
  <c r="F25" i="24"/>
  <c r="D25" i="24"/>
  <c r="J25" i="24"/>
  <c r="H25" i="24"/>
  <c r="K25" i="24"/>
  <c r="F35" i="24"/>
  <c r="D35" i="24"/>
  <c r="J35" i="24"/>
  <c r="H35" i="24"/>
  <c r="K35" i="24"/>
  <c r="B45" i="24"/>
  <c r="B39" i="24"/>
  <c r="G15" i="24"/>
  <c r="M15" i="24"/>
  <c r="E15" i="24"/>
  <c r="L15" i="24"/>
  <c r="I15" i="24"/>
  <c r="I18" i="24"/>
  <c r="L18" i="24"/>
  <c r="M18" i="24"/>
  <c r="E18" i="24"/>
  <c r="G25" i="24"/>
  <c r="M25" i="24"/>
  <c r="E25" i="24"/>
  <c r="L25" i="24"/>
  <c r="I25" i="24"/>
  <c r="I28" i="24"/>
  <c r="L28" i="24"/>
  <c r="G28" i="24"/>
  <c r="E28" i="24"/>
  <c r="M28" i="24"/>
  <c r="I32" i="24"/>
  <c r="L32" i="24"/>
  <c r="M32" i="24"/>
  <c r="G32" i="24"/>
  <c r="E32" i="24"/>
  <c r="I41" i="24"/>
  <c r="G41" i="24"/>
  <c r="L41" i="24"/>
  <c r="M41" i="24"/>
  <c r="E41" i="24"/>
  <c r="K18" i="24"/>
  <c r="J18" i="24"/>
  <c r="H18" i="24"/>
  <c r="F18" i="24"/>
  <c r="D18" i="24"/>
  <c r="F9" i="24"/>
  <c r="D9" i="24"/>
  <c r="J9" i="24"/>
  <c r="H9" i="24"/>
  <c r="K9" i="24"/>
  <c r="K16" i="24"/>
  <c r="J16" i="24"/>
  <c r="H16" i="24"/>
  <c r="F16" i="24"/>
  <c r="D16" i="24"/>
  <c r="F29" i="24"/>
  <c r="D29" i="24"/>
  <c r="J29" i="24"/>
  <c r="H29" i="24"/>
  <c r="K29" i="24"/>
  <c r="K32" i="24"/>
  <c r="J32" i="24"/>
  <c r="H32" i="24"/>
  <c r="F32" i="24"/>
  <c r="D32" i="24"/>
  <c r="I22" i="24"/>
  <c r="L22" i="24"/>
  <c r="M22" i="24"/>
  <c r="G22" i="24"/>
  <c r="E22" i="24"/>
  <c r="G35" i="24"/>
  <c r="M35" i="24"/>
  <c r="E35" i="24"/>
  <c r="L35" i="24"/>
  <c r="I35" i="24"/>
  <c r="K58" i="24"/>
  <c r="I58" i="24"/>
  <c r="J58" i="24"/>
  <c r="K74" i="24"/>
  <c r="I74" i="24"/>
  <c r="J74" i="24"/>
  <c r="K28" i="24"/>
  <c r="J28" i="24"/>
  <c r="H28" i="24"/>
  <c r="F28" i="24"/>
  <c r="D28" i="24"/>
  <c r="C14" i="24"/>
  <c r="C6" i="24"/>
  <c r="F7" i="24"/>
  <c r="D7" i="24"/>
  <c r="J7" i="24"/>
  <c r="H7" i="24"/>
  <c r="K7" i="24"/>
  <c r="K20" i="24"/>
  <c r="J20" i="24"/>
  <c r="H20" i="24"/>
  <c r="F20" i="24"/>
  <c r="D20" i="24"/>
  <c r="K26" i="24"/>
  <c r="J26" i="24"/>
  <c r="H26" i="24"/>
  <c r="F26" i="24"/>
  <c r="D26" i="24"/>
  <c r="H37" i="24"/>
  <c r="F37" i="24"/>
  <c r="D37" i="24"/>
  <c r="J37" i="24"/>
  <c r="K37" i="24"/>
  <c r="I16" i="24"/>
  <c r="L16" i="24"/>
  <c r="M16" i="24"/>
  <c r="G16" i="24"/>
  <c r="E16" i="24"/>
  <c r="G27" i="24"/>
  <c r="M27" i="24"/>
  <c r="E27" i="24"/>
  <c r="L27" i="24"/>
  <c r="I27" i="24"/>
  <c r="F23" i="24"/>
  <c r="D23" i="24"/>
  <c r="J23" i="24"/>
  <c r="H23" i="24"/>
  <c r="G7" i="24"/>
  <c r="M7" i="24"/>
  <c r="E7" i="24"/>
  <c r="L7" i="24"/>
  <c r="I7" i="24"/>
  <c r="I8" i="24"/>
  <c r="L8" i="24"/>
  <c r="G8" i="24"/>
  <c r="E8" i="24"/>
  <c r="M8" i="24"/>
  <c r="G19" i="24"/>
  <c r="M19" i="24"/>
  <c r="E19" i="24"/>
  <c r="L19" i="24"/>
  <c r="I19" i="24"/>
  <c r="G23" i="24"/>
  <c r="M23" i="24"/>
  <c r="E23" i="24"/>
  <c r="L23" i="24"/>
  <c r="I23" i="24"/>
  <c r="I26" i="24"/>
  <c r="L26" i="24"/>
  <c r="M26" i="24"/>
  <c r="E26" i="24"/>
  <c r="G33" i="24"/>
  <c r="M33" i="24"/>
  <c r="E33" i="24"/>
  <c r="L33" i="24"/>
  <c r="I33" i="24"/>
  <c r="I37" i="24"/>
  <c r="G37" i="24"/>
  <c r="L37" i="24"/>
  <c r="M37" i="24"/>
  <c r="K31" i="24"/>
  <c r="K34" i="24"/>
  <c r="J34" i="24"/>
  <c r="H34" i="24"/>
  <c r="F34" i="24"/>
  <c r="D34" i="24"/>
  <c r="B14" i="24"/>
  <c r="B6" i="24"/>
  <c r="F17" i="24"/>
  <c r="D17" i="24"/>
  <c r="J17" i="24"/>
  <c r="H17" i="24"/>
  <c r="K17" i="24"/>
  <c r="F27" i="24"/>
  <c r="D27" i="24"/>
  <c r="J27" i="24"/>
  <c r="H27" i="24"/>
  <c r="K27" i="24"/>
  <c r="K30" i="24"/>
  <c r="J30" i="24"/>
  <c r="H30" i="24"/>
  <c r="F30" i="24"/>
  <c r="D30" i="24"/>
  <c r="F33" i="24"/>
  <c r="D33" i="24"/>
  <c r="J33" i="24"/>
  <c r="H33" i="24"/>
  <c r="K33" i="24"/>
  <c r="I30" i="24"/>
  <c r="L30" i="24"/>
  <c r="M30" i="24"/>
  <c r="G30" i="24"/>
  <c r="E30" i="24"/>
  <c r="G9" i="24"/>
  <c r="M9" i="24"/>
  <c r="E9" i="24"/>
  <c r="L9" i="24"/>
  <c r="I9" i="24"/>
  <c r="G34" i="24"/>
  <c r="K8" i="24"/>
  <c r="J8" i="24"/>
  <c r="H8" i="24"/>
  <c r="F8" i="24"/>
  <c r="D8" i="24"/>
  <c r="F21" i="24"/>
  <c r="D21" i="24"/>
  <c r="J21" i="24"/>
  <c r="H21" i="24"/>
  <c r="K21" i="24"/>
  <c r="K24" i="24"/>
  <c r="J24" i="24"/>
  <c r="H24" i="24"/>
  <c r="F24" i="24"/>
  <c r="D24" i="24"/>
  <c r="D38" i="24"/>
  <c r="K38" i="24"/>
  <c r="J38" i="24"/>
  <c r="H38" i="24"/>
  <c r="F38" i="24"/>
  <c r="G17" i="24"/>
  <c r="M17" i="24"/>
  <c r="E17" i="24"/>
  <c r="L17" i="24"/>
  <c r="I17" i="24"/>
  <c r="I20" i="24"/>
  <c r="L20" i="24"/>
  <c r="G20" i="24"/>
  <c r="E20" i="24"/>
  <c r="M20" i="24"/>
  <c r="I24" i="24"/>
  <c r="L24" i="24"/>
  <c r="M24" i="24"/>
  <c r="G24" i="24"/>
  <c r="E24" i="24"/>
  <c r="M38" i="24"/>
  <c r="E38" i="24"/>
  <c r="L38" i="24"/>
  <c r="I38" i="24"/>
  <c r="G38" i="24"/>
  <c r="K15" i="24"/>
  <c r="K66" i="24"/>
  <c r="I66" i="24"/>
  <c r="J66" i="24"/>
  <c r="J77" i="24"/>
  <c r="K53" i="24"/>
  <c r="I53" i="24"/>
  <c r="K61" i="24"/>
  <c r="I61" i="24"/>
  <c r="K69" i="24"/>
  <c r="I69" i="24"/>
  <c r="K55" i="24"/>
  <c r="I55" i="24"/>
  <c r="K63" i="24"/>
  <c r="I63" i="24"/>
  <c r="K71" i="24"/>
  <c r="I71" i="24"/>
  <c r="K52" i="24"/>
  <c r="I52" i="24"/>
  <c r="K60" i="24"/>
  <c r="I60" i="24"/>
  <c r="K68" i="24"/>
  <c r="I68" i="24"/>
  <c r="K57" i="24"/>
  <c r="I57" i="24"/>
  <c r="K65" i="24"/>
  <c r="I65" i="24"/>
  <c r="K73" i="24"/>
  <c r="I73" i="24"/>
  <c r="K54" i="24"/>
  <c r="I54" i="24"/>
  <c r="K62" i="24"/>
  <c r="I62" i="24"/>
  <c r="K70" i="24"/>
  <c r="I70" i="24"/>
  <c r="I43" i="24"/>
  <c r="G43" i="24"/>
  <c r="M43" i="24"/>
  <c r="E43" i="24"/>
  <c r="L43"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E40" i="24"/>
  <c r="E42" i="24"/>
  <c r="E44" i="24"/>
  <c r="I6" i="24" l="1"/>
  <c r="L6" i="24"/>
  <c r="M6" i="24"/>
  <c r="E6" i="24"/>
  <c r="G6" i="24"/>
  <c r="I45" i="24"/>
  <c r="G45" i="24"/>
  <c r="M45" i="24"/>
  <c r="E45" i="24"/>
  <c r="L45" i="24"/>
  <c r="I14" i="24"/>
  <c r="L14" i="24"/>
  <c r="M14" i="24"/>
  <c r="G14" i="24"/>
  <c r="E14" i="24"/>
  <c r="J79" i="24"/>
  <c r="J78" i="24"/>
  <c r="I39" i="24"/>
  <c r="G39" i="24"/>
  <c r="L39" i="24"/>
  <c r="E39" i="24"/>
  <c r="M39" i="24"/>
  <c r="K6" i="24"/>
  <c r="J6" i="24"/>
  <c r="H6" i="24"/>
  <c r="F6" i="24"/>
  <c r="D6" i="24"/>
  <c r="H39" i="24"/>
  <c r="F39" i="24"/>
  <c r="D39" i="24"/>
  <c r="J39" i="24"/>
  <c r="K39" i="24"/>
  <c r="K14" i="24"/>
  <c r="J14" i="24"/>
  <c r="H14" i="24"/>
  <c r="F14" i="24"/>
  <c r="D14" i="24"/>
  <c r="H45" i="24"/>
  <c r="F45" i="24"/>
  <c r="D45" i="24"/>
  <c r="J45" i="24"/>
  <c r="K45" i="24"/>
  <c r="I77" i="24"/>
  <c r="K77" i="24"/>
  <c r="K79" i="24" l="1"/>
  <c r="K78" i="24"/>
  <c r="I78" i="24"/>
  <c r="I79" i="24"/>
  <c r="I83" i="24" l="1"/>
  <c r="I82" i="24"/>
  <c r="I81" i="24"/>
</calcChain>
</file>

<file path=xl/sharedStrings.xml><?xml version="1.0" encoding="utf-8"?>
<sst xmlns="http://schemas.openxmlformats.org/spreadsheetml/2006/main" count="1890" uniqueCount="522">
  <si>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</si>
  <si>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</si>
  <si>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</si>
  <si>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</si>
  <si>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</si>
  <si>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</si>
  <si>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</si>
  <si>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</si>
  <si>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</si>
  <si>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</si>
  <si>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</si>
  <si>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</si>
  <si>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</si>
  <si>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Garmisch-Partenkirchen (09180)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</si>
  <si>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</si>
  <si>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</si>
  <si>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</si>
  <si>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</si>
  <si>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</si>
  <si>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</si>
  <si>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</si>
  <si>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</si>
  <si>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</si>
  <si>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</si>
  <si>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</si>
  <si>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</si>
  <si>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</si>
  <si>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</si>
  <si>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</si>
  <si>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</si>
  <si>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</si>
  <si>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</si>
  <si>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</si>
  <si>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</si>
  <si>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</si>
  <si>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</si>
  <si>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</si>
  <si>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</si>
  <si>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</si>
  <si>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</si>
  <si>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</si>
  <si>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</si>
  <si>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</si>
  <si>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</si>
  <si>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</si>
  <si>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</si>
  <si>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</si>
  <si>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</si>
  <si>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</si>
  <si>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</si>
  <si>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</si>
  <si>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</si>
  <si>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</si>
  <si>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</si>
  <si>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</si>
  <si>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</si>
  <si>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</si>
  <si>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</si>
  <si>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</si>
  <si>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</si>
  <si>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</si>
  <si>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</si>
  <si>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</si>
  <si>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</si>
  <si>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</si>
  <si>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</si>
  <si>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</si>
  <si>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</si>
  <si>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</si>
  <si>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</si>
  <si>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</si>
  <si>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</si>
  <si>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</si>
  <si>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</si>
  <si>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</si>
  <si>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</si>
  <si>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</si>
  <si>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</si>
  <si>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</si>
  <si>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</si>
  <si>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</si>
  <si>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</si>
  <si>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</si>
  <si>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</si>
  <si>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</si>
  <si>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</si>
  <si>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</si>
  <si>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</si>
  <si>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</si>
  <si>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</si>
  <si>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</si>
  <si>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</si>
  <si>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Garmisch-Partenkirchen (09180);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</si>
  <si>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</si>
  <si>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</si>
  <si>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</si>
  <si>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</si>
  <si>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</si>
  <si>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</si>
  <si>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</si>
  <si>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</si>
  <si>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</si>
  <si>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</si>
  <si>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</si>
  <si>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</si>
  <si>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</si>
  <si>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</si>
  <si>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</si>
  <si>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</si>
  <si>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</si>
  <si>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</si>
  <si>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</si>
  <si>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</si>
  <si>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</si>
  <si>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</si>
  <si>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</si>
  <si>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</si>
  <si>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</si>
  <si>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</si>
  <si>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</si>
  <si>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</si>
  <si>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</si>
  <si>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</si>
  <si>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</si>
  <si>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</si>
  <si>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</si>
  <si>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</si>
  <si>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</si>
  <si>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</si>
  <si>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</si>
  <si>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</si>
  <si>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</si>
  <si>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</si>
  <si>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</si>
  <si>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</si>
  <si>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</si>
  <si>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</si>
  <si>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</si>
  <si>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</si>
  <si>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</si>
  <si>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</si>
  <si>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</si>
  <si>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</si>
  <si>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</si>
  <si>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</si>
  <si>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</si>
  <si>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</si>
  <si>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</si>
  <si>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</si>
  <si>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</si>
  <si>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</si>
  <si>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</si>
  <si>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</si>
  <si>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</si>
  <si>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</si>
  <si>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</si>
  <si>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</si>
  <si>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</si>
  <si>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</si>
  <si>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</si>
  <si>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</si>
  <si>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</si>
  <si>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</si>
  <si>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</si>
  <si>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</si>
  <si>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</si>
  <si>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</si>
  <si>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</si>
  <si>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</si>
  <si>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</si>
  <si>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</si>
  <si>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</si>
  <si>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</si>
  <si>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</si>
  <si>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</si>
  <si>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</si>
  <si>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</si>
  <si>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</si>
  <si>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</si>
  <si>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</si>
  <si>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</si>
  <si>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</si>
  <si>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</si>
  <si>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Garmisch-Partenkirchen (09180)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</si>
  <si>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</si>
  <si>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</si>
  <si>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</si>
  <si>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</si>
  <si>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</si>
  <si>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</si>
  <si>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</si>
  <si>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</si>
  <si>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</si>
  <si>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</si>
  <si>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</si>
  <si>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</si>
  <si>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</si>
  <si>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</si>
  <si>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</si>
  <si>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</si>
  <si>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</si>
  <si>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</si>
  <si>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</si>
  <si>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</si>
  <si>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</si>
  <si>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</si>
  <si>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</si>
  <si>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</si>
  <si>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</si>
  <si>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</si>
  <si>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</si>
  <si>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</si>
  <si>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</si>
  <si>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</si>
  <si>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</si>
  <si>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</si>
  <si>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</si>
  <si>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</si>
  <si>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</si>
  <si>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</si>
  <si>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</si>
  <si>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</si>
  <si>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</si>
  <si>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</si>
  <si>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</si>
  <si>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</si>
  <si>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</si>
  <si>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</si>
  <si>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</si>
  <si>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</si>
  <si>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</si>
  <si>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</si>
  <si>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</si>
  <si>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</si>
  <si>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</si>
  <si>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</si>
  <si>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</si>
  <si>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</si>
  <si>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</si>
  <si>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</si>
  <si>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</si>
  <si>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</si>
  <si>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</si>
  <si>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</si>
  <si>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</si>
  <si>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</si>
  <si>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</si>
  <si>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</si>
  <si>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</si>
  <si>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</si>
  <si>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</si>
  <si>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</si>
  <si>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</si>
  <si>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</si>
  <si>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</si>
  <si>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</si>
  <si>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</si>
  <si>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</si>
  <si>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</si>
  <si>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</si>
  <si>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</si>
  <si>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</si>
  <si>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</si>
  <si>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</si>
  <si>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</si>
  <si>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</si>
  <si>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</si>
  <si>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</si>
  <si>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</si>
  <si>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</si>
  <si>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</si>
  <si>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</si>
  <si>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</si>
  <si>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</si>
  <si>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</si>
  <si>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</si>
  <si>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</si>
  <si>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</si>
  <si>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</si>
  <si>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</si>
  <si>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</si>
  <si>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</si>
  <si>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</si>
  <si>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</si>
  <si>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</si>
  <si>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</si>
  <si>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</si>
  <si>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</si>
  <si>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</si>
  <si>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</si>
  <si>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</si>
  <si>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</si>
  <si>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</si>
  <si>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</si>
  <si>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</si>
  <si>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</si>
  <si>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</si>
  <si>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</si>
  <si>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</si>
  <si>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</si>
  <si>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</si>
  <si>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</si>
  <si>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</si>
  <si>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</si>
  <si>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</si>
  <si>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</si>
  <si>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</si>
  <si>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</si>
  <si>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</si>
  <si>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</si>
  <si>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</si>
  <si>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</si>
  <si>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</si>
  <si>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</si>
  <si>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</si>
  <si>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</si>
  <si>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</si>
  <si>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</si>
  <si>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</si>
  <si>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</si>
  <si>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</si>
  <si>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</si>
  <si>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</si>
  <si>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</si>
  <si>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</si>
  <si>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</si>
  <si>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</si>
  <si>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</si>
  <si>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</si>
  <si>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</si>
  <si>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</si>
  <si>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</si>
  <si>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</si>
  <si>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</si>
  <si>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</si>
  <si>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</si>
  <si>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</si>
  <si>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</si>
  <si>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</si>
  <si>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</si>
  <si>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</si>
  <si>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</si>
  <si>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</si>
  <si>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</si>
  <si>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</si>
  <si>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</si>
  <si>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</si>
  <si>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</si>
  <si>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</si>
  <si>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</si>
  <si>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</si>
  <si>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</si>
  <si>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</si>
  <si>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</si>
  <si>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</si>
  <si>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</si>
  <si>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</si>
  <si>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</si>
  <si>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</si>
  <si>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</si>
  <si>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</si>
  <si>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</si>
  <si>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</si>
  <si>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</si>
  <si>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</si>
  <si>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</si>
  <si>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</si>
  <si>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</si>
  <si>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</si>
  <si>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</si>
  <si>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</si>
  <si>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</si>
  <si>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</si>
  <si>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Garmisch-Partenkirchen (09180);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</si>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</sst>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{7F8A19FE-6465-4E25-8FD6-9A9262EDE496}</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2D05-4711-8541-BB057F9CDA39}"/>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{270C7252-1118-45EA-8152-532A0408F63C}</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2D05-4711-8541-BB057F9CDA3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{29659617-9701-4795-9E20-3D3DDF42972F}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D05-4711-8541-BB057F9CDA3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{6522310C-50E2-4258-BC27-F2FFE7896911}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D05-4711-8541-BB057F9CDA3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0.90323920265780733</c:v>
                </c:pt>
                <c:pt idx="1">
                  <c:v>1.0013227114154917</c:v>
                </c:pt>
                <c:pt idx="2">
                  <c:v>1.1186464311118853</c:v>
                </c:pt>
                <c:pt idx="3">
                  <c:v>1.0875687030768</c:v>
                </c:pt>
              </c:numCache>
            </c:numRef>
          </c:val>
          <c:extLst>
            <c:ext xmlns:c16="http://schemas.microsoft.com/office/drawing/2014/chart" uri="{C3380CC4-5D6E-409C-BE32-E72D297353CC}">
              <c16:uniqueId val="{00000004-2D05-4711-8541-BB057F9CDA3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{EBD6642A-F754-412A-8E5B-E6D627D8AE81}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D05-4711-8541-BB057F9CDA3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{C261D1DD-756B-46C6-ABF9-9CD6547C9D49}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D05-4711-8541-BB057F9CDA3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{42FC4495-5BD4-4EE4-9381-8A9979995C74}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D05-4711-8541-BB057F9CDA3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{25ECE868-D502-4720-918C-86589F09D848}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D05-4711-8541-BB057F9CDA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D05-4711-8541-BB057F9CDA3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D05-4711-8541-BB057F9CDA3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{97D4A087-FC33-4677-A212-152C7441C478}</c15:txfldGUID>
                      <c15:f>Daten_Diagramme!$E$6</c15:f>
                      <c15:dlblFieldTableCache>
                        <c:ptCount val="1"/>
                        <c:pt idx="0">
                          <c:v>12.3</c:v>
                        </c:pt>
                      </c15:dlblFieldTableCache>
                    </c15:dlblFTEntry>
                  </c15:dlblFieldTable>
                  <c15:showDataLabelsRange val="0"/>
                </c:ext>
                <c:ext xmlns:c16="http://schemas.microsoft.com/office/drawing/2014/chart" uri="{C3380CC4-5D6E-409C-BE32-E72D297353CC}">
                  <c16:uniqueId val="{00000000-D828-41F1-98C0-6A6D5D2B97A0}"/>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{31CBC887-30BE-44A1-9169-0E86EFF7ABB8}</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828-41F1-98C0-6A6D5D2B97A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{94CC6403-72F7-49E1-B2A5-6336336FBF85}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828-41F1-98C0-6A6D5D2B97A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{ED5A66FA-B71D-4C39-85EF-BF1D225177DD}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828-41F1-98C0-6A6D5D2B97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12.253169819164414</c:v>
                </c:pt>
                <c:pt idx="1">
                  <c:v>-1.8915068707011207</c:v>
                </c:pt>
                <c:pt idx="2">
                  <c:v>-2.7637010795899166</c:v>
                </c:pt>
                <c:pt idx="3">
                  <c:v>-2.8655893304673015</c:v>
                </c:pt>
              </c:numCache>
            </c:numRef>
          </c:val>
          <c:extLst>
            <c:ext xmlns:c16="http://schemas.microsoft.com/office/drawing/2014/chart" uri="{C3380CC4-5D6E-409C-BE32-E72D297353CC}">
              <c16:uniqueId val="{00000004-D828-41F1-98C0-6A6D5D2B97A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{AD60E8E1-0E63-4799-8AAA-585979F74380}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828-41F1-98C0-6A6D5D2B97A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{FF62BCB8-B9B1-49DA-924F-C2339037CAFC}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828-41F1-98C0-6A6D5D2B97A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{7756EAF2-3480-42E6-A36E-F0C2DFF37389}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828-41F1-98C0-6A6D5D2B97A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{01FBBD97-3611-4C9A-976E-8443973DF05F}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828-41F1-98C0-6A6D5D2B97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828-41F1-98C0-6A6D5D2B97A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828-41F1-98C0-6A6D5D2B97A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{AEF26192-DFD0-440C-B4E1-0F1A000095BD}</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D3E4-467B-9255-10C2B1F495D1}"/>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{FD4110A5-22A3-4C17-B0DF-A4F10EF1CD88}</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D3E4-467B-9255-10C2B1F495D1}"/>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{D3A1F3D1-A562-492D-86D1-D0B9CA4CF30B}</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D3E4-467B-9255-10C2B1F495D1}"/>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{F0C637F9-042F-4C78-A5C0-91E3AA3990A1}</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D3E4-467B-9255-10C2B1F495D1}"/>
                </c:ext>
              </c:extLst>
            </c:dLbl>
            <c:dLbl>
              <c:idx val="4"/>
              <c:tx>
                <c:strRef>
                  <c:f>Daten_Diagramme!$D$18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{1D79C51B-43FD-4AE9-82FD-1DEBCC3F624D}</c15:txfldGUID>
                      <c15:f>Daten_Diagramme!$D$18</c15:f>
                      <c15:dlblFieldTableCache>
                        <c:ptCount val="1"/>
                        <c:pt idx="0">
                          <c:v>-0.9</c:v>
                        </c:pt>
                      </c15:dlblFieldTableCache>
                    </c15:dlblFTEntry>
                  </c15:dlblFieldTable>
                  <c15:showDataLabelsRange val="0"/>
                </c:ext>
                <c:ext xmlns:c16="http://schemas.microsoft.com/office/drawing/2014/chart" uri="{C3380CC4-5D6E-409C-BE32-E72D297353CC}">
                  <c16:uniqueId val="{00000004-D3E4-467B-9255-10C2B1F495D1}"/>
                </c:ext>
              </c:extLst>
            </c:dLbl>
            <c:dLbl>
              <c:idx val="5"/>
              <c:tx>
                <c:strRef>
                  <c:f>Daten_Diagramme!$D$19</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{8B385291-C28F-4611-BA94-C6E141A6BF04}</c15:txfldGUID>
                      <c15:f>Daten_Diagramme!$D$19</c15:f>
                      <c15:dlblFieldTableCache>
                        <c:ptCount val="1"/>
                        <c:pt idx="0">
                          <c:v>7.2</c:v>
                        </c:pt>
                      </c15:dlblFieldTableCache>
                    </c15:dlblFTEntry>
                  </c15:dlblFieldTable>
                  <c15:showDataLabelsRange val="0"/>
                </c:ext>
                <c:ext xmlns:c16="http://schemas.microsoft.com/office/drawing/2014/chart" uri="{C3380CC4-5D6E-409C-BE32-E72D297353CC}">
                  <c16:uniqueId val="{00000005-D3E4-467B-9255-10C2B1F495D1}"/>
                </c:ext>
              </c:extLst>
            </c:dLbl>
            <c:dLbl>
              <c:idx val="6"/>
              <c:tx>
                <c:strRef>
                  <c:f>Daten_Diagramme!$D$20</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{BA535F70-2402-4029-8BED-24202A431D19}</c15:txfldGUID>
                      <c15:f>Daten_Diagramme!$D$20</c15:f>
                      <c15:dlblFieldTableCache>
                        <c:ptCount val="1"/>
                        <c:pt idx="0">
                          <c:v>-6.8</c:v>
                        </c:pt>
                      </c15:dlblFieldTableCache>
                    </c15:dlblFTEntry>
                  </c15:dlblFieldTable>
                  <c15:showDataLabelsRange val="0"/>
                </c:ext>
                <c:ext xmlns:c16="http://schemas.microsoft.com/office/drawing/2014/chart" uri="{C3380CC4-5D6E-409C-BE32-E72D297353CC}">
                  <c16:uniqueId val="{00000006-D3E4-467B-9255-10C2B1F495D1}"/>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{4C6EB2F0-3319-4D24-904F-5B6C4F4C19E8}</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D3E4-467B-9255-10C2B1F495D1}"/>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{69896C82-E91F-4860-889D-A7C8716616F7}</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D3E4-467B-9255-10C2B1F495D1}"/>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{917F0F11-76C7-48EC-B428-39B2313D8C16}</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D3E4-467B-9255-10C2B1F495D1}"/>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{4D950556-FC05-4C30-BF04-F3DCD8616488}</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D3E4-467B-9255-10C2B1F495D1}"/>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{E529142B-0048-4338-82C4-94B0A8DC6738}</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D3E4-467B-9255-10C2B1F495D1}"/>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{D6D254E3-6E28-436A-B72A-388CB313D8B6}</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D3E4-467B-9255-10C2B1F495D1}"/>
                </c:ext>
              </c:extLst>
            </c:dLbl>
            <c:dLbl>
              <c:idx val="13"/>
              <c:tx>
                <c:strRef>
                  <c:f>Daten_Diagramme!$D$27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{726E3C75-DE21-48C6-9A74-A1741B3C83E0}</c15:txfldGUID>
                      <c15:f>Daten_Diagramme!$D$27</c15:f>
                      <c15:dlblFieldTableCache>
                        <c:ptCount val="1"/>
                        <c:pt idx="0">
                          <c:v>5.3</c:v>
                        </c:pt>
                      </c15:dlblFieldTableCache>
                    </c15:dlblFTEntry>
                  </c15:dlblFieldTable>
                  <c15:showDataLabelsRange val="0"/>
                </c:ext>
                <c:ext xmlns:c16="http://schemas.microsoft.com/office/drawing/2014/chart" uri="{C3380CC4-5D6E-409C-BE32-E72D297353CC}">
                  <c16:uniqueId val="{0000000D-D3E4-467B-9255-10C2B1F495D1}"/>
                </c:ext>
              </c:extLst>
            </c:dLbl>
            <c:dLbl>
              <c:idx val="14"/>
              <c:tx>
                <c:strRef>
                  <c:f>Daten_Diagramme!$D$28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{416C61D5-3A17-4414-979C-3D0F10E8B30B}</c15:txfldGUID>
                      <c15:f>Daten_Diagramme!$D$28</c15:f>
                      <c15:dlblFieldTableCache>
                        <c:ptCount val="1"/>
                        <c:pt idx="0">
                          <c:v>8.4</c:v>
                        </c:pt>
                      </c15:dlblFieldTableCache>
                    </c15:dlblFTEntry>
                  </c15:dlblFieldTable>
                  <c15:showDataLabelsRange val="0"/>
                </c:ext>
                <c:ext xmlns:c16="http://schemas.microsoft.com/office/drawing/2014/chart" uri="{C3380CC4-5D6E-409C-BE32-E72D297353CC}">
                  <c16:uniqueId val="{0000000E-D3E4-467B-9255-10C2B1F495D1}"/>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{7C17B6E8-23A3-433C-BA39-B2A60D973D67}</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D3E4-467B-9255-10C2B1F495D1}"/>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{CDB78462-8C9A-4B10-874F-9DF029E026CE}</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D3E4-467B-9255-10C2B1F495D1}"/>
                </c:ext>
              </c:extLst>
            </c:dLbl>
            <c:dLbl>
              <c:idx val="17"/>
              <c:tx>
                <c:strRef>
                  <c:f>Daten_Diagramme!$D$31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{3B59ED74-1BFE-4316-8575-B70DF1C2FD7B}</c15:txfldGUID>
                      <c15:f>Daten_Diagramme!$D$31</c15:f>
                      <c15:dlblFieldTableCache>
                        <c:ptCount val="1"/>
                        <c:pt idx="0">
                          <c:v>-1.0</c:v>
                        </c:pt>
                      </c15:dlblFieldTableCache>
                    </c15:dlblFTEntry>
                  </c15:dlblFieldTable>
                  <c15:showDataLabelsRange val="0"/>
                </c:ext>
                <c:ext xmlns:c16="http://schemas.microsoft.com/office/drawing/2014/chart" uri="{C3380CC4-5D6E-409C-BE32-E72D297353CC}">
                  <c16:uniqueId val="{00000011-D3E4-467B-9255-10C2B1F495D1}"/>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{A0CE4679-9E5D-49BA-B72E-922FEE871D6B}</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D3E4-467B-9255-10C2B1F495D1}"/>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{5EB8FCBE-BC61-4832-93BB-22886099E8AE}</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D3E4-467B-9255-10C2B1F495D1}"/>
                </c:ext>
              </c:extLst>
            </c:dLbl>
            <c:dLbl>
              <c:idx val="20"/>
              <c:tx>
                <c:strRef>
                  <c:f>Daten_Diagramme!$D$34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{78A1C950-1923-4F49-A29F-76131E887B6E}</c15:txfldGUID>
                      <c15:f>Daten_Diagramme!$D$34</c15:f>
                      <c15:dlblFieldTableCache>
                        <c:ptCount val="1"/>
                        <c:pt idx="0">
                          <c:v>5.8</c:v>
                        </c:pt>
                      </c15:dlblFieldTableCache>
                    </c15:dlblFTEntry>
                  </c15:dlblFieldTable>
                  <c15:showDataLabelsRange val="0"/>
                </c:ext>
                <c:ext xmlns:c16="http://schemas.microsoft.com/office/drawing/2014/chart" uri="{C3380CC4-5D6E-409C-BE32-E72D297353CC}">
                  <c16:uniqueId val="{00000014-D3E4-467B-9255-10C2B1F495D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{5772572F-1FE9-4181-9613-3EEDE4C313F9}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3E4-467B-9255-10C2B1F495D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{67902511-8161-4A1A-AF19-431F6FCA78C1}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3E4-467B-9255-10C2B1F495D1}"/>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{4629AA8E-BB03-4C06-A469-BE987B01FE83}</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D3E4-467B-9255-10C2B1F495D1}"/>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{6C9777C3-3619-47FD-AB0D-8A02D95F1AB7}</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D3E4-467B-9255-10C2B1F495D1}"/>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{964706FB-DD02-4FB6-99CD-4DB83A6DB616}</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D3E4-467B-9255-10C2B1F495D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{9ED74D63-1732-4D0A-8EAA-6854CEEDCE59}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3E4-467B-9255-10C2B1F495D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{F6C72A2A-173D-4AC4-8CEE-BB7B36E2CBB9}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3E4-467B-9255-10C2B1F495D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{1136E6D8-EDC7-4407-AF85-73877CA842F2}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3E4-467B-9255-10C2B1F495D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{1FE41D99-2B6F-4122-8B51-34DD14BCCEDD}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3E4-467B-9255-10C2B1F495D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{86FCE5DE-8FF7-40B6-803A-9447E665117A}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3E4-467B-9255-10C2B1F495D1}"/>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{A9A2017F-148D-4534-9EA8-04850699AEFB}</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D3E4-467B-9255-10C2B1F495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0.90323920265780733</c:v>
                </c:pt>
                <c:pt idx="1">
                  <c:v>0</c:v>
                </c:pt>
                <c:pt idx="2">
                  <c:v>0</c:v>
                </c:pt>
                <c:pt idx="3">
                  <c:v>-0.2950940612320177</c:v>
                </c:pt>
                <c:pt idx="4">
                  <c:v>-0.92307692307692313</c:v>
                </c:pt>
                <c:pt idx="5">
                  <c:v>7.2227873855544251</c:v>
                </c:pt>
                <c:pt idx="6">
                  <c:v>-6.7717996289424862</c:v>
                </c:pt>
                <c:pt idx="7">
                  <c:v>1.5345268542199488</c:v>
                </c:pt>
                <c:pt idx="8">
                  <c:v>2.5647736194713424</c:v>
                </c:pt>
                <c:pt idx="9">
                  <c:v>-9.1827364554637275E-2</c:v>
                </c:pt>
                <c:pt idx="10">
                  <c:v>-1.3304305757135946</c:v>
                </c:pt>
                <c:pt idx="11">
                  <c:v>0</c:v>
                </c:pt>
                <c:pt idx="12">
                  <c:v>-0.5357142857142857</c:v>
                </c:pt>
                <c:pt idx="13">
                  <c:v>5.333333333333333</c:v>
                </c:pt>
                <c:pt idx="14">
                  <c:v>8.4151472650771382</c:v>
                </c:pt>
                <c:pt idx="15">
                  <c:v>0</c:v>
                </c:pt>
                <c:pt idx="16">
                  <c:v>-1.3594344752582925</c:v>
                </c:pt>
                <c:pt idx="17">
                  <c:v>-0.96153846153846156</c:v>
                </c:pt>
                <c:pt idx="18">
                  <c:v>0.75298739564576855</c:v>
                </c:pt>
                <c:pt idx="19">
                  <c:v>-0.42735042735042733</c:v>
                </c:pt>
                <c:pt idx="20">
                  <c:v>5.8163265306122449</c:v>
                </c:pt>
                <c:pt idx="21">
                  <c:v>0</c:v>
                </c:pt>
                <c:pt idx="23">
                  <c:v>0</c:v>
                </c:pt>
                <c:pt idx="24">
                  <c:v>0</c:v>
                </c:pt>
                <c:pt idx="25">
                  <c:v>0.98819997498227907</c:v>
                </c:pt>
              </c:numCache>
            </c:numRef>
          </c:val>
          <c:extLst>
            <c:ext xmlns:c16="http://schemas.microsoft.com/office/drawing/2014/chart" uri="{C3380CC4-5D6E-409C-BE32-E72D297353CC}">
              <c16:uniqueId val="{00000020-D3E4-467B-9255-10C2B1F495D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{E282DA7F-957A-4F1E-9BF5-F2C8DAB22A7A}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3E4-467B-9255-10C2B1F495D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{99D08D2A-5DF9-4F71-A5F9-CF68B1E971A6}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3E4-467B-9255-10C2B1F495D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{1A68047C-1673-47C1-8F4B-8AD663854BE5}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3E4-467B-9255-10C2B1F495D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{83811CF5-9409-48FF-86D6-7979B5AE2BAE}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3E4-467B-9255-10C2B1F495D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{EC34AD33-9E5B-4041-9609-D213BD55E12F}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3E4-467B-9255-10C2B1F495D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{FA930653-FAE9-45E0-9D38-D547958DDDC7}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3E4-467B-9255-10C2B1F495D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{D7347391-D76F-4C8D-9DD3-8F9CC191E6FC}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3E4-467B-9255-10C2B1F495D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{CE6D16E8-53AE-4AE6-9413-5EED7291BBD8}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3E4-467B-9255-10C2B1F495D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{ACE9C7BC-ABF8-4957-92E7-60869EF24834}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3E4-467B-9255-10C2B1F495D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{0FB233F1-9692-4DD8-A235-C4DB01B49527}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3E4-467B-9255-10C2B1F495D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{837E7B0F-EFF1-41A7-A18D-F94D5C55D0A8}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3E4-467B-9255-10C2B1F495D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{1487E4BA-5AF2-47B9-B700-0DF56A8D95FF}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3E4-467B-9255-10C2B1F495D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{81544ED0-A73D-4438-AA4F-ADACF0EF869B}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3E4-467B-9255-10C2B1F495D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{9EDCED0F-8378-46E0-B699-E8C1350F3831}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3E4-467B-9255-10C2B1F495D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{7988664D-82AD-48D2-8003-030F84396664}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3E4-467B-9255-10C2B1F495D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{24FF7F40-D755-42A3-802B-B29376003786}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3E4-467B-9255-10C2B1F495D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{95B8A7A9-D1AF-4BDF-AE0A-90558A0C3236}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3E4-467B-9255-10C2B1F495D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{FC0CB7D3-0339-4497-8D96-FACEE1A56C8B}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3E4-467B-9255-10C2B1F495D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{D9F07B55-8621-4896-8BE0-1CBFFF945AF5}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3E4-467B-9255-10C2B1F495D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{A75527FE-2F5F-4469-91FF-FD54D290C860}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3E4-467B-9255-10C2B1F495D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{EB283E52-D3BE-4488-AB35-C27E85DDBB89}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3E4-467B-9255-10C2B1F495D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{E73D3738-CD15-4443-8605-18CA426EE097}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3E4-467B-9255-10C2B1F495D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{2E02AFC5-55BE-4402-AACB-EDB178183AFD}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3E4-467B-9255-10C2B1F495D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{E5767DBC-812D-450B-A1E1-3FB02B007D87}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3E4-467B-9255-10C2B1F495D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{DFA1183F-531F-41B0-BBE9-2CB2615F0B4E}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3E4-467B-9255-10C2B1F495D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{09C632FB-8D21-40C3-84E2-D9D2C51E9FA6}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3E4-467B-9255-10C2B1F495D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{98EFFA11-2AEE-4102-9A62-8D585E8458E1}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3E4-467B-9255-10C2B1F495D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{B2A2D51A-AED9-49C4-9A94-B30032CB480C}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3E4-467B-9255-10C2B1F495D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{D226A1A6-3B32-4B7D-AFF6-2BA0A2FFFB65}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3E4-467B-9255-10C2B1F495D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{43C23F90-ED94-4063-BBBD-E3CD20B47DA5}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3E4-467B-9255-10C2B1F495D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{2728A96B-8756-4137-A076-B1C4F15F7B7B}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3E4-467B-9255-10C2B1F495D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{68B16CE2-B37D-480D-9AF3-3E1848A540AE}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3E4-467B-9255-10C2B1F495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D3E4-467B-9255-10C2B1F495D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D3E4-467B-9255-10C2B1F495D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{BC6F7DFD-41D2-4F23-90A7-BD3825117488}</c15:txfldGUID>
                      <c15:f>Daten_Diagramme!$E$14</c15:f>
                      <c15:dlblFieldTableCache>
                        <c:ptCount val="1"/>
                        <c:pt idx="0">
                          <c:v>12.3</c:v>
                        </c:pt>
                      </c15:dlblFieldTableCache>
                    </c15:dlblFTEntry>
                  </c15:dlblFieldTable>
                  <c15:showDataLabelsRange val="0"/>
                </c:ext>
                <c:ext xmlns:c16="http://schemas.microsoft.com/office/drawing/2014/chart" uri="{C3380CC4-5D6E-409C-BE32-E72D297353CC}">
                  <c16:uniqueId val="{00000000-201A-4CB8-824B-43A88F1616EE}"/>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{FC7F98F3-47BF-41BF-A679-AE40101E80CF}</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201A-4CB8-824B-43A88F1616EE}"/>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{FF50BF36-E835-4077-9AA1-A10A4FB3D7E6}</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201A-4CB8-824B-43A88F1616EE}"/>
                </c:ext>
              </c:extLst>
            </c:dLbl>
            <c:dLbl>
              <c:idx val="3"/>
              <c:tx>
                <c:strRef>
                  <c:f>Daten_Diagramme!$E$17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{62BB5854-10CF-414C-8BDC-5D8D174A795C}</c15:txfldGUID>
                      <c15:f>Daten_Diagramme!$E$17</c15:f>
                      <c15:dlblFieldTableCache>
                        <c:ptCount val="1"/>
                        <c:pt idx="0">
                          <c:v>2.7</c:v>
                        </c:pt>
                      </c15:dlblFieldTableCache>
                    </c15:dlblFTEntry>
                  </c15:dlblFieldTable>
                  <c15:showDataLabelsRange val="0"/>
                </c:ext>
                <c:ext xmlns:c16="http://schemas.microsoft.com/office/drawing/2014/chart" uri="{C3380CC4-5D6E-409C-BE32-E72D297353CC}">
                  <c16:uniqueId val="{00000003-201A-4CB8-824B-43A88F1616EE}"/>
                </c:ext>
              </c:extLst>
            </c:dLbl>
            <c:dLbl>
              <c:idx val="4"/>
              <c:tx>
                <c:strRef>
                  <c:f>Daten_Diagramme!$E$18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{F83EE93B-9FCB-413D-A1D9-2A2E7CA4CE56}</c15:txfldGUID>
                      <c15:f>Daten_Diagramme!$E$18</c15:f>
                      <c15:dlblFieldTableCache>
                        <c:ptCount val="1"/>
                        <c:pt idx="0">
                          <c:v>8.1</c:v>
                        </c:pt>
                      </c15:dlblFieldTableCache>
                    </c15:dlblFTEntry>
                  </c15:dlblFieldTable>
                  <c15:showDataLabelsRange val="0"/>
                </c:ext>
                <c:ext xmlns:c16="http://schemas.microsoft.com/office/drawing/2014/chart" uri="{C3380CC4-5D6E-409C-BE32-E72D297353CC}">
                  <c16:uniqueId val="{00000004-201A-4CB8-824B-43A88F1616EE}"/>
                </c:ext>
              </c:extLst>
            </c:dLbl>
            <c:dLbl>
              <c:idx val="5"/>
              <c:tx>
                <c:strRef>
                  <c:f>Daten_Diagramme!$E$19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{A43E13EA-0B70-4A15-AF2F-1D92DE6A66A7}</c15:txfldGUID>
                      <c15:f>Daten_Diagramme!$E$19</c15:f>
                      <c15:dlblFieldTableCache>
                        <c:ptCount val="1"/>
                        <c:pt idx="0">
                          <c:v>-4.2</c:v>
                        </c:pt>
                      </c15:dlblFieldTableCache>
                    </c15:dlblFTEntry>
                  </c15:dlblFieldTable>
                  <c15:showDataLabelsRange val="0"/>
                </c:ext>
                <c:ext xmlns:c16="http://schemas.microsoft.com/office/drawing/2014/chart" uri="{C3380CC4-5D6E-409C-BE32-E72D297353CC}">
                  <c16:uniqueId val="{00000005-201A-4CB8-824B-43A88F1616EE}"/>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{F74105F9-E6E6-4A8A-833A-7AED480FED66}</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201A-4CB8-824B-43A88F1616EE}"/>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{B5FE0156-CE31-48EF-8393-B55740420E7A}</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201A-4CB8-824B-43A88F1616EE}"/>
                </c:ext>
              </c:extLst>
            </c:dLbl>
            <c:dLbl>
              <c:idx val="8"/>
              <c:tx>
                <c:strRef>
                  <c:f>Daten_Diagramme!$E$22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{CE6DECFD-7E55-426A-A7EF-C184CB8577AE}</c15:txfldGUID>
                      <c15:f>Daten_Diagramme!$E$22</c15:f>
                      <c15:dlblFieldTableCache>
                        <c:ptCount val="1"/>
                        <c:pt idx="0">
                          <c:v>3.4</c:v>
                        </c:pt>
                      </c15:dlblFieldTableCache>
                    </c15:dlblFTEntry>
                  </c15:dlblFieldTable>
                  <c15:showDataLabelsRange val="0"/>
                </c:ext>
                <c:ext xmlns:c16="http://schemas.microsoft.com/office/drawing/2014/chart" uri="{C3380CC4-5D6E-409C-BE32-E72D297353CC}">
                  <c16:uniqueId val="{00000008-201A-4CB8-824B-43A88F1616EE}"/>
                </c:ext>
              </c:extLst>
            </c:dLbl>
            <c:dLbl>
              <c:idx val="9"/>
              <c:tx>
                <c:strRef>
                  <c:f>Daten_Diagramme!$E$23</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{AD968649-82E3-411E-9CB4-5A2DC016B308}</c15:txfldGUID>
                      <c15:f>Daten_Diagramme!$E$23</c15:f>
                      <c15:dlblFieldTableCache>
                        <c:ptCount val="1"/>
                        <c:pt idx="0">
                          <c:v>-11.0</c:v>
                        </c:pt>
                      </c15:dlblFieldTableCache>
                    </c15:dlblFTEntry>
                  </c15:dlblFieldTable>
                  <c15:showDataLabelsRange val="0"/>
                </c:ext>
                <c:ext xmlns:c16="http://schemas.microsoft.com/office/drawing/2014/chart" uri="{C3380CC4-5D6E-409C-BE32-E72D297353CC}">
                  <c16:uniqueId val="{00000009-201A-4CB8-824B-43A88F1616EE}"/>
                </c:ext>
              </c:extLst>
            </c:dLbl>
            <c:dLbl>
              <c:idx val="10"/>
              <c:tx>
                <c:strRef>
                  <c:f>Daten_Diagramme!$E$24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{4FA0AB99-FE3B-4977-8DF6-7DADF04DEE9C}</c15:txfldGUID>
                      <c15:f>Daten_Diagramme!$E$24</c15:f>
                      <c15:dlblFieldTableCache>
                        <c:ptCount val="1"/>
                        <c:pt idx="0">
                          <c:v>-7.8</c:v>
                        </c:pt>
                      </c15:dlblFieldTableCache>
                    </c15:dlblFTEntry>
                  </c15:dlblFieldTable>
                  <c15:showDataLabelsRange val="0"/>
                </c:ext>
                <c:ext xmlns:c16="http://schemas.microsoft.com/office/drawing/2014/chart" uri="{C3380CC4-5D6E-409C-BE32-E72D297353CC}">
                  <c16:uniqueId val="{0000000A-201A-4CB8-824B-43A88F1616EE}"/>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{B15A65C6-FE82-462B-8542-4EE08365F1A7}</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201A-4CB8-824B-43A88F1616EE}"/>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{1AA583CB-CE18-48BB-BB62-1C2251598696}</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201A-4CB8-824B-43A88F1616EE}"/>
                </c:ext>
              </c:extLst>
            </c:dLbl>
            <c:dLbl>
              <c:idx val="13"/>
              <c:tx>
                <c:strRef>
                  <c:f>Daten_Diagramme!$E$27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{9690B287-6FBF-4D89-A053-13A5CEE2A7A2}</c15:txfldGUID>
                      <c15:f>Daten_Diagramme!$E$27</c15:f>
                      <c15:dlblFieldTableCache>
                        <c:ptCount val="1"/>
                        <c:pt idx="0">
                          <c:v>-3.5</c:v>
                        </c:pt>
                      </c15:dlblFieldTableCache>
                    </c15:dlblFTEntry>
                  </c15:dlblFieldTable>
                  <c15:showDataLabelsRange val="0"/>
                </c:ext>
                <c:ext xmlns:c16="http://schemas.microsoft.com/office/drawing/2014/chart" uri="{C3380CC4-5D6E-409C-BE32-E72D297353CC}">
                  <c16:uniqueId val="{0000000D-201A-4CB8-824B-43A88F1616EE}"/>
                </c:ext>
              </c:extLst>
            </c:dLbl>
            <c:dLbl>
              <c:idx val="14"/>
              <c:tx>
                <c:strRef>
                  <c:f>Daten_Diagramme!$E$28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{AC71171B-E105-4638-AF2D-17026192F20A}</c15:txfldGUID>
                      <c15:f>Daten_Diagramme!$E$28</c15:f>
                      <c15:dlblFieldTableCache>
                        <c:ptCount val="1"/>
                        <c:pt idx="0">
                          <c:v>-1.9</c:v>
                        </c:pt>
                      </c15:dlblFieldTableCache>
                    </c15:dlblFTEntry>
                  </c15:dlblFieldTable>
                  <c15:showDataLabelsRange val="0"/>
                </c:ext>
                <c:ext xmlns:c16="http://schemas.microsoft.com/office/drawing/2014/chart" uri="{C3380CC4-5D6E-409C-BE32-E72D297353CC}">
                  <c16:uniqueId val="{0000000E-201A-4CB8-824B-43A88F1616EE}"/>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{60A4FEFD-CA8E-41D2-ACC0-61F863346BDA}</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201A-4CB8-824B-43A88F1616EE}"/>
                </c:ext>
              </c:extLst>
            </c:dLbl>
            <c:dLbl>
              <c:idx val="16"/>
              <c:tx>
                <c:strRef>
                  <c:f>Daten_Diagramme!$E$30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{C0DCEE8A-A73A-4275-AEC0-75FEF87157AC}</c15:txfldGUID>
                      <c15:f>Daten_Diagramme!$E$30</c15:f>
                      <c15:dlblFieldTableCache>
                        <c:ptCount val="1"/>
                        <c:pt idx="0">
                          <c:v>-3.5</c:v>
                        </c:pt>
                      </c15:dlblFieldTableCache>
                    </c15:dlblFTEntry>
                  </c15:dlblFieldTable>
                  <c15:showDataLabelsRange val="0"/>
                </c:ext>
                <c:ext xmlns:c16="http://schemas.microsoft.com/office/drawing/2014/chart" uri="{C3380CC4-5D6E-409C-BE32-E72D297353CC}">
                  <c16:uniqueId val="{00000010-201A-4CB8-824B-43A88F1616EE}"/>
                </c:ext>
              </c:extLst>
            </c:dLbl>
            <c:dLbl>
              <c:idx val="17"/>
              <c:tx>
                <c:strRef>
                  <c:f>Daten_Diagramme!$E$31</c:f>
                  <c:strCache>
                    <c:ptCount val="1"/>
                    <c:pt idx="0">
                      <c:v>-23.6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{3DDCC5A4-DBCB-4D16-92CD-6D0AA5802679}</c15:txfldGUID>
                      <c15:f>Daten_Diagramme!$E$31</c15:f>
                      <c15:dlblFieldTableCache>
                        <c:ptCount val="1"/>
                        <c:pt idx="0">
                          <c:v>-23.6</c:v>
                        </c:pt>
                      </c15:dlblFieldTableCache>
                    </c15:dlblFTEntry>
                  </c15:dlblFieldTable>
                  <c15:showDataLabelsRange val="0"/>
                </c:ext>
                <c:ext xmlns:c16="http://schemas.microsoft.com/office/drawing/2014/chart" uri="{C3380CC4-5D6E-409C-BE32-E72D297353CC}">
                  <c16:uniqueId val="{00000011-201A-4CB8-824B-43A88F1616EE}"/>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{7E376B54-10BC-4DC0-9CD0-4284A46F1BCD}</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201A-4CB8-824B-43A88F1616EE}"/>
                </c:ext>
              </c:extLst>
            </c:dLbl>
            <c:dLbl>
              <c:idx val="19"/>
              <c:tx>
                <c:strRef>
                  <c:f>Daten_Diagramme!$E$33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{2013EBC0-A798-4850-BADF-001E1A7C0A6E}</c15:txfldGUID>
                      <c15:f>Daten_Diagramme!$E$33</c15:f>
                      <c15:dlblFieldTableCache>
                        <c:ptCount val="1"/>
                        <c:pt idx="0">
                          <c:v>-7.1</c:v>
                        </c:pt>
                      </c15:dlblFieldTableCache>
                    </c15:dlblFTEntry>
                  </c15:dlblFieldTable>
                  <c15:showDataLabelsRange val="0"/>
                </c:ext>
                <c:ext xmlns:c16="http://schemas.microsoft.com/office/drawing/2014/chart" uri="{C3380CC4-5D6E-409C-BE32-E72D297353CC}">
                  <c16:uniqueId val="{00000013-201A-4CB8-824B-43A88F1616EE}"/>
                </c:ext>
              </c:extLst>
            </c:dLbl>
            <c:dLbl>
              <c:idx val="20"/>
              <c:tx>
                <c:strRef>
                  <c:f>Daten_Diagramme!$E$34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{6F698460-8AE3-4777-B84D-9C377358F74D}</c15:txfldGUID>
                      <c15:f>Daten_Diagramme!$E$34</c15:f>
                      <c15:dlblFieldTableCache>
                        <c:ptCount val="1"/>
                      </c15:dlblFieldTableCache>
                    </c15:dlblFTEntry>
                  </c15:dlblFieldTable>
                  <c15:showDataLabelsRange val="0"/>
                </c:ext>
                <c:ext xmlns:c16="http://schemas.microsoft.com/office/drawing/2014/chart" uri="{C3380CC4-5D6E-409C-BE32-E72D297353CC}">
                  <c16:uniqueId val="{00000014-201A-4CB8-824B-43A88F1616E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{C7367D7C-C5E3-462B-8DFC-2BB48CE24CBD}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01A-4CB8-824B-43A88F1616E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{3805AAE9-0685-4942-8393-BDEBBDD2D1E4}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01A-4CB8-824B-43A88F1616EE}"/>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{DC68D059-8979-4A9C-8CDD-3E778DA44CE6}</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201A-4CB8-824B-43A88F1616EE}"/>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{1F41A8D3-0557-4D23-B272-3EC9952F38AD}</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201A-4CB8-824B-43A88F1616EE}"/>
                </c:ext>
              </c:extLst>
            </c:dLbl>
            <c:dLbl>
              <c:idx val="25"/>
              <c:tx>
                <c:strRef>
                  <c:f>Daten_Diagramme!$E$39</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{DD462D09-8F90-417E-BF7C-E85ECC7621FA}</c15:txfldGUID>
                      <c15:f>Daten_Diagramme!$E$39</c15:f>
                      <c15:dlblFieldTableCache>
                        <c:ptCount val="1"/>
                        <c:pt idx="0">
                          <c:v>13.4</c:v>
                        </c:pt>
                      </c15:dlblFieldTableCache>
                    </c15:dlblFTEntry>
                  </c15:dlblFieldTable>
                  <c15:showDataLabelsRange val="0"/>
                </c:ext>
                <c:ext xmlns:c16="http://schemas.microsoft.com/office/drawing/2014/chart" uri="{C3380CC4-5D6E-409C-BE32-E72D297353CC}">
                  <c16:uniqueId val="{00000019-201A-4CB8-824B-43A88F1616E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{582BA383-C4F7-4EA1-85E4-9BC5C5442F56}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01A-4CB8-824B-43A88F1616E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{ECCE08B5-DE5F-46E5-96C7-6923F8677EE2}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01A-4CB8-824B-43A88F1616E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{E73E9C30-7A4A-4B99-84A6-E55CDEF008E6}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01A-4CB8-824B-43A88F1616E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{9AD0D95C-10CB-4110-A1FE-FCA4522F2227}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01A-4CB8-824B-43A88F1616E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{2BE4284C-A58E-43D9-ADFF-D4AEEC628921}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01A-4CB8-824B-43A88F1616EE}"/>
                </c:ext>
              </c:extLst>
            </c:dLbl>
            <c:dLbl>
              <c:idx val="31"/>
              <c:tx>
                <c:strRef>
                  <c:f>Daten_Diagramme!$E$45</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{013533AB-2201-461C-B159-352DA9EA32C5}</c15:txfldGUID>
                      <c15:f>Daten_Diagramme!$E$45</c15:f>
                      <c15:dlblFieldTableCache>
                        <c:ptCount val="1"/>
                        <c:pt idx="0">
                          <c:v>13.4</c:v>
                        </c:pt>
                      </c15:dlblFieldTableCache>
                    </c15:dlblFTEntry>
                  </c15:dlblFieldTable>
                  <c15:showDataLabelsRange val="0"/>
                </c:ext>
                <c:ext xmlns:c16="http://schemas.microsoft.com/office/drawing/2014/chart" uri="{C3380CC4-5D6E-409C-BE32-E72D297353CC}">
                  <c16:uniqueId val="{0000001F-201A-4CB8-824B-43A88F1616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12.253169819164414</c:v>
                </c:pt>
                <c:pt idx="1">
                  <c:v>0</c:v>
                </c:pt>
                <c:pt idx="2">
                  <c:v>0</c:v>
                </c:pt>
                <c:pt idx="3">
                  <c:v>2.7027027027027026</c:v>
                </c:pt>
                <c:pt idx="4">
                  <c:v>8.1395348837209305</c:v>
                </c:pt>
                <c:pt idx="5">
                  <c:v>-4.2424242424242422</c:v>
                </c:pt>
                <c:pt idx="6">
                  <c:v>0</c:v>
                </c:pt>
                <c:pt idx="7">
                  <c:v>1.932367149758454</c:v>
                </c:pt>
                <c:pt idx="8">
                  <c:v>3.4482758620689653</c:v>
                </c:pt>
                <c:pt idx="9">
                  <c:v>-11.009174311926605</c:v>
                </c:pt>
                <c:pt idx="10">
                  <c:v>-7.7772867874502873</c:v>
                </c:pt>
                <c:pt idx="11">
                  <c:v>0</c:v>
                </c:pt>
                <c:pt idx="12">
                  <c:v>0</c:v>
                </c:pt>
                <c:pt idx="13">
                  <c:v>-3.5454545454545454</c:v>
                </c:pt>
                <c:pt idx="14">
                  <c:v>-1.8796992481203008</c:v>
                </c:pt>
                <c:pt idx="15">
                  <c:v>0</c:v>
                </c:pt>
                <c:pt idx="16">
                  <c:v>-3.4602076124567476</c:v>
                </c:pt>
                <c:pt idx="17">
                  <c:v>-23.557692307692307</c:v>
                </c:pt>
                <c:pt idx="18">
                  <c:v>-0.50825921219822112</c:v>
                </c:pt>
                <c:pt idx="19">
                  <c:v>-7.0921985815602833</c:v>
                </c:pt>
                <c:pt idx="20">
                  <c:v>134.81973434535104</c:v>
                </c:pt>
                <c:pt idx="21">
                  <c:v>0</c:v>
                </c:pt>
                <c:pt idx="23">
                  <c:v>0</c:v>
                </c:pt>
                <c:pt idx="24">
                  <c:v>0</c:v>
                </c:pt>
                <c:pt idx="25">
                  <c:v>13.381682068078138</c:v>
                </c:pt>
              </c:numCache>
            </c:numRef>
          </c:val>
          <c:extLst>
            <c:ext xmlns:c16="http://schemas.microsoft.com/office/drawing/2014/chart" uri="{C3380CC4-5D6E-409C-BE32-E72D297353CC}">
              <c16:uniqueId val="{00000020-201A-4CB8-824B-43A88F1616E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{10FF7FEE-4571-430A-B0A6-72402969051C}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01A-4CB8-824B-43A88F1616E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{D1722D5E-1A8B-4593-AB25-CF9F789E9134}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01A-4CB8-824B-43A88F1616E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{A4FE0C14-5E61-460E-8DC2-CCF679680EF6}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01A-4CB8-824B-43A88F1616E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{1338F763-2834-45F8-8618-20716488562E}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01A-4CB8-824B-43A88F1616E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{67A5D308-4239-486D-9C4D-411729378074}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01A-4CB8-824B-43A88F1616E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{B55ED32C-9BBB-46F2-87EE-CF2685163078}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01A-4CB8-824B-43A88F1616E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{4E5C6AB7-2660-4CB9-91C9-B30F19C96419}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01A-4CB8-824B-43A88F1616E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{9A5C6F56-7CFE-4804-B135-80A47D481A5B}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01A-4CB8-824B-43A88F1616E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{E7942139-AEBA-4994-A1A3-DA9AFD3E2698}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01A-4CB8-824B-43A88F1616E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{9B3BCA40-9064-47A8-961E-839E569008A5}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01A-4CB8-824B-43A88F1616E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{1C18E9F4-1210-48BA-BF82-7670C6765E28}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01A-4CB8-824B-43A88F1616E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{5B2D9840-E5AC-4A1E-82BA-C38837AE010E}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01A-4CB8-824B-43A88F1616E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{A584D99A-EE28-481D-886A-238D87EAD179}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01A-4CB8-824B-43A88F1616E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{4E5516E2-F802-4A35-B7D3-699C49C23F6B}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01A-4CB8-824B-43A88F1616E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{972A7921-B023-4F76-9893-E798AA3E484D}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01A-4CB8-824B-43A88F1616E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{98AD0AF2-7700-4E2A-8A58-36A8DA15868B}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01A-4CB8-824B-43A88F1616E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{6320B442-DC0A-43E2-A8B4-8CCBF0400C70}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01A-4CB8-824B-43A88F1616E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{9DFBE16B-31C4-4F0C-B5F7-0C224E3EAF43}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01A-4CB8-824B-43A88F1616E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{05E52D64-E754-45E8-BCF2-FC307C3CA9E6}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01A-4CB8-824B-43A88F1616E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{792CB3A9-11BA-40AD-A4B5-5447118359B8}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01A-4CB8-824B-43A88F1616EE}"/>
                </c:ext>
              </c:extLst>
            </c:dLbl>
            <c:dLbl>
              <c:idx val="20"/>
              <c:tx>
                <c:strRef>
                  <c:f>Daten_Diagramme!$G$34</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{E73BF994-0DF5-470E-A40A-967FC287DF98}</c15:txfldGUID>
                      <c15:f>Daten_Diagramme!$G$34</c15:f>
                      <c15:dlblFieldTableCache>
                        <c:ptCount val="1"/>
                        <c:pt idx="0">
                          <c:v>&gt; 50</c:v>
                        </c:pt>
                      </c15:dlblFieldTableCache>
                    </c15:dlblFTEntry>
                  </c15:dlblFieldTable>
                  <c15:showDataLabelsRange val="0"/>
                </c:ext>
                <c:ext xmlns:c16="http://schemas.microsoft.com/office/drawing/2014/chart" uri="{C3380CC4-5D6E-409C-BE32-E72D297353CC}">
                  <c16:uniqueId val="{00000035-201A-4CB8-824B-43A88F1616E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{7E8F3F3F-1015-4F62-90E2-B02A3B831BB7}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01A-4CB8-824B-43A88F1616E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{D9A27543-07E1-4AF0-B36D-2AECDD538741}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01A-4CB8-824B-43A88F1616E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{1EBF7364-39FC-41B7-8DDA-9C93F5E339FD}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01A-4CB8-824B-43A88F1616E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{4FF72C39-D9BB-45A3-BCB7-4268A424E54C}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01A-4CB8-824B-43A88F1616E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{383B58C3-4B4D-4E7B-8CC3-9A0CDCD07575}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01A-4CB8-824B-43A88F1616E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{275C1A46-F7DC-42B7-9E9F-4F7634C678C8}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01A-4CB8-824B-43A88F1616E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{DCF7CC7F-C09D-459E-82A9-44DFDEF316FF}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01A-4CB8-824B-43A88F1616E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{46B9A4BE-BBE2-49E3-B0EE-4738EB1B0C14}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01A-4CB8-824B-43A88F1616E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{1CC7D437-6B1B-4CAF-85EE-AAE3F69F400A}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01A-4CB8-824B-43A88F1616E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{46FFC04D-FAB6-41E2-A97A-E295733CAD6F}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01A-4CB8-824B-43A88F1616E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{CED2D3D9-0AA2-4B71-8563-7F20EFBB3EEA}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01A-4CB8-824B-43A88F1616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-0.75</c:v>
                </c:pt>
                <c:pt idx="21">
                  <c:v>0</c:v>
                </c:pt>
                <c:pt idx="22">
                  <c:v>0</c:v>
                </c:pt>
                <c:pt idx="23">
                  <c:v>-0.75</c:v>
                </c:pt>
                <c:pt idx="24">
                  <c:v>-0.75</c:v>
                </c:pt>
                <c:pt idx="25">
                  <c:v>0</c:v>
                </c:pt>
              </c:numCache>
            </c:numRef>
          </c:val>
          <c:extLst>
            <c:ext xmlns:c16="http://schemas.microsoft.com/office/drawing/2014/chart" uri="{C3380CC4-5D6E-409C-BE32-E72D297353CC}">
              <c16:uniqueId val="{00000041-201A-4CB8-824B-43A88F1616E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45</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211</c:v>
                </c:pt>
                <c:pt idx="21">
                  <c:v>#N/A</c:v>
                </c:pt>
                <c:pt idx="22">
                  <c:v>#N/A</c:v>
                </c:pt>
                <c:pt idx="23">
                  <c:v>242</c:v>
                </c:pt>
                <c:pt idx="24">
                  <c:v>253</c:v>
                </c:pt>
                <c:pt idx="25">
                  <c:v>#N/A</c:v>
                </c:pt>
              </c:numCache>
            </c:numRef>
          </c:yVal>
          <c:smooth val="0"/>
          <c:extLst>
            <c:ext xmlns:c16="http://schemas.microsoft.com/office/drawing/2014/chart" uri="{C3380CC4-5D6E-409C-BE32-E72D297353CC}">
              <c16:uniqueId val="{00000042-201A-4CB8-824B-43A88F1616E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{870619E0-816B-469A-9B5B-7B8233CBD3BB}</c15:txfldGUID>
                      <c15:f>Diagramm!$I$46</c15:f>
                      <c15:dlblFieldTableCache>
                        <c:ptCount val="1"/>
                      </c15:dlblFieldTableCache>
                    </c15:dlblFTEntry>
                  </c15:dlblFieldTable>
                  <c15:showDataLabelsRange val="0"/>
                </c:ext>
                <c:ext xmlns:c16="http://schemas.microsoft.com/office/drawing/2014/chart" uri="{C3380CC4-5D6E-409C-BE32-E72D297353CC}">
                  <c16:uniqueId val="{00000000-C487-4C1B-9DB0-161E1D2834D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{365DFC92-76E0-417A-B33A-B20DDC2BCAC7}</c15:txfldGUID>
                      <c15:f>Diagramm!$I$47</c15:f>
                      <c15:dlblFieldTableCache>
                        <c:ptCount val="1"/>
                      </c15:dlblFieldTableCache>
                    </c15:dlblFTEntry>
                  </c15:dlblFieldTable>
                  <c15:showDataLabelsRange val="0"/>
                </c:ext>
                <c:ext xmlns:c16="http://schemas.microsoft.com/office/drawing/2014/chart" uri="{C3380CC4-5D6E-409C-BE32-E72D297353CC}">
                  <c16:uniqueId val="{00000001-C487-4C1B-9DB0-161E1D2834D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{D3069396-6639-460A-B2A1-B2F6E9C72DF2}</c15:txfldGUID>
                      <c15:f>Diagramm!$I$48</c15:f>
                      <c15:dlblFieldTableCache>
                        <c:ptCount val="1"/>
                      </c15:dlblFieldTableCache>
                    </c15:dlblFTEntry>
                  </c15:dlblFieldTable>
                  <c15:showDataLabelsRange val="0"/>
                </c:ext>
                <c:ext xmlns:c16="http://schemas.microsoft.com/office/drawing/2014/chart" uri="{C3380CC4-5D6E-409C-BE32-E72D297353CC}">
                  <c16:uniqueId val="{00000002-C487-4C1B-9DB0-161E1D2834D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{2A505CBC-0A79-4139-A475-4A0DD626ABCE}</c15:txfldGUID>
                      <c15:f>Diagramm!$I$49</c15:f>
                      <c15:dlblFieldTableCache>
                        <c:ptCount val="1"/>
                      </c15:dlblFieldTableCache>
                    </c15:dlblFTEntry>
                  </c15:dlblFieldTable>
                  <c15:showDataLabelsRange val="0"/>
                </c:ext>
                <c:ext xmlns:c16="http://schemas.microsoft.com/office/drawing/2014/chart" uri="{C3380CC4-5D6E-409C-BE32-E72D297353CC}">
                  <c16:uniqueId val="{00000003-C487-4C1B-9DB0-161E1D2834D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{6EDACB6A-7143-4109-940D-CF6CF68ADFED}</c15:txfldGUID>
                      <c15:f>Diagramm!$I$50</c15:f>
                      <c15:dlblFieldTableCache>
                        <c:ptCount val="1"/>
                      </c15:dlblFieldTableCache>
                    </c15:dlblFTEntry>
                  </c15:dlblFieldTable>
                  <c15:showDataLabelsRange val="0"/>
                </c:ext>
                <c:ext xmlns:c16="http://schemas.microsoft.com/office/drawing/2014/chart" uri="{C3380CC4-5D6E-409C-BE32-E72D297353CC}">
                  <c16:uniqueId val="{00000004-C487-4C1B-9DB0-161E1D2834D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{9077276E-781F-49F4-AE61-EF3EB47F9519}</c15:txfldGUID>
                      <c15:f>Diagramm!$I$51</c15:f>
                      <c15:dlblFieldTableCache>
                        <c:ptCount val="1"/>
                      </c15:dlblFieldTableCache>
                    </c15:dlblFTEntry>
                  </c15:dlblFieldTable>
                  <c15:showDataLabelsRange val="0"/>
                </c:ext>
                <c:ext xmlns:c16="http://schemas.microsoft.com/office/drawing/2014/chart" uri="{C3380CC4-5D6E-409C-BE32-E72D297353CC}">
                  <c16:uniqueId val="{00000005-C487-4C1B-9DB0-161E1D2834D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{159F0790-2156-4AED-B636-EB9B32F320CB}</c15:txfldGUID>
                      <c15:f>Diagramm!$I$52</c15:f>
                      <c15:dlblFieldTableCache>
                        <c:ptCount val="1"/>
                      </c15:dlblFieldTableCache>
                    </c15:dlblFTEntry>
                  </c15:dlblFieldTable>
                  <c15:showDataLabelsRange val="0"/>
                </c:ext>
                <c:ext xmlns:c16="http://schemas.microsoft.com/office/drawing/2014/chart" uri="{C3380CC4-5D6E-409C-BE32-E72D297353CC}">
                  <c16:uniqueId val="{00000006-C487-4C1B-9DB0-161E1D2834D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{31C034D9-CFDB-4CF3-AED8-D43499722CE8}</c15:txfldGUID>
                      <c15:f>Diagramm!$I$53</c15:f>
                      <c15:dlblFieldTableCache>
                        <c:ptCount val="1"/>
                      </c15:dlblFieldTableCache>
                    </c15:dlblFTEntry>
                  </c15:dlblFieldTable>
                  <c15:showDataLabelsRange val="0"/>
                </c:ext>
                <c:ext xmlns:c16="http://schemas.microsoft.com/office/drawing/2014/chart" uri="{C3380CC4-5D6E-409C-BE32-E72D297353CC}">
                  <c16:uniqueId val="{00000007-C487-4C1B-9DB0-161E1D2834D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{9626CEA1-D12D-4419-BB7D-046EE3704567}</c15:txfldGUID>
                      <c15:f>Diagramm!$I$54</c15:f>
                      <c15:dlblFieldTableCache>
                        <c:ptCount val="1"/>
                      </c15:dlblFieldTableCache>
                    </c15:dlblFTEntry>
                  </c15:dlblFieldTable>
                  <c15:showDataLabelsRange val="0"/>
                </c:ext>
                <c:ext xmlns:c16="http://schemas.microsoft.com/office/drawing/2014/chart" uri="{C3380CC4-5D6E-409C-BE32-E72D297353CC}">
                  <c16:uniqueId val="{00000008-C487-4C1B-9DB0-161E1D2834D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{93190EDC-2BF6-496C-AFE3-580E6F821DE0}</c15:txfldGUID>
                      <c15:f>Diagramm!$I$55</c15:f>
                      <c15:dlblFieldTableCache>
                        <c:ptCount val="1"/>
                      </c15:dlblFieldTableCache>
                    </c15:dlblFTEntry>
                  </c15:dlblFieldTable>
                  <c15:showDataLabelsRange val="0"/>
                </c:ext>
                <c:ext xmlns:c16="http://schemas.microsoft.com/office/drawing/2014/chart" uri="{C3380CC4-5D6E-409C-BE32-E72D297353CC}">
                  <c16:uniqueId val="{00000009-C487-4C1B-9DB0-161E1D2834D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{4B85C9A8-CE77-41B0-99FE-56C23F64F1C1}</c15:txfldGUID>
                      <c15:f>Diagramm!$I$56</c15:f>
                      <c15:dlblFieldTableCache>
                        <c:ptCount val="1"/>
                      </c15:dlblFieldTableCache>
                    </c15:dlblFTEntry>
                  </c15:dlblFieldTable>
                  <c15:showDataLabelsRange val="0"/>
                </c:ext>
                <c:ext xmlns:c16="http://schemas.microsoft.com/office/drawing/2014/chart" uri="{C3380CC4-5D6E-409C-BE32-E72D297353CC}">
                  <c16:uniqueId val="{0000000A-C487-4C1B-9DB0-161E1D2834D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{4DD9B301-0564-4B08-8E94-68C5C6EF9E43}</c15:txfldGUID>
                      <c15:f>Diagramm!$I$57</c15:f>
                      <c15:dlblFieldTableCache>
                        <c:ptCount val="1"/>
                      </c15:dlblFieldTableCache>
                    </c15:dlblFTEntry>
                  </c15:dlblFieldTable>
                  <c15:showDataLabelsRange val="0"/>
                </c:ext>
                <c:ext xmlns:c16="http://schemas.microsoft.com/office/drawing/2014/chart" uri="{C3380CC4-5D6E-409C-BE32-E72D297353CC}">
                  <c16:uniqueId val="{0000000B-C487-4C1B-9DB0-161E1D2834D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{D305AB4D-E09B-4BBB-9B02-D449313C2C75}</c15:txfldGUID>
                      <c15:f>Diagramm!$I$58</c15:f>
                      <c15:dlblFieldTableCache>
                        <c:ptCount val="1"/>
                      </c15:dlblFieldTableCache>
                    </c15:dlblFTEntry>
                  </c15:dlblFieldTable>
                  <c15:showDataLabelsRange val="0"/>
                </c:ext>
                <c:ext xmlns:c16="http://schemas.microsoft.com/office/drawing/2014/chart" uri="{C3380CC4-5D6E-409C-BE32-E72D297353CC}">
                  <c16:uniqueId val="{0000000C-C487-4C1B-9DB0-161E1D2834D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{749A5F8D-18A0-41E0-BCDD-98B016C96924}</c15:txfldGUID>
                      <c15:f>Diagramm!$I$59</c15:f>
                      <c15:dlblFieldTableCache>
                        <c:ptCount val="1"/>
                      </c15:dlblFieldTableCache>
                    </c15:dlblFTEntry>
                  </c15:dlblFieldTable>
                  <c15:showDataLabelsRange val="0"/>
                </c:ext>
                <c:ext xmlns:c16="http://schemas.microsoft.com/office/drawing/2014/chart" uri="{C3380CC4-5D6E-409C-BE32-E72D297353CC}">
                  <c16:uniqueId val="{0000000D-C487-4C1B-9DB0-161E1D2834D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{E4264762-4D86-481E-8B31-D170CC0F5ECD}</c15:txfldGUID>
                      <c15:f>Diagramm!$I$60</c15:f>
                      <c15:dlblFieldTableCache>
                        <c:ptCount val="1"/>
                      </c15:dlblFieldTableCache>
                    </c15:dlblFTEntry>
                  </c15:dlblFieldTable>
                  <c15:showDataLabelsRange val="0"/>
                </c:ext>
                <c:ext xmlns:c16="http://schemas.microsoft.com/office/drawing/2014/chart" uri="{C3380CC4-5D6E-409C-BE32-E72D297353CC}">
                  <c16:uniqueId val="{0000000E-C487-4C1B-9DB0-161E1D2834D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{E616DF6B-A035-4C15-AAD5-463894962267}</c15:txfldGUID>
                      <c15:f>Diagramm!$I$61</c15:f>
                      <c15:dlblFieldTableCache>
                        <c:ptCount val="1"/>
                      </c15:dlblFieldTableCache>
                    </c15:dlblFTEntry>
                  </c15:dlblFieldTable>
                  <c15:showDataLabelsRange val="0"/>
                </c:ext>
                <c:ext xmlns:c16="http://schemas.microsoft.com/office/drawing/2014/chart" uri="{C3380CC4-5D6E-409C-BE32-E72D297353CC}">
                  <c16:uniqueId val="{0000000F-C487-4C1B-9DB0-161E1D2834D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{3C798E40-E811-42A4-81C4-6A77857D730E}</c15:txfldGUID>
                      <c15:f>Diagramm!$I$62</c15:f>
                      <c15:dlblFieldTableCache>
                        <c:ptCount val="1"/>
                      </c15:dlblFieldTableCache>
                    </c15:dlblFTEntry>
                  </c15:dlblFieldTable>
                  <c15:showDataLabelsRange val="0"/>
                </c:ext>
                <c:ext xmlns:c16="http://schemas.microsoft.com/office/drawing/2014/chart" uri="{C3380CC4-5D6E-409C-BE32-E72D297353CC}">
                  <c16:uniqueId val="{00000010-C487-4C1B-9DB0-161E1D2834D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{D45CDB4D-D8B8-4C7F-A7CA-C5DFC50B5FAE}</c15:txfldGUID>
                      <c15:f>Diagramm!$I$63</c15:f>
                      <c15:dlblFieldTableCache>
                        <c:ptCount val="1"/>
                      </c15:dlblFieldTableCache>
                    </c15:dlblFTEntry>
                  </c15:dlblFieldTable>
                  <c15:showDataLabelsRange val="0"/>
                </c:ext>
                <c:ext xmlns:c16="http://schemas.microsoft.com/office/drawing/2014/chart" uri="{C3380CC4-5D6E-409C-BE32-E72D297353CC}">
                  <c16:uniqueId val="{00000011-C487-4C1B-9DB0-161E1D2834D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{474A85C6-EB9D-4F0D-ADC1-E94645E5B69F}</c15:txfldGUID>
                      <c15:f>Diagramm!$I$64</c15:f>
                      <c15:dlblFieldTableCache>
                        <c:ptCount val="1"/>
                      </c15:dlblFieldTableCache>
                    </c15:dlblFTEntry>
                  </c15:dlblFieldTable>
                  <c15:showDataLabelsRange val="0"/>
                </c:ext>
                <c:ext xmlns:c16="http://schemas.microsoft.com/office/drawing/2014/chart" uri="{C3380CC4-5D6E-409C-BE32-E72D297353CC}">
                  <c16:uniqueId val="{00000012-C487-4C1B-9DB0-161E1D2834D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{E502D4B7-FCCD-4558-A9C9-C62F41D3BB98}</c15:txfldGUID>
                      <c15:f>Diagramm!$I$65</c15:f>
                      <c15:dlblFieldTableCache>
                        <c:ptCount val="1"/>
                      </c15:dlblFieldTableCache>
                    </c15:dlblFTEntry>
                  </c15:dlblFieldTable>
                  <c15:showDataLabelsRange val="0"/>
                </c:ext>
                <c:ext xmlns:c16="http://schemas.microsoft.com/office/drawing/2014/chart" uri="{C3380CC4-5D6E-409C-BE32-E72D297353CC}">
                  <c16:uniqueId val="{00000013-C487-4C1B-9DB0-161E1D2834D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{42CB05B2-5CC1-4F68-9FA8-3AC7FB3A03F3}</c15:txfldGUID>
                      <c15:f>Diagramm!$I$66</c15:f>
                      <c15:dlblFieldTableCache>
                        <c:ptCount val="1"/>
                      </c15:dlblFieldTableCache>
                    </c15:dlblFTEntry>
                  </c15:dlblFieldTable>
                  <c15:showDataLabelsRange val="0"/>
                </c:ext>
                <c:ext xmlns:c16="http://schemas.microsoft.com/office/drawing/2014/chart" uri="{C3380CC4-5D6E-409C-BE32-E72D297353CC}">
                  <c16:uniqueId val="{00000014-C487-4C1B-9DB0-161E1D2834D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{EF783D2C-F4AF-4D22-9F99-76CCD81E96FE}</c15:txfldGUID>
                      <c15:f>Diagramm!$I$67</c15:f>
                      <c15:dlblFieldTableCache>
                        <c:ptCount val="1"/>
                      </c15:dlblFieldTableCache>
                    </c15:dlblFTEntry>
                  </c15:dlblFieldTable>
                  <c15:showDataLabelsRange val="0"/>
                </c:ext>
                <c:ext xmlns:c16="http://schemas.microsoft.com/office/drawing/2014/chart" uri="{C3380CC4-5D6E-409C-BE32-E72D297353CC}">
                  <c16:uniqueId val="{00000015-C487-4C1B-9DB0-161E1D2834D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487-4C1B-9DB0-161E1D2834D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{64C78666-77A0-402C-9DD0-32C8853F11EE}</c15:txfldGUID>
                      <c15:f>Diagramm!$K$46</c15:f>
                      <c15:dlblFieldTableCache>
                        <c:ptCount val="1"/>
                      </c15:dlblFieldTableCache>
                    </c15:dlblFTEntry>
                  </c15:dlblFieldTable>
                  <c15:showDataLabelsRange val="0"/>
                </c:ext>
                <c:ext xmlns:c16="http://schemas.microsoft.com/office/drawing/2014/chart" uri="{C3380CC4-5D6E-409C-BE32-E72D297353CC}">
                  <c16:uniqueId val="{00000017-C487-4C1B-9DB0-161E1D2834D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{D2B206D1-0884-45A6-A9C0-8041B8517A8F}</c15:txfldGUID>
                      <c15:f>Diagramm!$K$47</c15:f>
                      <c15:dlblFieldTableCache>
                        <c:ptCount val="1"/>
                      </c15:dlblFieldTableCache>
                    </c15:dlblFTEntry>
                  </c15:dlblFieldTable>
                  <c15:showDataLabelsRange val="0"/>
                </c:ext>
                <c:ext xmlns:c16="http://schemas.microsoft.com/office/drawing/2014/chart" uri="{C3380CC4-5D6E-409C-BE32-E72D297353CC}">
                  <c16:uniqueId val="{00000018-C487-4C1B-9DB0-161E1D2834D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{BD9C5EF1-43D2-493B-8290-080BE4A070CA}</c15:txfldGUID>
                      <c15:f>Diagramm!$K$48</c15:f>
                      <c15:dlblFieldTableCache>
                        <c:ptCount val="1"/>
                      </c15:dlblFieldTableCache>
                    </c15:dlblFTEntry>
                  </c15:dlblFieldTable>
                  <c15:showDataLabelsRange val="0"/>
                </c:ext>
                <c:ext xmlns:c16="http://schemas.microsoft.com/office/drawing/2014/chart" uri="{C3380CC4-5D6E-409C-BE32-E72D297353CC}">
                  <c16:uniqueId val="{00000019-C487-4C1B-9DB0-161E1D2834D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{FAA5C499-03E7-4D18-A4D2-AB5EDF1C1672}</c15:txfldGUID>
                      <c15:f>Diagramm!$K$49</c15:f>
                      <c15:dlblFieldTableCache>
                        <c:ptCount val="1"/>
                      </c15:dlblFieldTableCache>
                    </c15:dlblFTEntry>
                  </c15:dlblFieldTable>
                  <c15:showDataLabelsRange val="0"/>
                </c:ext>
                <c:ext xmlns:c16="http://schemas.microsoft.com/office/drawing/2014/chart" uri="{C3380CC4-5D6E-409C-BE32-E72D297353CC}">
                  <c16:uniqueId val="{0000001A-C487-4C1B-9DB0-161E1D2834D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{5B077577-9790-4A21-AE3A-1EC3E8913EE4}</c15:txfldGUID>
                      <c15:f>Diagramm!$K$50</c15:f>
                      <c15:dlblFieldTableCache>
                        <c:ptCount val="1"/>
                      </c15:dlblFieldTableCache>
                    </c15:dlblFTEntry>
                  </c15:dlblFieldTable>
                  <c15:showDataLabelsRange val="0"/>
                </c:ext>
                <c:ext xmlns:c16="http://schemas.microsoft.com/office/drawing/2014/chart" uri="{C3380CC4-5D6E-409C-BE32-E72D297353CC}">
                  <c16:uniqueId val="{0000001B-C487-4C1B-9DB0-161E1D2834D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{29C4B92C-5511-4B7B-B4D2-B6D1A6152017}</c15:txfldGUID>
                      <c15:f>Diagramm!$K$51</c15:f>
                      <c15:dlblFieldTableCache>
                        <c:ptCount val="1"/>
                      </c15:dlblFieldTableCache>
                    </c15:dlblFTEntry>
                  </c15:dlblFieldTable>
                  <c15:showDataLabelsRange val="0"/>
                </c:ext>
                <c:ext xmlns:c16="http://schemas.microsoft.com/office/drawing/2014/chart" uri="{C3380CC4-5D6E-409C-BE32-E72D297353CC}">
                  <c16:uniqueId val="{0000001C-C487-4C1B-9DB0-161E1D2834D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{F49318CF-5B54-4FA3-B977-183D78A97BF1}</c15:txfldGUID>
                      <c15:f>Diagramm!$K$52</c15:f>
                      <c15:dlblFieldTableCache>
                        <c:ptCount val="1"/>
                      </c15:dlblFieldTableCache>
                    </c15:dlblFTEntry>
                  </c15:dlblFieldTable>
                  <c15:showDataLabelsRange val="0"/>
                </c:ext>
                <c:ext xmlns:c16="http://schemas.microsoft.com/office/drawing/2014/chart" uri="{C3380CC4-5D6E-409C-BE32-E72D297353CC}">
                  <c16:uniqueId val="{0000001D-C487-4C1B-9DB0-161E1D2834D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{0907699F-64BF-442D-9A3D-D420F84BE298}</c15:txfldGUID>
                      <c15:f>Diagramm!$K$53</c15:f>
                      <c15:dlblFieldTableCache>
                        <c:ptCount val="1"/>
                      </c15:dlblFieldTableCache>
                    </c15:dlblFTEntry>
                  </c15:dlblFieldTable>
                  <c15:showDataLabelsRange val="0"/>
                </c:ext>
                <c:ext xmlns:c16="http://schemas.microsoft.com/office/drawing/2014/chart" uri="{C3380CC4-5D6E-409C-BE32-E72D297353CC}">
                  <c16:uniqueId val="{0000001E-C487-4C1B-9DB0-161E1D2834D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{B412F2AA-3353-427B-A345-6C098AB99851}</c15:txfldGUID>
                      <c15:f>Diagramm!$K$54</c15:f>
                      <c15:dlblFieldTableCache>
                        <c:ptCount val="1"/>
                      </c15:dlblFieldTableCache>
                    </c15:dlblFTEntry>
                  </c15:dlblFieldTable>
                  <c15:showDataLabelsRange val="0"/>
                </c:ext>
                <c:ext xmlns:c16="http://schemas.microsoft.com/office/drawing/2014/chart" uri="{C3380CC4-5D6E-409C-BE32-E72D297353CC}">
                  <c16:uniqueId val="{0000001F-C487-4C1B-9DB0-161E1D2834D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{31EFCC2A-6010-42FC-A290-D8A5426A1F19}</c15:txfldGUID>
                      <c15:f>Diagramm!$K$55</c15:f>
                      <c15:dlblFieldTableCache>
                        <c:ptCount val="1"/>
                      </c15:dlblFieldTableCache>
                    </c15:dlblFTEntry>
                  </c15:dlblFieldTable>
                  <c15:showDataLabelsRange val="0"/>
                </c:ext>
                <c:ext xmlns:c16="http://schemas.microsoft.com/office/drawing/2014/chart" uri="{C3380CC4-5D6E-409C-BE32-E72D297353CC}">
                  <c16:uniqueId val="{00000020-C487-4C1B-9DB0-161E1D2834D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{E6F503F7-377C-4B8F-9512-15AEA3B2EED5}</c15:txfldGUID>
                      <c15:f>Diagramm!$K$56</c15:f>
                      <c15:dlblFieldTableCache>
                        <c:ptCount val="1"/>
                      </c15:dlblFieldTableCache>
                    </c15:dlblFTEntry>
                  </c15:dlblFieldTable>
                  <c15:showDataLabelsRange val="0"/>
                </c:ext>
                <c:ext xmlns:c16="http://schemas.microsoft.com/office/drawing/2014/chart" uri="{C3380CC4-5D6E-409C-BE32-E72D297353CC}">
                  <c16:uniqueId val="{00000021-C487-4C1B-9DB0-161E1D2834D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{B01C712D-F9A9-4C7D-859C-05477F21BE48}</c15:txfldGUID>
                      <c15:f>Diagramm!$K$57</c15:f>
                      <c15:dlblFieldTableCache>
                        <c:ptCount val="1"/>
                      </c15:dlblFieldTableCache>
                    </c15:dlblFTEntry>
                  </c15:dlblFieldTable>
                  <c15:showDataLabelsRange val="0"/>
                </c:ext>
                <c:ext xmlns:c16="http://schemas.microsoft.com/office/drawing/2014/chart" uri="{C3380CC4-5D6E-409C-BE32-E72D297353CC}">
                  <c16:uniqueId val="{00000022-C487-4C1B-9DB0-161E1D2834D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{925CF95A-3B82-4B87-B14D-63418B4CA7CC}</c15:txfldGUID>
                      <c15:f>Diagramm!$K$58</c15:f>
                      <c15:dlblFieldTableCache>
                        <c:ptCount val="1"/>
                      </c15:dlblFieldTableCache>
                    </c15:dlblFTEntry>
                  </c15:dlblFieldTable>
                  <c15:showDataLabelsRange val="0"/>
                </c:ext>
                <c:ext xmlns:c16="http://schemas.microsoft.com/office/drawing/2014/chart" uri="{C3380CC4-5D6E-409C-BE32-E72D297353CC}">
                  <c16:uniqueId val="{00000023-C487-4C1B-9DB0-161E1D2834D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{8DF42D0A-08D6-46D8-8DF3-8FFBF00F583D}</c15:txfldGUID>
                      <c15:f>Diagramm!$K$59</c15:f>
                      <c15:dlblFieldTableCache>
                        <c:ptCount val="1"/>
                      </c15:dlblFieldTableCache>
                    </c15:dlblFTEntry>
                  </c15:dlblFieldTable>
                  <c15:showDataLabelsRange val="0"/>
                </c:ext>
                <c:ext xmlns:c16="http://schemas.microsoft.com/office/drawing/2014/chart" uri="{C3380CC4-5D6E-409C-BE32-E72D297353CC}">
                  <c16:uniqueId val="{00000024-C487-4C1B-9DB0-161E1D2834D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{61D981C7-7831-4C82-99ED-5023EF03A360}</c15:txfldGUID>
                      <c15:f>Diagramm!$K$60</c15:f>
                      <c15:dlblFieldTableCache>
                        <c:ptCount val="1"/>
                      </c15:dlblFieldTableCache>
                    </c15:dlblFTEntry>
                  </c15:dlblFieldTable>
                  <c15:showDataLabelsRange val="0"/>
                </c:ext>
                <c:ext xmlns:c16="http://schemas.microsoft.com/office/drawing/2014/chart" uri="{C3380CC4-5D6E-409C-BE32-E72D297353CC}">
                  <c16:uniqueId val="{00000025-C487-4C1B-9DB0-161E1D2834D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{18C328FA-C7F1-46AD-A898-998C0A454ED8}</c15:txfldGUID>
                      <c15:f>Diagramm!$K$61</c15:f>
                      <c15:dlblFieldTableCache>
                        <c:ptCount val="1"/>
                      </c15:dlblFieldTableCache>
                    </c15:dlblFTEntry>
                  </c15:dlblFieldTable>
                  <c15:showDataLabelsRange val="0"/>
                </c:ext>
                <c:ext xmlns:c16="http://schemas.microsoft.com/office/drawing/2014/chart" uri="{C3380CC4-5D6E-409C-BE32-E72D297353CC}">
                  <c16:uniqueId val="{00000026-C487-4C1B-9DB0-161E1D2834D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{475189DC-4CA2-4F7F-834C-9D5D2CBD7C2F}</c15:txfldGUID>
                      <c15:f>Diagramm!$K$62</c15:f>
                      <c15:dlblFieldTableCache>
                        <c:ptCount val="1"/>
                      </c15:dlblFieldTableCache>
                    </c15:dlblFTEntry>
                  </c15:dlblFieldTable>
                  <c15:showDataLabelsRange val="0"/>
                </c:ext>
                <c:ext xmlns:c16="http://schemas.microsoft.com/office/drawing/2014/chart" uri="{C3380CC4-5D6E-409C-BE32-E72D297353CC}">
                  <c16:uniqueId val="{00000027-C487-4C1B-9DB0-161E1D2834D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{162C1560-B4D2-49E2-85CE-650B24F15AF1}</c15:txfldGUID>
                      <c15:f>Diagramm!$K$63</c15:f>
                      <c15:dlblFieldTableCache>
                        <c:ptCount val="1"/>
                      </c15:dlblFieldTableCache>
                    </c15:dlblFTEntry>
                  </c15:dlblFieldTable>
                  <c15:showDataLabelsRange val="0"/>
                </c:ext>
                <c:ext xmlns:c16="http://schemas.microsoft.com/office/drawing/2014/chart" uri="{C3380CC4-5D6E-409C-BE32-E72D297353CC}">
                  <c16:uniqueId val="{00000028-C487-4C1B-9DB0-161E1D2834D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{E7E0E089-B2AE-4D49-BFDA-D6D24BA336CC}</c15:txfldGUID>
                      <c15:f>Diagramm!$K$64</c15:f>
                      <c15:dlblFieldTableCache>
                        <c:ptCount val="1"/>
                      </c15:dlblFieldTableCache>
                    </c15:dlblFTEntry>
                  </c15:dlblFieldTable>
                  <c15:showDataLabelsRange val="0"/>
                </c:ext>
                <c:ext xmlns:c16="http://schemas.microsoft.com/office/drawing/2014/chart" uri="{C3380CC4-5D6E-409C-BE32-E72D297353CC}">
                  <c16:uniqueId val="{00000029-C487-4C1B-9DB0-161E1D2834D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{86DA4AC9-2BFE-43DB-AEAE-626B03B15D4D}</c15:txfldGUID>
                      <c15:f>Diagramm!$K$65</c15:f>
                      <c15:dlblFieldTableCache>
                        <c:ptCount val="1"/>
                      </c15:dlblFieldTableCache>
                    </c15:dlblFTEntry>
                  </c15:dlblFieldTable>
                  <c15:showDataLabelsRange val="0"/>
                </c:ext>
                <c:ext xmlns:c16="http://schemas.microsoft.com/office/drawing/2014/chart" uri="{C3380CC4-5D6E-409C-BE32-E72D297353CC}">
                  <c16:uniqueId val="{0000002A-C487-4C1B-9DB0-161E1D2834D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{089C88F8-E9D5-4B8F-A8EC-B783650E1916}</c15:txfldGUID>
                      <c15:f>Diagramm!$K$66</c15:f>
                      <c15:dlblFieldTableCache>
                        <c:ptCount val="1"/>
                      </c15:dlblFieldTableCache>
                    </c15:dlblFTEntry>
                  </c15:dlblFieldTable>
                  <c15:showDataLabelsRange val="0"/>
                </c:ext>
                <c:ext xmlns:c16="http://schemas.microsoft.com/office/drawing/2014/chart" uri="{C3380CC4-5D6E-409C-BE32-E72D297353CC}">
                  <c16:uniqueId val="{0000002B-C487-4C1B-9DB0-161E1D2834D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{677662A2-9DED-4AC0-AD27-97AF41753DDD}</c15:txfldGUID>
                      <c15:f>Diagramm!$K$67</c15:f>
                      <c15:dlblFieldTableCache>
                        <c:ptCount val="1"/>
                      </c15:dlblFieldTableCache>
                    </c15:dlblFTEntry>
                  </c15:dlblFieldTable>
                  <c15:showDataLabelsRange val="0"/>
                </c:ext>
                <c:ext xmlns:c16="http://schemas.microsoft.com/office/drawing/2014/chart" uri="{C3380CC4-5D6E-409C-BE32-E72D297353CC}">
                  <c16:uniqueId val="{0000002C-C487-4C1B-9DB0-161E1D2834D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487-4C1B-9DB0-161E1D2834D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{A3E591FD-1715-4EF1-9D1D-AD84FF42727D}</c15:txfldGUID>
                      <c15:f>Diagramm!$J$46</c15:f>
                      <c15:dlblFieldTableCache>
                        <c:ptCount val="1"/>
                      </c15:dlblFieldTableCache>
                    </c15:dlblFTEntry>
                  </c15:dlblFieldTable>
                  <c15:showDataLabelsRange val="0"/>
                </c:ext>
                <c:ext xmlns:c16="http://schemas.microsoft.com/office/drawing/2014/chart" uri="{C3380CC4-5D6E-409C-BE32-E72D297353CC}">
                  <c16:uniqueId val="{0000002E-C487-4C1B-9DB0-161E1D2834D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{6B7A0F6E-A667-4598-8887-64FCEEE3943D}</c15:txfldGUID>
                      <c15:f>Diagramm!$J$47</c15:f>
                      <c15:dlblFieldTableCache>
                        <c:ptCount val="1"/>
                      </c15:dlblFieldTableCache>
                    </c15:dlblFTEntry>
                  </c15:dlblFieldTable>
                  <c15:showDataLabelsRange val="0"/>
                </c:ext>
                <c:ext xmlns:c16="http://schemas.microsoft.com/office/drawing/2014/chart" uri="{C3380CC4-5D6E-409C-BE32-E72D297353CC}">
                  <c16:uniqueId val="{0000002F-C487-4C1B-9DB0-161E1D2834D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{680BD0F7-7DE5-4596-A6F5-E85D67D132E4}</c15:txfldGUID>
                      <c15:f>Diagramm!$J$48</c15:f>
                      <c15:dlblFieldTableCache>
                        <c:ptCount val="1"/>
                      </c15:dlblFieldTableCache>
                    </c15:dlblFTEntry>
                  </c15:dlblFieldTable>
                  <c15:showDataLabelsRange val="0"/>
                </c:ext>
                <c:ext xmlns:c16="http://schemas.microsoft.com/office/drawing/2014/chart" uri="{C3380CC4-5D6E-409C-BE32-E72D297353CC}">
                  <c16:uniqueId val="{00000030-C487-4C1B-9DB0-161E1D2834D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{CEA65DC6-BD34-49D5-867B-F8C29D19A8C2}</c15:txfldGUID>
                      <c15:f>Diagramm!$J$49</c15:f>
                      <c15:dlblFieldTableCache>
                        <c:ptCount val="1"/>
                      </c15:dlblFieldTableCache>
                    </c15:dlblFTEntry>
                  </c15:dlblFieldTable>
                  <c15:showDataLabelsRange val="0"/>
                </c:ext>
                <c:ext xmlns:c16="http://schemas.microsoft.com/office/drawing/2014/chart" uri="{C3380CC4-5D6E-409C-BE32-E72D297353CC}">
                  <c16:uniqueId val="{00000031-C487-4C1B-9DB0-161E1D2834D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{A73B82C6-C364-42E3-8EC8-60C40169506B}</c15:txfldGUID>
                      <c15:f>Diagramm!$J$50</c15:f>
                      <c15:dlblFieldTableCache>
                        <c:ptCount val="1"/>
                      </c15:dlblFieldTableCache>
                    </c15:dlblFTEntry>
                  </c15:dlblFieldTable>
                  <c15:showDataLabelsRange val="0"/>
                </c:ext>
                <c:ext xmlns:c16="http://schemas.microsoft.com/office/drawing/2014/chart" uri="{C3380CC4-5D6E-409C-BE32-E72D297353CC}">
                  <c16:uniqueId val="{00000032-C487-4C1B-9DB0-161E1D2834D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{A67016CC-5BA4-4182-BFB6-8A98233D6D3E}</c15:txfldGUID>
                      <c15:f>Diagramm!$J$51</c15:f>
                      <c15:dlblFieldTableCache>
                        <c:ptCount val="1"/>
                      </c15:dlblFieldTableCache>
                    </c15:dlblFTEntry>
                  </c15:dlblFieldTable>
                  <c15:showDataLabelsRange val="0"/>
                </c:ext>
                <c:ext xmlns:c16="http://schemas.microsoft.com/office/drawing/2014/chart" uri="{C3380CC4-5D6E-409C-BE32-E72D297353CC}">
                  <c16:uniqueId val="{00000033-C487-4C1B-9DB0-161E1D2834D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{41CE6195-AEBD-4DBB-AC04-FBE6E19FCCC5}</c15:txfldGUID>
                      <c15:f>Diagramm!$J$52</c15:f>
                      <c15:dlblFieldTableCache>
                        <c:ptCount val="1"/>
                      </c15:dlblFieldTableCache>
                    </c15:dlblFTEntry>
                  </c15:dlblFieldTable>
                  <c15:showDataLabelsRange val="0"/>
                </c:ext>
                <c:ext xmlns:c16="http://schemas.microsoft.com/office/drawing/2014/chart" uri="{C3380CC4-5D6E-409C-BE32-E72D297353CC}">
                  <c16:uniqueId val="{00000034-C487-4C1B-9DB0-161E1D2834D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{EEC73066-B0E1-482C-B65C-C98FBA86FCC8}</c15:txfldGUID>
                      <c15:f>Diagramm!$J$53</c15:f>
                      <c15:dlblFieldTableCache>
                        <c:ptCount val="1"/>
                      </c15:dlblFieldTableCache>
                    </c15:dlblFTEntry>
                  </c15:dlblFieldTable>
                  <c15:showDataLabelsRange val="0"/>
                </c:ext>
                <c:ext xmlns:c16="http://schemas.microsoft.com/office/drawing/2014/chart" uri="{C3380CC4-5D6E-409C-BE32-E72D297353CC}">
                  <c16:uniqueId val="{00000035-C487-4C1B-9DB0-161E1D2834D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{EC600F2B-36B7-42E6-A45C-AFF81D2943DE}</c15:txfldGUID>
                      <c15:f>Diagramm!$J$54</c15:f>
                      <c15:dlblFieldTableCache>
                        <c:ptCount val="1"/>
                      </c15:dlblFieldTableCache>
                    </c15:dlblFTEntry>
                  </c15:dlblFieldTable>
                  <c15:showDataLabelsRange val="0"/>
                </c:ext>
                <c:ext xmlns:c16="http://schemas.microsoft.com/office/drawing/2014/chart" uri="{C3380CC4-5D6E-409C-BE32-E72D297353CC}">
                  <c16:uniqueId val="{00000036-C487-4C1B-9DB0-161E1D2834D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{A168F4CE-A1C2-4DD5-871C-B1D534B686BC}</c15:txfldGUID>
                      <c15:f>Diagramm!$J$55</c15:f>
                      <c15:dlblFieldTableCache>
                        <c:ptCount val="1"/>
                      </c15:dlblFieldTableCache>
                    </c15:dlblFTEntry>
                  </c15:dlblFieldTable>
                  <c15:showDataLabelsRange val="0"/>
                </c:ext>
                <c:ext xmlns:c16="http://schemas.microsoft.com/office/drawing/2014/chart" uri="{C3380CC4-5D6E-409C-BE32-E72D297353CC}">
                  <c16:uniqueId val="{00000037-C487-4C1B-9DB0-161E1D2834D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{68F1466C-DD83-4B75-A13D-DFEB1AA5A598}</c15:txfldGUID>
                      <c15:f>Diagramm!$J$56</c15:f>
                      <c15:dlblFieldTableCache>
                        <c:ptCount val="1"/>
                      </c15:dlblFieldTableCache>
                    </c15:dlblFTEntry>
                  </c15:dlblFieldTable>
                  <c15:showDataLabelsRange val="0"/>
                </c:ext>
                <c:ext xmlns:c16="http://schemas.microsoft.com/office/drawing/2014/chart" uri="{C3380CC4-5D6E-409C-BE32-E72D297353CC}">
                  <c16:uniqueId val="{00000038-C487-4C1B-9DB0-161E1D2834D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{D641B2BC-8587-4FB2-9883-D62B8A2958EB}</c15:txfldGUID>
                      <c15:f>Diagramm!$J$57</c15:f>
                      <c15:dlblFieldTableCache>
                        <c:ptCount val="1"/>
                      </c15:dlblFieldTableCache>
                    </c15:dlblFTEntry>
                  </c15:dlblFieldTable>
                  <c15:showDataLabelsRange val="0"/>
                </c:ext>
                <c:ext xmlns:c16="http://schemas.microsoft.com/office/drawing/2014/chart" uri="{C3380CC4-5D6E-409C-BE32-E72D297353CC}">
                  <c16:uniqueId val="{00000039-C487-4C1B-9DB0-161E1D2834D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{DC7E10B0-E240-4052-B8B4-CD00C4C97527}</c15:txfldGUID>
                      <c15:f>Diagramm!$J$58</c15:f>
                      <c15:dlblFieldTableCache>
                        <c:ptCount val="1"/>
                      </c15:dlblFieldTableCache>
                    </c15:dlblFTEntry>
                  </c15:dlblFieldTable>
                  <c15:showDataLabelsRange val="0"/>
                </c:ext>
                <c:ext xmlns:c16="http://schemas.microsoft.com/office/drawing/2014/chart" uri="{C3380CC4-5D6E-409C-BE32-E72D297353CC}">
                  <c16:uniqueId val="{0000003A-C487-4C1B-9DB0-161E1D2834D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{B9BC9E9A-533E-4C93-B633-1DC58C092925}</c15:txfldGUID>
                      <c15:f>Diagramm!$J$59</c15:f>
                      <c15:dlblFieldTableCache>
                        <c:ptCount val="1"/>
                      </c15:dlblFieldTableCache>
                    </c15:dlblFTEntry>
                  </c15:dlblFieldTable>
                  <c15:showDataLabelsRange val="0"/>
                </c:ext>
                <c:ext xmlns:c16="http://schemas.microsoft.com/office/drawing/2014/chart" uri="{C3380CC4-5D6E-409C-BE32-E72D297353CC}">
                  <c16:uniqueId val="{0000003B-C487-4C1B-9DB0-161E1D2834D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{C92232E6-99D1-457C-8389-84B77973C9CC}</c15:txfldGUID>
                      <c15:f>Diagramm!$J$60</c15:f>
                      <c15:dlblFieldTableCache>
                        <c:ptCount val="1"/>
                      </c15:dlblFieldTableCache>
                    </c15:dlblFTEntry>
                  </c15:dlblFieldTable>
                  <c15:showDataLabelsRange val="0"/>
                </c:ext>
                <c:ext xmlns:c16="http://schemas.microsoft.com/office/drawing/2014/chart" uri="{C3380CC4-5D6E-409C-BE32-E72D297353CC}">
                  <c16:uniqueId val="{0000003C-C487-4C1B-9DB0-161E1D2834D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{6DB80AD5-B2FF-479E-8323-3E6B8C447AEE}</c15:txfldGUID>
                      <c15:f>Diagramm!$J$61</c15:f>
                      <c15:dlblFieldTableCache>
                        <c:ptCount val="1"/>
                      </c15:dlblFieldTableCache>
                    </c15:dlblFTEntry>
                  </c15:dlblFieldTable>
                  <c15:showDataLabelsRange val="0"/>
                </c:ext>
                <c:ext xmlns:c16="http://schemas.microsoft.com/office/drawing/2014/chart" uri="{C3380CC4-5D6E-409C-BE32-E72D297353CC}">
                  <c16:uniqueId val="{0000003D-C487-4C1B-9DB0-161E1D2834D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{82369BB6-0F1D-4375-8CBE-F1E4863F9CED}</c15:txfldGUID>
                      <c15:f>Diagramm!$J$62</c15:f>
                      <c15:dlblFieldTableCache>
                        <c:ptCount val="1"/>
                      </c15:dlblFieldTableCache>
                    </c15:dlblFTEntry>
                  </c15:dlblFieldTable>
                  <c15:showDataLabelsRange val="0"/>
                </c:ext>
                <c:ext xmlns:c16="http://schemas.microsoft.com/office/drawing/2014/chart" uri="{C3380CC4-5D6E-409C-BE32-E72D297353CC}">
                  <c16:uniqueId val="{0000003E-C487-4C1B-9DB0-161E1D2834D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{923FAA2A-C605-4276-BBAC-B2D758E9E445}</c15:txfldGUID>
                      <c15:f>Diagramm!$J$63</c15:f>
                      <c15:dlblFieldTableCache>
                        <c:ptCount val="1"/>
                      </c15:dlblFieldTableCache>
                    </c15:dlblFTEntry>
                  </c15:dlblFieldTable>
                  <c15:showDataLabelsRange val="0"/>
                </c:ext>
                <c:ext xmlns:c16="http://schemas.microsoft.com/office/drawing/2014/chart" uri="{C3380CC4-5D6E-409C-BE32-E72D297353CC}">
                  <c16:uniqueId val="{0000003F-C487-4C1B-9DB0-161E1D2834D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{1122C088-8933-41A9-B81E-33A01A2B8F4A}</c15:txfldGUID>
                      <c15:f>Diagramm!$J$64</c15:f>
                      <c15:dlblFieldTableCache>
                        <c:ptCount val="1"/>
                      </c15:dlblFieldTableCache>
                    </c15:dlblFTEntry>
                  </c15:dlblFieldTable>
                  <c15:showDataLabelsRange val="0"/>
                </c:ext>
                <c:ext xmlns:c16="http://schemas.microsoft.com/office/drawing/2014/chart" uri="{C3380CC4-5D6E-409C-BE32-E72D297353CC}">
                  <c16:uniqueId val="{00000040-C487-4C1B-9DB0-161E1D2834D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{56E9BC83-55CA-4D65-80C5-21D711F30C93}</c15:txfldGUID>
                      <c15:f>Diagramm!$J$65</c15:f>
                      <c15:dlblFieldTableCache>
                        <c:ptCount val="1"/>
                      </c15:dlblFieldTableCache>
                    </c15:dlblFTEntry>
                  </c15:dlblFieldTable>
                  <c15:showDataLabelsRange val="0"/>
                </c:ext>
                <c:ext xmlns:c16="http://schemas.microsoft.com/office/drawing/2014/chart" uri="{C3380CC4-5D6E-409C-BE32-E72D297353CC}">
                  <c16:uniqueId val="{00000041-C487-4C1B-9DB0-161E1D2834D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{5E76AC12-814C-4A5D-B370-6FDD43D41B01}</c15:txfldGUID>
                      <c15:f>Diagramm!$J$66</c15:f>
                      <c15:dlblFieldTableCache>
                        <c:ptCount val="1"/>
                      </c15:dlblFieldTableCache>
                    </c15:dlblFTEntry>
                  </c15:dlblFieldTable>
                  <c15:showDataLabelsRange val="0"/>
                </c:ext>
                <c:ext xmlns:c16="http://schemas.microsoft.com/office/drawing/2014/chart" uri="{C3380CC4-5D6E-409C-BE32-E72D297353CC}">
                  <c16:uniqueId val="{00000042-C487-4C1B-9DB0-161E1D2834D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{63234742-460B-43D0-9182-CA9AE4432D1F}</c15:txfldGUID>
                      <c15:f>Diagramm!$J$67</c15:f>
                      <c15:dlblFieldTableCache>
                        <c:ptCount val="1"/>
                      </c15:dlblFieldTableCache>
                    </c15:dlblFTEntry>
                  </c15:dlblFieldTable>
                  <c15:showDataLabelsRange val="0"/>
                </c:ext>
                <c:ext xmlns:c16="http://schemas.microsoft.com/office/drawing/2014/chart" uri="{C3380CC4-5D6E-409C-BE32-E72D297353CC}">
                  <c16:uniqueId val="{00000043-C487-4C1B-9DB0-161E1D2834D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487-4C1B-9DB0-161E1D2834D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0E4-47AF-90D5-E41FF9AE9FC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E4-47AF-90D5-E41FF9AE9FC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E4-47AF-90D5-E41FF9AE9FC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E4-47AF-90D5-E41FF9AE9FC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E4-47AF-90D5-E41FF9AE9FC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E4-47AF-90D5-E41FF9AE9FC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E4-47AF-90D5-E41FF9AE9FC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E4-47AF-90D5-E41FF9AE9FC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E4-47AF-90D5-E41FF9AE9FC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0E4-47AF-90D5-E41FF9AE9FC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0E4-47AF-90D5-E41FF9AE9FC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0E4-47AF-90D5-E41FF9AE9FC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0E4-47AF-90D5-E41FF9AE9FC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0E4-47AF-90D5-E41FF9AE9FC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0E4-47AF-90D5-E41FF9AE9FC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0E4-47AF-90D5-E41FF9AE9FC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0E4-47AF-90D5-E41FF9AE9FC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0E4-47AF-90D5-E41FF9AE9FC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0E4-47AF-90D5-E41FF9AE9FC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0E4-47AF-90D5-E41FF9AE9FC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0E4-47AF-90D5-E41FF9AE9FC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0E4-47AF-90D5-E41FF9AE9F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0E4-47AF-90D5-E41FF9AE9FC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0E4-47AF-90D5-E41FF9AE9FC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0E4-47AF-90D5-E41FF9AE9FC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0E4-47AF-90D5-E41FF9AE9FC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0E4-47AF-90D5-E41FF9AE9FC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0E4-47AF-90D5-E41FF9AE9FC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0E4-47AF-90D5-E41FF9AE9FC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0E4-47AF-90D5-E41FF9AE9FC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0E4-47AF-90D5-E41FF9AE9FC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0E4-47AF-90D5-E41FF9AE9FC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0E4-47AF-90D5-E41FF9AE9FC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0E4-47AF-90D5-E41FF9AE9FC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0E4-47AF-90D5-E41FF9AE9FC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0E4-47AF-90D5-E41FF9AE9FC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0E4-47AF-90D5-E41FF9AE9FC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0E4-47AF-90D5-E41FF9AE9FC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0E4-47AF-90D5-E41FF9AE9FC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0E4-47AF-90D5-E41FF9AE9FC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0E4-47AF-90D5-E41FF9AE9FC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0E4-47AF-90D5-E41FF9AE9FC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0E4-47AF-90D5-E41FF9AE9FC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0E4-47AF-90D5-E41FF9AE9FC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0E4-47AF-90D5-E41FF9AE9FC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0E4-47AF-90D5-E41FF9AE9FC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0E4-47AF-90D5-E41FF9AE9FC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0E4-47AF-90D5-E41FF9AE9FC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0E4-47AF-90D5-E41FF9AE9FC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0E4-47AF-90D5-E41FF9AE9FC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0E4-47AF-90D5-E41FF9AE9FC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0E4-47AF-90D5-E41FF9AE9FC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0E4-47AF-90D5-E41FF9AE9FC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0E4-47AF-90D5-E41FF9AE9FC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0E4-47AF-90D5-E41FF9AE9FC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0E4-47AF-90D5-E41FF9AE9FC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0E4-47AF-90D5-E41FF9AE9FC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0E4-47AF-90D5-E41FF9AE9FC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0E4-47AF-90D5-E41FF9AE9FC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0E4-47AF-90D5-E41FF9AE9FC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0E4-47AF-90D5-E41FF9AE9FC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0E4-47AF-90D5-E41FF9AE9FC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0E4-47AF-90D5-E41FF9AE9FC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0E4-47AF-90D5-E41FF9AE9FC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0E4-47AF-90D5-E41FF9AE9FC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0E4-47AF-90D5-E41FF9AE9FC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0E4-47AF-90D5-E41FF9AE9FC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0E4-47AF-90D5-E41FF9AE9F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0E4-47AF-90D5-E41FF9AE9FC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102.421450507914</c:v>
                </c:pt>
                <c:pt idx="2">
                  <c:v>104.43341995432711</c:v>
                </c:pt>
                <c:pt idx="3">
                  <c:v>102.65768958185684</c:v>
                </c:pt>
                <c:pt idx="4">
                  <c:v>103.4057799826758</c:v>
                </c:pt>
                <c:pt idx="5">
                  <c:v>105.91385148436885</c:v>
                </c:pt>
                <c:pt idx="6">
                  <c:v>107.84313725490196</c:v>
                </c:pt>
                <c:pt idx="7">
                  <c:v>106.27608473108118</c:v>
                </c:pt>
                <c:pt idx="8">
                  <c:v>106.27608473108118</c:v>
                </c:pt>
                <c:pt idx="9">
                  <c:v>108.44160957555712</c:v>
                </c:pt>
                <c:pt idx="10">
                  <c:v>110.26852508071501</c:v>
                </c:pt>
                <c:pt idx="11">
                  <c:v>108.54791715883141</c:v>
                </c:pt>
                <c:pt idx="12">
                  <c:v>108.9810221277266</c:v>
                </c:pt>
                <c:pt idx="13">
                  <c:v>111.42609654303487</c:v>
                </c:pt>
                <c:pt idx="14">
                  <c:v>113.6231199307032</c:v>
                </c:pt>
                <c:pt idx="15">
                  <c:v>112.42617528939287</c:v>
                </c:pt>
                <c:pt idx="16">
                  <c:v>111.89070005512245</c:v>
                </c:pt>
                <c:pt idx="17">
                  <c:v>113.68611701708795</c:v>
                </c:pt>
                <c:pt idx="18">
                  <c:v>115.65477596661154</c:v>
                </c:pt>
                <c:pt idx="19">
                  <c:v>114.20978029766123</c:v>
                </c:pt>
                <c:pt idx="20">
                  <c:v>113.772738010867</c:v>
                </c:pt>
                <c:pt idx="21">
                  <c:v>115.85951649736199</c:v>
                </c:pt>
                <c:pt idx="22">
                  <c:v>117.83998740058273</c:v>
                </c:pt>
                <c:pt idx="23">
                  <c:v>116.65485471296952</c:v>
                </c:pt>
                <c:pt idx="24">
                  <c:v>114.8003779825183</c:v>
                </c:pt>
              </c:numCache>
            </c:numRef>
          </c:val>
          <c:smooth val="0"/>
          <c:extLst>
            <c:ext xmlns:c16="http://schemas.microsoft.com/office/drawing/2014/chart" uri="{C3380CC4-5D6E-409C-BE32-E72D297353CC}">
              <c16:uniqueId val="{00000000-121F-478D-9F36-13A8E95FC58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106.60295395308428</c:v>
                </c:pt>
                <c:pt idx="2">
                  <c:v>109.55690703735881</c:v>
                </c:pt>
                <c:pt idx="3">
                  <c:v>105.82102519548219</c:v>
                </c:pt>
                <c:pt idx="4">
                  <c:v>105.06805676223574</c:v>
                </c:pt>
                <c:pt idx="5">
                  <c:v>108.86185925282363</c:v>
                </c:pt>
                <c:pt idx="6">
                  <c:v>114.19055893426007</c:v>
                </c:pt>
                <c:pt idx="7">
                  <c:v>109.44106573993628</c:v>
                </c:pt>
                <c:pt idx="8">
                  <c:v>109.2673037938025</c:v>
                </c:pt>
                <c:pt idx="9">
                  <c:v>115.32001158412974</c:v>
                </c:pt>
                <c:pt idx="10">
                  <c:v>118.10020272227048</c:v>
                </c:pt>
                <c:pt idx="11">
                  <c:v>115.00144801621779</c:v>
                </c:pt>
                <c:pt idx="12">
                  <c:v>113.35070952794671</c:v>
                </c:pt>
                <c:pt idx="13">
                  <c:v>120.47494931943237</c:v>
                </c:pt>
                <c:pt idx="14">
                  <c:v>125.39820445988997</c:v>
                </c:pt>
                <c:pt idx="15">
                  <c:v>122.79177526788301</c:v>
                </c:pt>
                <c:pt idx="16">
                  <c:v>125.31132348682306</c:v>
                </c:pt>
                <c:pt idx="17">
                  <c:v>131.65363452070665</c:v>
                </c:pt>
                <c:pt idx="18">
                  <c:v>134.75238922675933</c:v>
                </c:pt>
                <c:pt idx="19">
                  <c:v>130.32145960034754</c:v>
                </c:pt>
                <c:pt idx="20">
                  <c:v>130.20561830292499</c:v>
                </c:pt>
                <c:pt idx="21">
                  <c:v>138.54619171734723</c:v>
                </c:pt>
                <c:pt idx="22">
                  <c:v>143.58528815522732</c:v>
                </c:pt>
                <c:pt idx="23">
                  <c:v>145.17810599478713</c:v>
                </c:pt>
                <c:pt idx="24">
                  <c:v>148.39270199826237</c:v>
                </c:pt>
              </c:numCache>
            </c:numRef>
          </c:val>
          <c:smooth val="0"/>
          <c:extLst>
            <c:ext xmlns:c16="http://schemas.microsoft.com/office/drawing/2014/chart" uri="{C3380CC4-5D6E-409C-BE32-E72D297353CC}">
              <c16:uniqueId val="{00000001-121F-478D-9F36-13A8E95FC58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101.31307447008066</c:v>
                </c:pt>
                <c:pt idx="2">
                  <c:v>102.96379666103921</c:v>
                </c:pt>
                <c:pt idx="3">
                  <c:v>100.54398799474771</c:v>
                </c:pt>
                <c:pt idx="4">
                  <c:v>97.842806227724637</c:v>
                </c:pt>
                <c:pt idx="5">
                  <c:v>98.593134496342145</c:v>
                </c:pt>
                <c:pt idx="6">
                  <c:v>98.668167323203903</c:v>
                </c:pt>
                <c:pt idx="7">
                  <c:v>97.298818232976927</c:v>
                </c:pt>
                <c:pt idx="8">
                  <c:v>97.167510785968858</c:v>
                </c:pt>
                <c:pt idx="9">
                  <c:v>97.711498780716568</c:v>
                </c:pt>
                <c:pt idx="10">
                  <c:v>98.611892703057592</c:v>
                </c:pt>
                <c:pt idx="11">
                  <c:v>97.205027199399737</c:v>
                </c:pt>
                <c:pt idx="12">
                  <c:v>96.19208403676609</c:v>
                </c:pt>
                <c:pt idx="13">
                  <c:v>97.486400300131308</c:v>
                </c:pt>
                <c:pt idx="14">
                  <c:v>97.673982367285689</c:v>
                </c:pt>
                <c:pt idx="15">
                  <c:v>96.492215344213093</c:v>
                </c:pt>
                <c:pt idx="16">
                  <c:v>94.72894391296191</c:v>
                </c:pt>
                <c:pt idx="17">
                  <c:v>96.886137685237301</c:v>
                </c:pt>
                <c:pt idx="18">
                  <c:v>96.811104858375543</c:v>
                </c:pt>
                <c:pt idx="19">
                  <c:v>96.829863065090976</c:v>
                </c:pt>
                <c:pt idx="20">
                  <c:v>96.154567623335211</c:v>
                </c:pt>
                <c:pt idx="21">
                  <c:v>97.486400300131308</c:v>
                </c:pt>
                <c:pt idx="22">
                  <c:v>97.205027199399737</c:v>
                </c:pt>
                <c:pt idx="23">
                  <c:v>100.09379103357719</c:v>
                </c:pt>
                <c:pt idx="24">
                  <c:v>106.49033952354155</c:v>
                </c:pt>
              </c:numCache>
            </c:numRef>
          </c:val>
          <c:smooth val="0"/>
          <c:extLst>
            <c:ext xmlns:c16="http://schemas.microsoft.com/office/drawing/2014/chart" uri="{C3380CC4-5D6E-409C-BE32-E72D297353CC}">
              <c16:uniqueId val="{00000002-121F-478D-9F36-13A8E95FC58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21F-478D-9F36-13A8E95FC585}"/>
                </c:ext>
              </c:extLst>
            </c:dLbl>
            <c:dLbl>
              <c:idx val="1"/>
              <c:delete val="1"/>
              <c:extLst>
                <c:ext xmlns:c15="http://schemas.microsoft.com/office/drawing/2012/chart" uri="{CE6537A1-D6FC-4f65-9D91-7224C49458BB}"/>
                <c:ext xmlns:c16="http://schemas.microsoft.com/office/drawing/2014/chart" uri="{C3380CC4-5D6E-409C-BE32-E72D297353CC}">
                  <c16:uniqueId val="{00000004-121F-478D-9F36-13A8E95FC585}"/>
                </c:ext>
              </c:extLst>
            </c:dLbl>
            <c:dLbl>
              <c:idx val="2"/>
              <c:delete val="1"/>
              <c:extLst>
                <c:ext xmlns:c15="http://schemas.microsoft.com/office/drawing/2012/chart" uri="{CE6537A1-D6FC-4f65-9D91-7224C49458BB}"/>
                <c:ext xmlns:c16="http://schemas.microsoft.com/office/drawing/2014/chart" uri="{C3380CC4-5D6E-409C-BE32-E72D297353CC}">
                  <c16:uniqueId val="{00000005-121F-478D-9F36-13A8E95FC585}"/>
                </c:ext>
              </c:extLst>
            </c:dLbl>
            <c:dLbl>
              <c:idx val="3"/>
              <c:delete val="1"/>
              <c:extLst>
                <c:ext xmlns:c15="http://schemas.microsoft.com/office/drawing/2012/chart" uri="{CE6537A1-D6FC-4f65-9D91-7224C49458BB}"/>
                <c:ext xmlns:c16="http://schemas.microsoft.com/office/drawing/2014/chart" uri="{C3380CC4-5D6E-409C-BE32-E72D297353CC}">
                  <c16:uniqueId val="{00000006-121F-478D-9F36-13A8E95FC585}"/>
                </c:ext>
              </c:extLst>
            </c:dLbl>
            <c:dLbl>
              <c:idx val="4"/>
              <c:delete val="1"/>
              <c:extLst>
                <c:ext xmlns:c15="http://schemas.microsoft.com/office/drawing/2012/chart" uri="{CE6537A1-D6FC-4f65-9D91-7224C49458BB}"/>
                <c:ext xmlns:c16="http://schemas.microsoft.com/office/drawing/2014/chart" uri="{C3380CC4-5D6E-409C-BE32-E72D297353CC}">
                  <c16:uniqueId val="{00000007-121F-478D-9F36-13A8E95FC585}"/>
                </c:ext>
              </c:extLst>
            </c:dLbl>
            <c:dLbl>
              <c:idx val="5"/>
              <c:delete val="1"/>
              <c:extLst>
                <c:ext xmlns:c15="http://schemas.microsoft.com/office/drawing/2012/chart" uri="{CE6537A1-D6FC-4f65-9D91-7224C49458BB}"/>
                <c:ext xmlns:c16="http://schemas.microsoft.com/office/drawing/2014/chart" uri="{C3380CC4-5D6E-409C-BE32-E72D297353CC}">
                  <c16:uniqueId val="{00000008-121F-478D-9F36-13A8E95FC585}"/>
                </c:ext>
              </c:extLst>
            </c:dLbl>
            <c:dLbl>
              <c:idx val="6"/>
              <c:delete val="1"/>
              <c:extLst>
                <c:ext xmlns:c15="http://schemas.microsoft.com/office/drawing/2012/chart" uri="{CE6537A1-D6FC-4f65-9D91-7224C49458BB}"/>
                <c:ext xmlns:c16="http://schemas.microsoft.com/office/drawing/2014/chart" uri="{C3380CC4-5D6E-409C-BE32-E72D297353CC}">
                  <c16:uniqueId val="{00000009-121F-478D-9F36-13A8E95FC585}"/>
                </c:ext>
              </c:extLst>
            </c:dLbl>
            <c:dLbl>
              <c:idx val="7"/>
              <c:delete val="1"/>
              <c:extLst>
                <c:ext xmlns:c15="http://schemas.microsoft.com/office/drawing/2012/chart" uri="{CE6537A1-D6FC-4f65-9D91-7224C49458BB}"/>
                <c:ext xmlns:c16="http://schemas.microsoft.com/office/drawing/2014/chart" uri="{C3380CC4-5D6E-409C-BE32-E72D297353CC}">
                  <c16:uniqueId val="{0000000A-121F-478D-9F36-13A8E95FC585}"/>
                </c:ext>
              </c:extLst>
            </c:dLbl>
            <c:dLbl>
              <c:idx val="8"/>
              <c:delete val="1"/>
              <c:extLst>
                <c:ext xmlns:c15="http://schemas.microsoft.com/office/drawing/2012/chart" uri="{CE6537A1-D6FC-4f65-9D91-7224C49458BB}"/>
                <c:ext xmlns:c16="http://schemas.microsoft.com/office/drawing/2014/chart" uri="{C3380CC4-5D6E-409C-BE32-E72D297353CC}">
                  <c16:uniqueId val="{0000000B-121F-478D-9F36-13A8E95FC585}"/>
                </c:ext>
              </c:extLst>
            </c:dLbl>
            <c:dLbl>
              <c:idx val="9"/>
              <c:delete val="1"/>
              <c:extLst>
                <c:ext xmlns:c15="http://schemas.microsoft.com/office/drawing/2012/chart" uri="{CE6537A1-D6FC-4f65-9D91-7224C49458BB}"/>
                <c:ext xmlns:c16="http://schemas.microsoft.com/office/drawing/2014/chart" uri="{C3380CC4-5D6E-409C-BE32-E72D297353CC}">
                  <c16:uniqueId val="{0000000C-121F-478D-9F36-13A8E95FC585}"/>
                </c:ext>
              </c:extLst>
            </c:dLbl>
            <c:dLbl>
              <c:idx val="10"/>
              <c:delete val="1"/>
              <c:extLst>
                <c:ext xmlns:c15="http://schemas.microsoft.com/office/drawing/2012/chart" uri="{CE6537A1-D6FC-4f65-9D91-7224C49458BB}"/>
                <c:ext xmlns:c16="http://schemas.microsoft.com/office/drawing/2014/chart" uri="{C3380CC4-5D6E-409C-BE32-E72D297353CC}">
                  <c16:uniqueId val="{0000000D-121F-478D-9F36-13A8E95FC585}"/>
                </c:ext>
              </c:extLst>
            </c:dLbl>
            <c:dLbl>
              <c:idx val="11"/>
              <c:delete val="1"/>
              <c:extLst>
                <c:ext xmlns:c15="http://schemas.microsoft.com/office/drawing/2012/chart" uri="{CE6537A1-D6FC-4f65-9D91-7224C49458BB}"/>
                <c:ext xmlns:c16="http://schemas.microsoft.com/office/drawing/2014/chart" uri="{C3380CC4-5D6E-409C-BE32-E72D297353CC}">
                  <c16:uniqueId val="{0000000E-121F-478D-9F36-13A8E95FC585}"/>
                </c:ext>
              </c:extLst>
            </c:dLbl>
            <c:dLbl>
              <c:idx val="12"/>
              <c:delete val="1"/>
              <c:extLst>
                <c:ext xmlns:c15="http://schemas.microsoft.com/office/drawing/2012/chart" uri="{CE6537A1-D6FC-4f65-9D91-7224C49458BB}"/>
                <c:ext xmlns:c16="http://schemas.microsoft.com/office/drawing/2014/chart" uri="{C3380CC4-5D6E-409C-BE32-E72D297353CC}">
                  <c16:uniqueId val="{0000000F-121F-478D-9F36-13A8E95FC58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1F-478D-9F36-13A8E95FC585}"/>
                </c:ext>
              </c:extLst>
            </c:dLbl>
            <c:dLbl>
              <c:idx val="14"/>
              <c:delete val="1"/>
              <c:extLst>
                <c:ext xmlns:c15="http://schemas.microsoft.com/office/drawing/2012/chart" uri="{CE6537A1-D6FC-4f65-9D91-7224C49458BB}"/>
                <c:ext xmlns:c16="http://schemas.microsoft.com/office/drawing/2014/chart" uri="{C3380CC4-5D6E-409C-BE32-E72D297353CC}">
                  <c16:uniqueId val="{00000011-121F-478D-9F36-13A8E95FC585}"/>
                </c:ext>
              </c:extLst>
            </c:dLbl>
            <c:dLbl>
              <c:idx val="15"/>
              <c:delete val="1"/>
              <c:extLst>
                <c:ext xmlns:c15="http://schemas.microsoft.com/office/drawing/2012/chart" uri="{CE6537A1-D6FC-4f65-9D91-7224C49458BB}"/>
                <c:ext xmlns:c16="http://schemas.microsoft.com/office/drawing/2014/chart" uri="{C3380CC4-5D6E-409C-BE32-E72D297353CC}">
                  <c16:uniqueId val="{00000012-121F-478D-9F36-13A8E95FC585}"/>
                </c:ext>
              </c:extLst>
            </c:dLbl>
            <c:dLbl>
              <c:idx val="16"/>
              <c:delete val="1"/>
              <c:extLst>
                <c:ext xmlns:c15="http://schemas.microsoft.com/office/drawing/2012/chart" uri="{CE6537A1-D6FC-4f65-9D91-7224C49458BB}"/>
                <c:ext xmlns:c16="http://schemas.microsoft.com/office/drawing/2014/chart" uri="{C3380CC4-5D6E-409C-BE32-E72D297353CC}">
                  <c16:uniqueId val="{00000013-121F-478D-9F36-13A8E95FC585}"/>
                </c:ext>
              </c:extLst>
            </c:dLbl>
            <c:dLbl>
              <c:idx val="17"/>
              <c:delete val="1"/>
              <c:extLst>
                <c:ext xmlns:c15="http://schemas.microsoft.com/office/drawing/2012/chart" uri="{CE6537A1-D6FC-4f65-9D91-7224C49458BB}"/>
                <c:ext xmlns:c16="http://schemas.microsoft.com/office/drawing/2014/chart" uri="{C3380CC4-5D6E-409C-BE32-E72D297353CC}">
                  <c16:uniqueId val="{00000014-121F-478D-9F36-13A8E95FC585}"/>
                </c:ext>
              </c:extLst>
            </c:dLbl>
            <c:dLbl>
              <c:idx val="18"/>
              <c:delete val="1"/>
              <c:extLst>
                <c:ext xmlns:c15="http://schemas.microsoft.com/office/drawing/2012/chart" uri="{CE6537A1-D6FC-4f65-9D91-7224C49458BB}"/>
                <c:ext xmlns:c16="http://schemas.microsoft.com/office/drawing/2014/chart" uri="{C3380CC4-5D6E-409C-BE32-E72D297353CC}">
                  <c16:uniqueId val="{00000015-121F-478D-9F36-13A8E95FC585}"/>
                </c:ext>
              </c:extLst>
            </c:dLbl>
            <c:dLbl>
              <c:idx val="19"/>
              <c:delete val="1"/>
              <c:extLst>
                <c:ext xmlns:c15="http://schemas.microsoft.com/office/drawing/2012/chart" uri="{CE6537A1-D6FC-4f65-9D91-7224C49458BB}"/>
                <c:ext xmlns:c16="http://schemas.microsoft.com/office/drawing/2014/chart" uri="{C3380CC4-5D6E-409C-BE32-E72D297353CC}">
                  <c16:uniqueId val="{00000016-121F-478D-9F36-13A8E95FC585}"/>
                </c:ext>
              </c:extLst>
            </c:dLbl>
            <c:dLbl>
              <c:idx val="20"/>
              <c:delete val="1"/>
              <c:extLst>
                <c:ext xmlns:c15="http://schemas.microsoft.com/office/drawing/2012/chart" uri="{CE6537A1-D6FC-4f65-9D91-7224C49458BB}"/>
                <c:ext xmlns:c16="http://schemas.microsoft.com/office/drawing/2014/chart" uri="{C3380CC4-5D6E-409C-BE32-E72D297353CC}">
                  <c16:uniqueId val="{00000017-121F-478D-9F36-13A8E95FC585}"/>
                </c:ext>
              </c:extLst>
            </c:dLbl>
            <c:dLbl>
              <c:idx val="21"/>
              <c:delete val="1"/>
              <c:extLst>
                <c:ext xmlns:c15="http://schemas.microsoft.com/office/drawing/2012/chart" uri="{CE6537A1-D6FC-4f65-9D91-7224C49458BB}"/>
                <c:ext xmlns:c16="http://schemas.microsoft.com/office/drawing/2014/chart" uri="{C3380CC4-5D6E-409C-BE32-E72D297353CC}">
                  <c16:uniqueId val="{00000018-121F-478D-9F36-13A8E95FC585}"/>
                </c:ext>
              </c:extLst>
            </c:dLbl>
            <c:dLbl>
              <c:idx val="22"/>
              <c:delete val="1"/>
              <c:extLst>
                <c:ext xmlns:c15="http://schemas.microsoft.com/office/drawing/2012/chart" uri="{CE6537A1-D6FC-4f65-9D91-7224C49458BB}"/>
                <c:ext xmlns:c16="http://schemas.microsoft.com/office/drawing/2014/chart" uri="{C3380CC4-5D6E-409C-BE32-E72D297353CC}">
                  <c16:uniqueId val="{00000019-121F-478D-9F36-13A8E95FC585}"/>
                </c:ext>
              </c:extLst>
            </c:dLbl>
            <c:dLbl>
              <c:idx val="23"/>
              <c:delete val="1"/>
              <c:extLst>
                <c:ext xmlns:c15="http://schemas.microsoft.com/office/drawing/2012/chart" uri="{CE6537A1-D6FC-4f65-9D91-7224C49458BB}"/>
                <c:ext xmlns:c16="http://schemas.microsoft.com/office/drawing/2014/chart" uri="{C3380CC4-5D6E-409C-BE32-E72D297353CC}">
                  <c16:uniqueId val="{0000001A-121F-478D-9F36-13A8E95FC585}"/>
                </c:ext>
              </c:extLst>
            </c:dLbl>
            <c:dLbl>
              <c:idx val="24"/>
              <c:delete val="1"/>
              <c:extLst>
                <c:ext xmlns:c15="http://schemas.microsoft.com/office/drawing/2012/chart" uri="{CE6537A1-D6FC-4f65-9D91-7224C49458BB}"/>
                <c:ext xmlns:c16="http://schemas.microsoft.com/office/drawing/2014/chart" uri="{C3380CC4-5D6E-409C-BE32-E72D297353CC}">
                  <c16:uniqueId val="{0000001B-121F-478D-9F36-13A8E95FC58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21F-478D-9F36-13A8E95FC58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Garmisch-Partenkirchen (09180)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29157</v>
      </c>
      <c r="F11" s="238">
        <v>29628</v>
      </c>
      <c r="G11" s="238">
        <v>29929</v>
      </c>
      <c r="H11" s="238">
        <v>29426</v>
      </c>
      <c r="I11" s="265">
        <v>28896</v>
      </c>
      <c r="J11" s="263">
        <v>261</v>
      </c>
      <c r="K11" s="266">
        <v>0.90323920265780733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16.177933257879754</v>
      </c>
      <c r="E13" s="115">
        <v>4717</v>
      </c>
      <c r="F13" s="114">
        <v>4893</v>
      </c>
      <c r="G13" s="114">
        <v>5038</v>
      </c>
      <c r="H13" s="114">
        <v>5096</v>
      </c>
      <c r="I13" s="140">
        <v>4852</v>
      </c>
      <c r="J13" s="115">
        <v>-135</v>
      </c>
      <c r="K13" s="116">
        <v>-2.7823577906018135</v>
      </c>
    </row>
    <row r="14" spans="1:255" ht="14.1" customHeight="1" x14ac:dyDescent="0.2">
      <c r="A14" s="306" t="s">
        <v>230</v>
      </c>
      <c r="B14" s="307"/>
      <c r="C14" s="308"/>
      <c r="D14" s="113">
        <v>62.362382961210002</v>
      </c>
      <c r="E14" s="115">
        <v>18183</v>
      </c>
      <c r="F14" s="114">
        <v>18458</v>
      </c>
      <c r="G14" s="114">
        <v>18695</v>
      </c>
      <c r="H14" s="114">
        <v>18224</v>
      </c>
      <c r="I14" s="140">
        <v>17971</v>
      </c>
      <c r="J14" s="115">
        <v>212</v>
      </c>
      <c r="K14" s="116">
        <v>1.1796783707083636</v>
      </c>
    </row>
    <row r="15" spans="1:255" ht="14.1" customHeight="1" x14ac:dyDescent="0.2">
      <c r="A15" s="306" t="s">
        <v>231</v>
      </c>
      <c r="B15" s="307"/>
      <c r="C15" s="308"/>
      <c r="D15" s="113">
        <v>10.992214562540727</v>
      </c>
      <c r="E15" s="115">
        <v>3205</v>
      </c>
      <c r="F15" s="114">
        <v>3225</v>
      </c>
      <c r="G15" s="114">
        <v>3159</v>
      </c>
      <c r="H15" s="114">
        <v>3083</v>
      </c>
      <c r="I15" s="140">
        <v>3087</v>
      </c>
      <c r="J15" s="115">
        <v>118</v>
      </c>
      <c r="K15" s="116">
        <v>3.8224813735017817</v>
      </c>
    </row>
    <row r="16" spans="1:255" ht="14.1" customHeight="1" x14ac:dyDescent="0.2">
      <c r="A16" s="306" t="s">
        <v>232</v>
      </c>
      <c r="B16" s="307"/>
      <c r="C16" s="308"/>
      <c r="D16" s="113">
        <v>9.8878485440888984</v>
      </c>
      <c r="E16" s="115">
        <v>2883</v>
      </c>
      <c r="F16" s="114">
        <v>2879</v>
      </c>
      <c r="G16" s="114">
        <v>2863</v>
      </c>
      <c r="H16" s="114">
        <v>2854</v>
      </c>
      <c r="I16" s="140">
        <v>2823</v>
      </c>
      <c r="J16" s="115">
        <v>60</v>
      </c>
      <c r="K16" s="116">
        <v>2.1253985122210413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0.62420687999451252</v>
      </c>
      <c r="E18" s="115">
        <v>182</v>
      </c>
      <c r="F18" s="114">
        <v>179</v>
      </c>
      <c r="G18" s="114">
        <v>204</v>
      </c>
      <c r="H18" s="114">
        <v>198</v>
      </c>
      <c r="I18" s="140">
        <v>175</v>
      </c>
      <c r="J18" s="115">
        <v>7</v>
      </c>
      <c r="K18" s="116">
        <v>4</v>
      </c>
    </row>
    <row r="19" spans="1:255" ht="14.1" customHeight="1" x14ac:dyDescent="0.2">
      <c r="A19" s="306" t="s">
        <v>235</v>
      </c>
      <c r="B19" s="307" t="s">
        <v>236</v>
      </c>
      <c r="C19" s="308"/>
      <c r="D19" s="113">
        <v>0.15776657406454711</v>
      </c>
      <c r="E19" s="115">
        <v>46</v>
      </c>
      <c r="F19" s="114">
        <v>46</v>
      </c>
      <c r="G19" s="114">
        <v>48</v>
      </c>
      <c r="H19" s="114">
        <v>49</v>
      </c>
      <c r="I19" s="140">
        <v>45</v>
      </c>
      <c r="J19" s="115">
        <v>1</v>
      </c>
      <c r="K19" s="116">
        <v>2.2222222222222223</v>
      </c>
    </row>
    <row r="20" spans="1:255" ht="14.1" customHeight="1" x14ac:dyDescent="0.2">
      <c r="A20" s="306">
        <v>12</v>
      </c>
      <c r="B20" s="307" t="s">
        <v>237</v>
      </c>
      <c r="C20" s="308"/>
      <c r="D20" s="113">
        <v>0.88829440614603694</v>
      </c>
      <c r="E20" s="115">
        <v>259</v>
      </c>
      <c r="F20" s="114">
        <v>236</v>
      </c>
      <c r="G20" s="114">
        <v>268</v>
      </c>
      <c r="H20" s="114">
        <v>261</v>
      </c>
      <c r="I20" s="140">
        <v>241</v>
      </c>
      <c r="J20" s="115">
        <v>18</v>
      </c>
      <c r="K20" s="116">
        <v>7.4688796680497926</v>
      </c>
    </row>
    <row r="21" spans="1:255" ht="14.1" customHeight="1" x14ac:dyDescent="0.2">
      <c r="A21" s="306">
        <v>21</v>
      </c>
      <c r="B21" s="307" t="s">
        <v>238</v>
      </c>
      <c r="C21" s="308"/>
      <c r="D21" s="113">
        <v>0.19892307164660286</v>
      </c>
      <c r="E21" s="115">
        <v>58</v>
      </c>
      <c r="F21" s="114">
        <v>41</v>
      </c>
      <c r="G21" s="114">
        <v>54</v>
      </c>
      <c r="H21" s="114">
        <v>57</v>
      </c>
      <c r="I21" s="140">
        <v>52</v>
      </c>
      <c r="J21" s="115">
        <v>6</v>
      </c>
      <c r="K21" s="116">
        <v>11.538461538461538</v>
      </c>
    </row>
    <row r="22" spans="1:255" ht="14.1" customHeight="1" x14ac:dyDescent="0.2">
      <c r="A22" s="306">
        <v>22</v>
      </c>
      <c r="B22" s="307" t="s">
        <v>239</v>
      </c>
      <c r="C22" s="308"/>
      <c r="D22" s="113">
        <v>1.9789415920705149</v>
      </c>
      <c r="E22" s="115">
        <v>577</v>
      </c>
      <c r="F22" s="114">
        <v>581</v>
      </c>
      <c r="G22" s="114">
        <v>597</v>
      </c>
      <c r="H22" s="114">
        <v>576</v>
      </c>
      <c r="I22" s="140">
        <v>555</v>
      </c>
      <c r="J22" s="115">
        <v>22</v>
      </c>
      <c r="K22" s="116">
        <v>3.9639639639639639</v>
      </c>
    </row>
    <row r="23" spans="1:255" ht="14.1" customHeight="1" x14ac:dyDescent="0.2">
      <c r="A23" s="306">
        <v>23</v>
      </c>
      <c r="B23" s="307" t="s">
        <v>240</v>
      </c>
      <c r="C23" s="308"/>
      <c r="D23" s="113">
        <v>0.37383818637033989</v>
      </c>
      <c r="E23" s="115">
        <v>109</v>
      </c>
      <c r="F23" s="114">
        <v>108</v>
      </c>
      <c r="G23" s="114">
        <v>104</v>
      </c>
      <c r="H23" s="114">
        <v>102</v>
      </c>
      <c r="I23" s="140">
        <v>99</v>
      </c>
      <c r="J23" s="115">
        <v>10</v>
      </c>
      <c r="K23" s="116">
        <v>10.1010101010101</v>
      </c>
    </row>
    <row r="24" spans="1:255" ht="14.1" customHeight="1" x14ac:dyDescent="0.2">
      <c r="A24" s="306">
        <v>24</v>
      </c>
      <c r="B24" s="307" t="s">
        <v>241</v>
      </c>
      <c r="C24" s="308"/>
      <c r="D24" s="113">
        <v>1.248413759989025</v>
      </c>
      <c r="E24" s="115">
        <v>364</v>
      </c>
      <c r="F24" s="114">
        <v>380</v>
      </c>
      <c r="G24" s="114">
        <v>387</v>
      </c>
      <c r="H24" s="114">
        <v>389</v>
      </c>
      <c r="I24" s="140">
        <v>381</v>
      </c>
      <c r="J24" s="115">
        <v>-17</v>
      </c>
      <c r="K24" s="116">
        <v>-4.4619422572178475</v>
      </c>
    </row>
    <row r="25" spans="1:255" ht="14.1" customHeight="1" x14ac:dyDescent="0.2">
      <c r="A25" s="306">
        <v>25</v>
      </c>
      <c r="B25" s="307" t="s">
        <v>242</v>
      </c>
      <c r="C25" s="308"/>
      <c r="D25" s="113">
        <v>2.7128991322838427</v>
      </c>
      <c r="E25" s="115">
        <v>791</v>
      </c>
      <c r="F25" s="114">
        <v>799</v>
      </c>
      <c r="G25" s="114">
        <v>834</v>
      </c>
      <c r="H25" s="114">
        <v>794</v>
      </c>
      <c r="I25" s="140">
        <v>786</v>
      </c>
      <c r="J25" s="115">
        <v>5</v>
      </c>
      <c r="K25" s="116">
        <v>0.63613231552162852</v>
      </c>
    </row>
    <row r="26" spans="1:255" ht="14.1" customHeight="1" x14ac:dyDescent="0.2">
      <c r="A26" s="306">
        <v>26</v>
      </c>
      <c r="B26" s="307" t="s">
        <v>243</v>
      </c>
      <c r="C26" s="308"/>
      <c r="D26" s="113">
        <v>1.7594402716328841</v>
      </c>
      <c r="E26" s="115">
        <v>513</v>
      </c>
      <c r="F26" s="114">
        <v>523</v>
      </c>
      <c r="G26" s="114">
        <v>528</v>
      </c>
      <c r="H26" s="114">
        <v>510</v>
      </c>
      <c r="I26" s="140">
        <v>504</v>
      </c>
      <c r="J26" s="115">
        <v>9</v>
      </c>
      <c r="K26" s="116">
        <v>1.7857142857142858</v>
      </c>
    </row>
    <row r="27" spans="1:255" ht="14.1" customHeight="1" x14ac:dyDescent="0.2">
      <c r="A27" s="306">
        <v>27</v>
      </c>
      <c r="B27" s="307" t="s">
        <v>244</v>
      </c>
      <c r="C27" s="308"/>
      <c r="D27" s="113">
        <v>1.1729601810885895</v>
      </c>
      <c r="E27" s="115">
        <v>342</v>
      </c>
      <c r="F27" s="114">
        <v>348</v>
      </c>
      <c r="G27" s="114">
        <v>349</v>
      </c>
      <c r="H27" s="114">
        <v>357</v>
      </c>
      <c r="I27" s="140">
        <v>356</v>
      </c>
      <c r="J27" s="115">
        <v>-14</v>
      </c>
      <c r="K27" s="116">
        <v>-3.9325842696629212</v>
      </c>
    </row>
    <row r="28" spans="1:255" ht="14.1" customHeight="1" x14ac:dyDescent="0.2">
      <c r="A28" s="306">
        <v>28</v>
      </c>
      <c r="B28" s="307" t="s">
        <v>245</v>
      </c>
      <c r="C28" s="308"/>
      <c r="D28" s="113">
        <v>0.42528380834790958</v>
      </c>
      <c r="E28" s="115">
        <v>124</v>
      </c>
      <c r="F28" s="114">
        <v>126</v>
      </c>
      <c r="G28" s="114">
        <v>125</v>
      </c>
      <c r="H28" s="114">
        <v>122</v>
      </c>
      <c r="I28" s="140">
        <v>115</v>
      </c>
      <c r="J28" s="115">
        <v>9</v>
      </c>
      <c r="K28" s="116">
        <v>7.8260869565217392</v>
      </c>
    </row>
    <row r="29" spans="1:255" ht="14.1" customHeight="1" x14ac:dyDescent="0.2">
      <c r="A29" s="306">
        <v>29</v>
      </c>
      <c r="B29" s="307" t="s">
        <v>246</v>
      </c>
      <c r="C29" s="308"/>
      <c r="D29" s="113">
        <v>5.3640635181946017</v>
      </c>
      <c r="E29" s="115">
        <v>1564</v>
      </c>
      <c r="F29" s="114">
        <v>1681</v>
      </c>
      <c r="G29" s="114">
        <v>1716</v>
      </c>
      <c r="H29" s="114">
        <v>1674</v>
      </c>
      <c r="I29" s="140">
        <v>1566</v>
      </c>
      <c r="J29" s="115">
        <v>-2</v>
      </c>
      <c r="K29" s="116">
        <v>-0.1277139208173691</v>
      </c>
    </row>
    <row r="30" spans="1:255" ht="14.1" customHeight="1" x14ac:dyDescent="0.2">
      <c r="A30" s="306" t="s">
        <v>247</v>
      </c>
      <c r="B30" s="307" t="s">
        <v>248</v>
      </c>
      <c r="C30" s="308"/>
      <c r="D30" s="113">
        <v>1.0186233151558803</v>
      </c>
      <c r="E30" s="115">
        <v>297</v>
      </c>
      <c r="F30" s="114">
        <v>314</v>
      </c>
      <c r="G30" s="114">
        <v>312</v>
      </c>
      <c r="H30" s="114">
        <v>297</v>
      </c>
      <c r="I30" s="140">
        <v>295</v>
      </c>
      <c r="J30" s="115">
        <v>2</v>
      </c>
      <c r="K30" s="116">
        <v>0.67796610169491522</v>
      </c>
    </row>
    <row r="31" spans="1:255" ht="14.1" customHeight="1" x14ac:dyDescent="0.2">
      <c r="A31" s="306" t="s">
        <v>249</v>
      </c>
      <c r="B31" s="307" t="s">
        <v>250</v>
      </c>
      <c r="C31" s="308"/>
      <c r="D31" s="113">
        <v>4.266556916006448</v>
      </c>
      <c r="E31" s="115">
        <v>1244</v>
      </c>
      <c r="F31" s="114">
        <v>1344</v>
      </c>
      <c r="G31" s="114">
        <v>1381</v>
      </c>
      <c r="H31" s="114">
        <v>1356</v>
      </c>
      <c r="I31" s="140">
        <v>1253</v>
      </c>
      <c r="J31" s="115">
        <v>-9</v>
      </c>
      <c r="K31" s="116">
        <v>-0.71827613727055073</v>
      </c>
    </row>
    <row r="32" spans="1:255" ht="14.1" customHeight="1" x14ac:dyDescent="0.2">
      <c r="A32" s="306">
        <v>31</v>
      </c>
      <c r="B32" s="307" t="s">
        <v>251</v>
      </c>
      <c r="C32" s="308"/>
      <c r="D32" s="113">
        <v>0.34983022944747399</v>
      </c>
      <c r="E32" s="115">
        <v>102</v>
      </c>
      <c r="F32" s="114">
        <v>98</v>
      </c>
      <c r="G32" s="114">
        <v>98</v>
      </c>
      <c r="H32" s="114">
        <v>96</v>
      </c>
      <c r="I32" s="140">
        <v>94</v>
      </c>
      <c r="J32" s="115">
        <v>8</v>
      </c>
      <c r="K32" s="116">
        <v>8.5106382978723403</v>
      </c>
    </row>
    <row r="33" spans="1:11" ht="14.1" customHeight="1" x14ac:dyDescent="0.2">
      <c r="A33" s="306">
        <v>32</v>
      </c>
      <c r="B33" s="307" t="s">
        <v>252</v>
      </c>
      <c r="C33" s="308"/>
      <c r="D33" s="113">
        <v>1.2072572624069691</v>
      </c>
      <c r="E33" s="115">
        <v>352</v>
      </c>
      <c r="F33" s="114">
        <v>319</v>
      </c>
      <c r="G33" s="114">
        <v>412</v>
      </c>
      <c r="H33" s="114">
        <v>412</v>
      </c>
      <c r="I33" s="140">
        <v>363</v>
      </c>
      <c r="J33" s="115">
        <v>-11</v>
      </c>
      <c r="K33" s="116">
        <v>-3.0303030303030303</v>
      </c>
    </row>
    <row r="34" spans="1:11" ht="14.1" customHeight="1" x14ac:dyDescent="0.2">
      <c r="A34" s="306">
        <v>33</v>
      </c>
      <c r="B34" s="307" t="s">
        <v>253</v>
      </c>
      <c r="C34" s="308"/>
      <c r="D34" s="113">
        <v>1.3890317933943821</v>
      </c>
      <c r="E34" s="115">
        <v>405</v>
      </c>
      <c r="F34" s="114">
        <v>406</v>
      </c>
      <c r="G34" s="114">
        <v>466</v>
      </c>
      <c r="H34" s="114">
        <v>447</v>
      </c>
      <c r="I34" s="140">
        <v>398</v>
      </c>
      <c r="J34" s="115">
        <v>7</v>
      </c>
      <c r="K34" s="116">
        <v>1.7587939698492463</v>
      </c>
    </row>
    <row r="35" spans="1:11" ht="14.1" customHeight="1" x14ac:dyDescent="0.2">
      <c r="A35" s="306">
        <v>34</v>
      </c>
      <c r="B35" s="307" t="s">
        <v>254</v>
      </c>
      <c r="C35" s="308"/>
      <c r="D35" s="113">
        <v>3.343965428542031</v>
      </c>
      <c r="E35" s="115">
        <v>975</v>
      </c>
      <c r="F35" s="114">
        <v>984</v>
      </c>
      <c r="G35" s="114">
        <v>1000</v>
      </c>
      <c r="H35" s="114">
        <v>973</v>
      </c>
      <c r="I35" s="140">
        <v>961</v>
      </c>
      <c r="J35" s="115">
        <v>14</v>
      </c>
      <c r="K35" s="116">
        <v>1.4568158168574401</v>
      </c>
    </row>
    <row r="36" spans="1:11" ht="14.1" customHeight="1" x14ac:dyDescent="0.2">
      <c r="A36" s="306">
        <v>41</v>
      </c>
      <c r="B36" s="307" t="s">
        <v>255</v>
      </c>
      <c r="C36" s="308"/>
      <c r="D36" s="113">
        <v>0.41842439208423365</v>
      </c>
      <c r="E36" s="115">
        <v>122</v>
      </c>
      <c r="F36" s="114">
        <v>121</v>
      </c>
      <c r="G36" s="114">
        <v>118</v>
      </c>
      <c r="H36" s="114">
        <v>123</v>
      </c>
      <c r="I36" s="140">
        <v>124</v>
      </c>
      <c r="J36" s="115">
        <v>-2</v>
      </c>
      <c r="K36" s="116">
        <v>-1.6129032258064515</v>
      </c>
    </row>
    <row r="37" spans="1:11" ht="14.1" customHeight="1" x14ac:dyDescent="0.2">
      <c r="A37" s="306">
        <v>42</v>
      </c>
      <c r="B37" s="307" t="s">
        <v>256</v>
      </c>
      <c r="C37" s="308"/>
      <c r="D37" s="113">
        <v>0.22636073670130671</v>
      </c>
      <c r="E37" s="115">
        <v>66</v>
      </c>
      <c r="F37" s="114">
        <v>67</v>
      </c>
      <c r="G37" s="114">
        <v>68</v>
      </c>
      <c r="H37" s="114">
        <v>70</v>
      </c>
      <c r="I37" s="140">
        <v>66</v>
      </c>
      <c r="J37" s="115">
        <v>0</v>
      </c>
      <c r="K37" s="116">
        <v>0</v>
      </c>
    </row>
    <row r="38" spans="1:11" ht="14.1" customHeight="1" x14ac:dyDescent="0.2">
      <c r="A38" s="306">
        <v>43</v>
      </c>
      <c r="B38" s="307" t="s">
        <v>257</v>
      </c>
      <c r="C38" s="308"/>
      <c r="D38" s="113">
        <v>0.97403710944198652</v>
      </c>
      <c r="E38" s="115">
        <v>284</v>
      </c>
      <c r="F38" s="114">
        <v>276</v>
      </c>
      <c r="G38" s="114">
        <v>277</v>
      </c>
      <c r="H38" s="114">
        <v>269</v>
      </c>
      <c r="I38" s="140">
        <v>265</v>
      </c>
      <c r="J38" s="115">
        <v>19</v>
      </c>
      <c r="K38" s="116">
        <v>7.1698113207547172</v>
      </c>
    </row>
    <row r="39" spans="1:11" ht="14.1" customHeight="1" x14ac:dyDescent="0.2">
      <c r="A39" s="306">
        <v>51</v>
      </c>
      <c r="B39" s="307" t="s">
        <v>258</v>
      </c>
      <c r="C39" s="308"/>
      <c r="D39" s="113">
        <v>2.2498885344857151</v>
      </c>
      <c r="E39" s="115">
        <v>656</v>
      </c>
      <c r="F39" s="114">
        <v>654</v>
      </c>
      <c r="G39" s="114">
        <v>661</v>
      </c>
      <c r="H39" s="114">
        <v>666</v>
      </c>
      <c r="I39" s="140">
        <v>666</v>
      </c>
      <c r="J39" s="115">
        <v>-10</v>
      </c>
      <c r="K39" s="116">
        <v>-1.5015015015015014</v>
      </c>
    </row>
    <row r="40" spans="1:11" ht="14.1" customHeight="1" x14ac:dyDescent="0.2">
      <c r="A40" s="306" t="s">
        <v>259</v>
      </c>
      <c r="B40" s="307" t="s">
        <v>260</v>
      </c>
      <c r="C40" s="308"/>
      <c r="D40" s="113">
        <v>1.4679150804266556</v>
      </c>
      <c r="E40" s="115">
        <v>428</v>
      </c>
      <c r="F40" s="114">
        <v>425</v>
      </c>
      <c r="G40" s="114">
        <v>441</v>
      </c>
      <c r="H40" s="114">
        <v>447</v>
      </c>
      <c r="I40" s="140">
        <v>450</v>
      </c>
      <c r="J40" s="115">
        <v>-22</v>
      </c>
      <c r="K40" s="116">
        <v>-4.8888888888888893</v>
      </c>
    </row>
    <row r="41" spans="1:11" ht="14.1" customHeight="1" x14ac:dyDescent="0.2">
      <c r="A41" s="306"/>
      <c r="B41" s="307" t="s">
        <v>261</v>
      </c>
      <c r="C41" s="308"/>
      <c r="D41" s="113">
        <v>1.0186233151558803</v>
      </c>
      <c r="E41" s="115">
        <v>297</v>
      </c>
      <c r="F41" s="114">
        <v>294</v>
      </c>
      <c r="G41" s="114">
        <v>307</v>
      </c>
      <c r="H41" s="114">
        <v>315</v>
      </c>
      <c r="I41" s="140">
        <v>313</v>
      </c>
      <c r="J41" s="115">
        <v>-16</v>
      </c>
      <c r="K41" s="116">
        <v>-5.1118210862619806</v>
      </c>
    </row>
    <row r="42" spans="1:11" ht="14.1" customHeight="1" x14ac:dyDescent="0.2">
      <c r="A42" s="306">
        <v>52</v>
      </c>
      <c r="B42" s="307" t="s">
        <v>262</v>
      </c>
      <c r="C42" s="308"/>
      <c r="D42" s="113">
        <v>2.7849230030524401</v>
      </c>
      <c r="E42" s="115">
        <v>812</v>
      </c>
      <c r="F42" s="114">
        <v>824</v>
      </c>
      <c r="G42" s="114">
        <v>784</v>
      </c>
      <c r="H42" s="114">
        <v>789</v>
      </c>
      <c r="I42" s="140">
        <v>807</v>
      </c>
      <c r="J42" s="115">
        <v>5</v>
      </c>
      <c r="K42" s="116">
        <v>0.61957868649318459</v>
      </c>
    </row>
    <row r="43" spans="1:11" ht="14.1" customHeight="1" x14ac:dyDescent="0.2">
      <c r="A43" s="306" t="s">
        <v>263</v>
      </c>
      <c r="B43" s="307" t="s">
        <v>264</v>
      </c>
      <c r="C43" s="308"/>
      <c r="D43" s="113">
        <v>1.6668381520732585</v>
      </c>
      <c r="E43" s="115">
        <v>486</v>
      </c>
      <c r="F43" s="114">
        <v>492</v>
      </c>
      <c r="G43" s="114">
        <v>499</v>
      </c>
      <c r="H43" s="114">
        <v>505</v>
      </c>
      <c r="I43" s="140">
        <v>488</v>
      </c>
      <c r="J43" s="115">
        <v>-2</v>
      </c>
      <c r="K43" s="116">
        <v>-0.4098360655737705</v>
      </c>
    </row>
    <row r="44" spans="1:11" ht="14.1" customHeight="1" x14ac:dyDescent="0.2">
      <c r="A44" s="306">
        <v>53</v>
      </c>
      <c r="B44" s="307" t="s">
        <v>265</v>
      </c>
      <c r="C44" s="308"/>
      <c r="D44" s="113">
        <v>0.7270981239496519</v>
      </c>
      <c r="E44" s="115">
        <v>212</v>
      </c>
      <c r="F44" s="114">
        <v>205</v>
      </c>
      <c r="G44" s="114">
        <v>205</v>
      </c>
      <c r="H44" s="114">
        <v>212</v>
      </c>
      <c r="I44" s="140">
        <v>211</v>
      </c>
      <c r="J44" s="115">
        <v>1</v>
      </c>
      <c r="K44" s="116">
        <v>0.47393364928909953</v>
      </c>
    </row>
    <row r="45" spans="1:11" ht="14.1" customHeight="1" x14ac:dyDescent="0.2">
      <c r="A45" s="306" t="s">
        <v>266</v>
      </c>
      <c r="B45" s="307" t="s">
        <v>267</v>
      </c>
      <c r="C45" s="308"/>
      <c r="D45" s="113">
        <v>0.68594162636759615</v>
      </c>
      <c r="E45" s="115">
        <v>200</v>
      </c>
      <c r="F45" s="114">
        <v>198</v>
      </c>
      <c r="G45" s="114">
        <v>197</v>
      </c>
      <c r="H45" s="114">
        <v>204</v>
      </c>
      <c r="I45" s="140">
        <v>202</v>
      </c>
      <c r="J45" s="115">
        <v>-2</v>
      </c>
      <c r="K45" s="116">
        <v>-0.99009900990099009</v>
      </c>
    </row>
    <row r="46" spans="1:11" ht="14.1" customHeight="1" x14ac:dyDescent="0.2">
      <c r="A46" s="306">
        <v>54</v>
      </c>
      <c r="B46" s="307" t="s">
        <v>268</v>
      </c>
      <c r="C46" s="308"/>
      <c r="D46" s="113">
        <v>3.2616524333779195</v>
      </c>
      <c r="E46" s="115">
        <v>951</v>
      </c>
      <c r="F46" s="114">
        <v>958</v>
      </c>
      <c r="G46" s="114">
        <v>976</v>
      </c>
      <c r="H46" s="114">
        <v>961</v>
      </c>
      <c r="I46" s="140">
        <v>952</v>
      </c>
      <c r="J46" s="115">
        <v>-1</v>
      </c>
      <c r="K46" s="116">
        <v>-0.10504201680672269</v>
      </c>
    </row>
    <row r="47" spans="1:11" ht="14.1" customHeight="1" x14ac:dyDescent="0.2">
      <c r="A47" s="306">
        <v>61</v>
      </c>
      <c r="B47" s="307" t="s">
        <v>269</v>
      </c>
      <c r="C47" s="308"/>
      <c r="D47" s="113">
        <v>1.4919230373495216</v>
      </c>
      <c r="E47" s="115">
        <v>435</v>
      </c>
      <c r="F47" s="114">
        <v>447</v>
      </c>
      <c r="G47" s="114">
        <v>436</v>
      </c>
      <c r="H47" s="114">
        <v>418</v>
      </c>
      <c r="I47" s="140">
        <v>413</v>
      </c>
      <c r="J47" s="115">
        <v>22</v>
      </c>
      <c r="K47" s="116">
        <v>5.3268765133171909</v>
      </c>
    </row>
    <row r="48" spans="1:11" ht="14.1" customHeight="1" x14ac:dyDescent="0.2">
      <c r="A48" s="306">
        <v>62</v>
      </c>
      <c r="B48" s="307" t="s">
        <v>270</v>
      </c>
      <c r="C48" s="308"/>
      <c r="D48" s="113">
        <v>9.0475700517885933</v>
      </c>
      <c r="E48" s="115">
        <v>2638</v>
      </c>
      <c r="F48" s="114">
        <v>2656</v>
      </c>
      <c r="G48" s="114">
        <v>2681</v>
      </c>
      <c r="H48" s="114">
        <v>2641</v>
      </c>
      <c r="I48" s="140">
        <v>2592</v>
      </c>
      <c r="J48" s="115">
        <v>46</v>
      </c>
      <c r="K48" s="116">
        <v>1.7746913580246915</v>
      </c>
    </row>
    <row r="49" spans="1:11" ht="14.1" customHeight="1" x14ac:dyDescent="0.2">
      <c r="A49" s="306">
        <v>63</v>
      </c>
      <c r="B49" s="307" t="s">
        <v>271</v>
      </c>
      <c r="C49" s="308"/>
      <c r="D49" s="113">
        <v>9.7952464245292727</v>
      </c>
      <c r="E49" s="115">
        <v>2856</v>
      </c>
      <c r="F49" s="114">
        <v>3106</v>
      </c>
      <c r="G49" s="114">
        <v>3214</v>
      </c>
      <c r="H49" s="114">
        <v>3149</v>
      </c>
      <c r="I49" s="140">
        <v>2928</v>
      </c>
      <c r="J49" s="115">
        <v>-72</v>
      </c>
      <c r="K49" s="116">
        <v>-2.459016393442623</v>
      </c>
    </row>
    <row r="50" spans="1:11" ht="14.1" customHeight="1" x14ac:dyDescent="0.2">
      <c r="A50" s="306" t="s">
        <v>272</v>
      </c>
      <c r="B50" s="307" t="s">
        <v>273</v>
      </c>
      <c r="C50" s="308"/>
      <c r="D50" s="113">
        <v>4.3420104949068836</v>
      </c>
      <c r="E50" s="115">
        <v>1266</v>
      </c>
      <c r="F50" s="114">
        <v>1352</v>
      </c>
      <c r="G50" s="114">
        <v>1350</v>
      </c>
      <c r="H50" s="114">
        <v>1308</v>
      </c>
      <c r="I50" s="140">
        <v>1262</v>
      </c>
      <c r="J50" s="115">
        <v>4</v>
      </c>
      <c r="K50" s="116">
        <v>0.31695721077654515</v>
      </c>
    </row>
    <row r="51" spans="1:11" ht="14.1" customHeight="1" x14ac:dyDescent="0.2">
      <c r="A51" s="306" t="s">
        <v>274</v>
      </c>
      <c r="B51" s="307" t="s">
        <v>275</v>
      </c>
      <c r="C51" s="308"/>
      <c r="D51" s="113">
        <v>4.7364269300682516</v>
      </c>
      <c r="E51" s="115">
        <v>1381</v>
      </c>
      <c r="F51" s="114">
        <v>1547</v>
      </c>
      <c r="G51" s="114">
        <v>1634</v>
      </c>
      <c r="H51" s="114">
        <v>1624</v>
      </c>
      <c r="I51" s="140">
        <v>1464</v>
      </c>
      <c r="J51" s="115">
        <v>-83</v>
      </c>
      <c r="K51" s="116">
        <v>-5.6693989071038251</v>
      </c>
    </row>
    <row r="52" spans="1:11" ht="14.1" customHeight="1" x14ac:dyDescent="0.2">
      <c r="A52" s="306">
        <v>71</v>
      </c>
      <c r="B52" s="307" t="s">
        <v>276</v>
      </c>
      <c r="C52" s="308"/>
      <c r="D52" s="113">
        <v>8.7217477792639855</v>
      </c>
      <c r="E52" s="115">
        <v>2543</v>
      </c>
      <c r="F52" s="114">
        <v>2541</v>
      </c>
      <c r="G52" s="114">
        <v>2534</v>
      </c>
      <c r="H52" s="114">
        <v>2484</v>
      </c>
      <c r="I52" s="140">
        <v>2486</v>
      </c>
      <c r="J52" s="115">
        <v>57</v>
      </c>
      <c r="K52" s="116">
        <v>2.2928399034593725</v>
      </c>
    </row>
    <row r="53" spans="1:11" ht="14.1" customHeight="1" x14ac:dyDescent="0.2">
      <c r="A53" s="306" t="s">
        <v>277</v>
      </c>
      <c r="B53" s="307" t="s">
        <v>278</v>
      </c>
      <c r="C53" s="308"/>
      <c r="D53" s="113">
        <v>1.7937373529512639</v>
      </c>
      <c r="E53" s="115">
        <v>523</v>
      </c>
      <c r="F53" s="114">
        <v>529</v>
      </c>
      <c r="G53" s="114">
        <v>530</v>
      </c>
      <c r="H53" s="114">
        <v>516</v>
      </c>
      <c r="I53" s="140">
        <v>509</v>
      </c>
      <c r="J53" s="115">
        <v>14</v>
      </c>
      <c r="K53" s="116">
        <v>2.7504911591355601</v>
      </c>
    </row>
    <row r="54" spans="1:11" ht="14.1" customHeight="1" x14ac:dyDescent="0.2">
      <c r="A54" s="306" t="s">
        <v>279</v>
      </c>
      <c r="B54" s="307" t="s">
        <v>280</v>
      </c>
      <c r="C54" s="308"/>
      <c r="D54" s="113">
        <v>6.0740131014850638</v>
      </c>
      <c r="E54" s="115">
        <v>1771</v>
      </c>
      <c r="F54" s="114">
        <v>1766</v>
      </c>
      <c r="G54" s="114">
        <v>1758</v>
      </c>
      <c r="H54" s="114">
        <v>1729</v>
      </c>
      <c r="I54" s="140">
        <v>1735</v>
      </c>
      <c r="J54" s="115">
        <v>36</v>
      </c>
      <c r="K54" s="116">
        <v>2.0749279538904899</v>
      </c>
    </row>
    <row r="55" spans="1:11" ht="14.1" customHeight="1" x14ac:dyDescent="0.2">
      <c r="A55" s="306">
        <v>72</v>
      </c>
      <c r="B55" s="307" t="s">
        <v>281</v>
      </c>
      <c r="C55" s="308"/>
      <c r="D55" s="113">
        <v>4.1053606338100623</v>
      </c>
      <c r="E55" s="115">
        <v>1197</v>
      </c>
      <c r="F55" s="114">
        <v>1215</v>
      </c>
      <c r="G55" s="114">
        <v>1210</v>
      </c>
      <c r="H55" s="114">
        <v>1177</v>
      </c>
      <c r="I55" s="140">
        <v>1183</v>
      </c>
      <c r="J55" s="115">
        <v>14</v>
      </c>
      <c r="K55" s="116">
        <v>1.1834319526627219</v>
      </c>
    </row>
    <row r="56" spans="1:11" ht="14.1" customHeight="1" x14ac:dyDescent="0.2">
      <c r="A56" s="306" t="s">
        <v>282</v>
      </c>
      <c r="B56" s="307" t="s">
        <v>283</v>
      </c>
      <c r="C56" s="308"/>
      <c r="D56" s="113">
        <v>1.9960901327297047</v>
      </c>
      <c r="E56" s="115">
        <v>582</v>
      </c>
      <c r="F56" s="114">
        <v>599</v>
      </c>
      <c r="G56" s="114">
        <v>596</v>
      </c>
      <c r="H56" s="114">
        <v>579</v>
      </c>
      <c r="I56" s="140">
        <v>582</v>
      </c>
      <c r="J56" s="115">
        <v>0</v>
      </c>
      <c r="K56" s="116">
        <v>0</v>
      </c>
    </row>
    <row r="57" spans="1:11" ht="14.1" customHeight="1" x14ac:dyDescent="0.2">
      <c r="A57" s="306" t="s">
        <v>284</v>
      </c>
      <c r="B57" s="307" t="s">
        <v>285</v>
      </c>
      <c r="C57" s="308"/>
      <c r="D57" s="113">
        <v>1.0186233151558803</v>
      </c>
      <c r="E57" s="115">
        <v>297</v>
      </c>
      <c r="F57" s="114">
        <v>293</v>
      </c>
      <c r="G57" s="114">
        <v>300</v>
      </c>
      <c r="H57" s="114">
        <v>301</v>
      </c>
      <c r="I57" s="140">
        <v>292</v>
      </c>
      <c r="J57" s="115">
        <v>5</v>
      </c>
      <c r="K57" s="116">
        <v>1.7123287671232876</v>
      </c>
    </row>
    <row r="58" spans="1:11" ht="14.1" customHeight="1" x14ac:dyDescent="0.2">
      <c r="A58" s="306">
        <v>73</v>
      </c>
      <c r="B58" s="307" t="s">
        <v>286</v>
      </c>
      <c r="C58" s="308"/>
      <c r="D58" s="113">
        <v>3.9373049353500016</v>
      </c>
      <c r="E58" s="115">
        <v>1148</v>
      </c>
      <c r="F58" s="114">
        <v>1146</v>
      </c>
      <c r="G58" s="114">
        <v>1137</v>
      </c>
      <c r="H58" s="114">
        <v>1114</v>
      </c>
      <c r="I58" s="140">
        <v>1124</v>
      </c>
      <c r="J58" s="115">
        <v>24</v>
      </c>
      <c r="K58" s="116">
        <v>2.1352313167259784</v>
      </c>
    </row>
    <row r="59" spans="1:11" ht="14.1" customHeight="1" x14ac:dyDescent="0.2">
      <c r="A59" s="306" t="s">
        <v>287</v>
      </c>
      <c r="B59" s="307" t="s">
        <v>288</v>
      </c>
      <c r="C59" s="308"/>
      <c r="D59" s="113">
        <v>3.4948725863429022</v>
      </c>
      <c r="E59" s="115">
        <v>1019</v>
      </c>
      <c r="F59" s="114">
        <v>1017</v>
      </c>
      <c r="G59" s="114">
        <v>1005</v>
      </c>
      <c r="H59" s="114">
        <v>984</v>
      </c>
      <c r="I59" s="140">
        <v>993</v>
      </c>
      <c r="J59" s="115">
        <v>26</v>
      </c>
      <c r="K59" s="116">
        <v>2.6183282980866061</v>
      </c>
    </row>
    <row r="60" spans="1:11" ht="14.1" customHeight="1" x14ac:dyDescent="0.2">
      <c r="A60" s="306">
        <v>81</v>
      </c>
      <c r="B60" s="307" t="s">
        <v>289</v>
      </c>
      <c r="C60" s="308"/>
      <c r="D60" s="113">
        <v>17.179408032376443</v>
      </c>
      <c r="E60" s="115">
        <v>5009</v>
      </c>
      <c r="F60" s="114">
        <v>5034</v>
      </c>
      <c r="G60" s="114">
        <v>5001</v>
      </c>
      <c r="H60" s="114">
        <v>4962</v>
      </c>
      <c r="I60" s="140">
        <v>4965</v>
      </c>
      <c r="J60" s="115">
        <v>44</v>
      </c>
      <c r="K60" s="116">
        <v>0.88620342396777441</v>
      </c>
    </row>
    <row r="61" spans="1:11" ht="14.1" customHeight="1" x14ac:dyDescent="0.2">
      <c r="A61" s="306" t="s">
        <v>290</v>
      </c>
      <c r="B61" s="307" t="s">
        <v>291</v>
      </c>
      <c r="C61" s="308"/>
      <c r="D61" s="113">
        <v>2.9769866584353673</v>
      </c>
      <c r="E61" s="115">
        <v>868</v>
      </c>
      <c r="F61" s="114">
        <v>870</v>
      </c>
      <c r="G61" s="114">
        <v>874</v>
      </c>
      <c r="H61" s="114">
        <v>853</v>
      </c>
      <c r="I61" s="140">
        <v>856</v>
      </c>
      <c r="J61" s="115">
        <v>12</v>
      </c>
      <c r="K61" s="116">
        <v>1.4018691588785046</v>
      </c>
    </row>
    <row r="62" spans="1:11" ht="14.1" customHeight="1" x14ac:dyDescent="0.2">
      <c r="A62" s="306" t="s">
        <v>292</v>
      </c>
      <c r="B62" s="307" t="s">
        <v>293</v>
      </c>
      <c r="C62" s="308"/>
      <c r="D62" s="113">
        <v>8.1489865212470427</v>
      </c>
      <c r="E62" s="115">
        <v>2376</v>
      </c>
      <c r="F62" s="114">
        <v>2403</v>
      </c>
      <c r="G62" s="114">
        <v>2382</v>
      </c>
      <c r="H62" s="114">
        <v>2381</v>
      </c>
      <c r="I62" s="140">
        <v>2385</v>
      </c>
      <c r="J62" s="115">
        <v>-9</v>
      </c>
      <c r="K62" s="116">
        <v>-0.37735849056603776</v>
      </c>
    </row>
    <row r="63" spans="1:11" ht="14.1" customHeight="1" x14ac:dyDescent="0.2">
      <c r="A63" s="306"/>
      <c r="B63" s="307" t="s">
        <v>294</v>
      </c>
      <c r="C63" s="308"/>
      <c r="D63" s="113">
        <v>7.4630448948794461</v>
      </c>
      <c r="E63" s="115">
        <v>2176</v>
      </c>
      <c r="F63" s="114">
        <v>2204</v>
      </c>
      <c r="G63" s="114">
        <v>2184</v>
      </c>
      <c r="H63" s="114">
        <v>2196</v>
      </c>
      <c r="I63" s="140">
        <v>2198</v>
      </c>
      <c r="J63" s="115">
        <v>-22</v>
      </c>
      <c r="K63" s="116">
        <v>-1.0009099181073704</v>
      </c>
    </row>
    <row r="64" spans="1:11" ht="14.1" customHeight="1" x14ac:dyDescent="0.2">
      <c r="A64" s="306" t="s">
        <v>295</v>
      </c>
      <c r="B64" s="307" t="s">
        <v>296</v>
      </c>
      <c r="C64" s="308"/>
      <c r="D64" s="113">
        <v>2.5002572281098878</v>
      </c>
      <c r="E64" s="115">
        <v>729</v>
      </c>
      <c r="F64" s="114">
        <v>723</v>
      </c>
      <c r="G64" s="114">
        <v>727</v>
      </c>
      <c r="H64" s="114">
        <v>714</v>
      </c>
      <c r="I64" s="140">
        <v>715</v>
      </c>
      <c r="J64" s="115">
        <v>14</v>
      </c>
      <c r="K64" s="116">
        <v>1.9580419580419581</v>
      </c>
    </row>
    <row r="65" spans="1:11" ht="14.1" customHeight="1" x14ac:dyDescent="0.2">
      <c r="A65" s="306" t="s">
        <v>297</v>
      </c>
      <c r="B65" s="307" t="s">
        <v>298</v>
      </c>
      <c r="C65" s="308"/>
      <c r="D65" s="113">
        <v>2.0372466303117607</v>
      </c>
      <c r="E65" s="115">
        <v>594</v>
      </c>
      <c r="F65" s="114">
        <v>592</v>
      </c>
      <c r="G65" s="114">
        <v>584</v>
      </c>
      <c r="H65" s="114">
        <v>583</v>
      </c>
      <c r="I65" s="140">
        <v>588</v>
      </c>
      <c r="J65" s="115">
        <v>6</v>
      </c>
      <c r="K65" s="116">
        <v>1.0204081632653061</v>
      </c>
    </row>
    <row r="66" spans="1:11" ht="14.1" customHeight="1" x14ac:dyDescent="0.2">
      <c r="A66" s="306">
        <v>82</v>
      </c>
      <c r="B66" s="307" t="s">
        <v>299</v>
      </c>
      <c r="C66" s="308"/>
      <c r="D66" s="113">
        <v>3.2650821415097577</v>
      </c>
      <c r="E66" s="115">
        <v>952</v>
      </c>
      <c r="F66" s="114">
        <v>983</v>
      </c>
      <c r="G66" s="114">
        <v>983</v>
      </c>
      <c r="H66" s="114">
        <v>963</v>
      </c>
      <c r="I66" s="140">
        <v>976</v>
      </c>
      <c r="J66" s="115">
        <v>-24</v>
      </c>
      <c r="K66" s="116">
        <v>-2.459016393442623</v>
      </c>
    </row>
    <row r="67" spans="1:11" ht="14.1" customHeight="1" x14ac:dyDescent="0.2">
      <c r="A67" s="306" t="s">
        <v>300</v>
      </c>
      <c r="B67" s="307" t="s">
        <v>301</v>
      </c>
      <c r="C67" s="308"/>
      <c r="D67" s="113">
        <v>1.951503927015811</v>
      </c>
      <c r="E67" s="115">
        <v>569</v>
      </c>
      <c r="F67" s="114">
        <v>603</v>
      </c>
      <c r="G67" s="114">
        <v>599</v>
      </c>
      <c r="H67" s="114">
        <v>592</v>
      </c>
      <c r="I67" s="140">
        <v>600</v>
      </c>
      <c r="J67" s="115">
        <v>-31</v>
      </c>
      <c r="K67" s="116">
        <v>-5.166666666666667</v>
      </c>
    </row>
    <row r="68" spans="1:11" ht="14.1" customHeight="1" x14ac:dyDescent="0.2">
      <c r="A68" s="306" t="s">
        <v>302</v>
      </c>
      <c r="B68" s="307" t="s">
        <v>303</v>
      </c>
      <c r="C68" s="308"/>
      <c r="D68" s="113">
        <v>0.60019892307164657</v>
      </c>
      <c r="E68" s="115">
        <v>175</v>
      </c>
      <c r="F68" s="114">
        <v>181</v>
      </c>
      <c r="G68" s="114">
        <v>185</v>
      </c>
      <c r="H68" s="114">
        <v>178</v>
      </c>
      <c r="I68" s="140">
        <v>184</v>
      </c>
      <c r="J68" s="115">
        <v>-9</v>
      </c>
      <c r="K68" s="116">
        <v>-4.8913043478260869</v>
      </c>
    </row>
    <row r="69" spans="1:11" ht="14.1" customHeight="1" x14ac:dyDescent="0.2">
      <c r="A69" s="306">
        <v>83</v>
      </c>
      <c r="B69" s="307" t="s">
        <v>304</v>
      </c>
      <c r="C69" s="308"/>
      <c r="D69" s="113">
        <v>4.8873340878691227</v>
      </c>
      <c r="E69" s="115">
        <v>1425</v>
      </c>
      <c r="F69" s="114">
        <v>1428</v>
      </c>
      <c r="G69" s="114">
        <v>1400</v>
      </c>
      <c r="H69" s="114">
        <v>1372</v>
      </c>
      <c r="I69" s="140">
        <v>1391</v>
      </c>
      <c r="J69" s="115">
        <v>34</v>
      </c>
      <c r="K69" s="116">
        <v>2.4442846872753416</v>
      </c>
    </row>
    <row r="70" spans="1:11" ht="14.1" customHeight="1" x14ac:dyDescent="0.2">
      <c r="A70" s="306" t="s">
        <v>305</v>
      </c>
      <c r="B70" s="307" t="s">
        <v>306</v>
      </c>
      <c r="C70" s="308"/>
      <c r="D70" s="113">
        <v>3.8652810645814042</v>
      </c>
      <c r="E70" s="115">
        <v>1127</v>
      </c>
      <c r="F70" s="114">
        <v>1135</v>
      </c>
      <c r="G70" s="114">
        <v>1110</v>
      </c>
      <c r="H70" s="114">
        <v>1082</v>
      </c>
      <c r="I70" s="140">
        <v>1093</v>
      </c>
      <c r="J70" s="115">
        <v>34</v>
      </c>
      <c r="K70" s="116">
        <v>3.110704483074108</v>
      </c>
    </row>
    <row r="71" spans="1:11" ht="14.1" customHeight="1" x14ac:dyDescent="0.2">
      <c r="A71" s="306"/>
      <c r="B71" s="307" t="s">
        <v>307</v>
      </c>
      <c r="C71" s="308"/>
      <c r="D71" s="113">
        <v>2.46253043865967</v>
      </c>
      <c r="E71" s="115">
        <v>718</v>
      </c>
      <c r="F71" s="114">
        <v>724</v>
      </c>
      <c r="G71" s="114">
        <v>710</v>
      </c>
      <c r="H71" s="114">
        <v>686</v>
      </c>
      <c r="I71" s="140">
        <v>699</v>
      </c>
      <c r="J71" s="115">
        <v>19</v>
      </c>
      <c r="K71" s="116">
        <v>2.7181688125894135</v>
      </c>
    </row>
    <row r="72" spans="1:11" ht="14.1" customHeight="1" x14ac:dyDescent="0.2">
      <c r="A72" s="306">
        <v>84</v>
      </c>
      <c r="B72" s="307" t="s">
        <v>308</v>
      </c>
      <c r="C72" s="308"/>
      <c r="D72" s="113">
        <v>1.4679150804266556</v>
      </c>
      <c r="E72" s="115">
        <v>428</v>
      </c>
      <c r="F72" s="114">
        <v>453</v>
      </c>
      <c r="G72" s="114">
        <v>404</v>
      </c>
      <c r="H72" s="114">
        <v>424</v>
      </c>
      <c r="I72" s="140">
        <v>457</v>
      </c>
      <c r="J72" s="115">
        <v>-29</v>
      </c>
      <c r="K72" s="116">
        <v>-6.3457330415754925</v>
      </c>
    </row>
    <row r="73" spans="1:11" ht="14.1" customHeight="1" x14ac:dyDescent="0.2">
      <c r="A73" s="306" t="s">
        <v>309</v>
      </c>
      <c r="B73" s="307" t="s">
        <v>310</v>
      </c>
      <c r="C73" s="308"/>
      <c r="D73" s="113">
        <v>0.55561271735775286</v>
      </c>
      <c r="E73" s="115">
        <v>162</v>
      </c>
      <c r="F73" s="114">
        <v>158</v>
      </c>
      <c r="G73" s="114">
        <v>158</v>
      </c>
      <c r="H73" s="114">
        <v>169</v>
      </c>
      <c r="I73" s="140">
        <v>169</v>
      </c>
      <c r="J73" s="115">
        <v>-7</v>
      </c>
      <c r="K73" s="116">
        <v>-4.1420118343195265</v>
      </c>
    </row>
    <row r="74" spans="1:11" ht="14.1" customHeight="1" x14ac:dyDescent="0.2">
      <c r="A74" s="306" t="s">
        <v>311</v>
      </c>
      <c r="B74" s="307" t="s">
        <v>312</v>
      </c>
      <c r="C74" s="308"/>
      <c r="D74" s="113">
        <v>0.21607161230579278</v>
      </c>
      <c r="E74" s="115">
        <v>63</v>
      </c>
      <c r="F74" s="114">
        <v>62</v>
      </c>
      <c r="G74" s="114">
        <v>61</v>
      </c>
      <c r="H74" s="114">
        <v>64</v>
      </c>
      <c r="I74" s="140">
        <v>62</v>
      </c>
      <c r="J74" s="115">
        <v>1</v>
      </c>
      <c r="K74" s="116">
        <v>1.6129032258064515</v>
      </c>
    </row>
    <row r="75" spans="1:11" ht="14.1" customHeight="1" x14ac:dyDescent="0.2">
      <c r="A75" s="306" t="s">
        <v>313</v>
      </c>
      <c r="B75" s="307" t="s">
        <v>314</v>
      </c>
      <c r="C75" s="308"/>
      <c r="D75" s="113">
        <v>4.1156497582055765E-2</v>
      </c>
      <c r="E75" s="115">
        <v>12</v>
      </c>
      <c r="F75" s="114">
        <v>12</v>
      </c>
      <c r="G75" s="114">
        <v>13</v>
      </c>
      <c r="H75" s="114">
        <v>12</v>
      </c>
      <c r="I75" s="140">
        <v>11</v>
      </c>
      <c r="J75" s="115">
        <v>1</v>
      </c>
      <c r="K75" s="116">
        <v>9.0909090909090917</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0.8917241142778749</v>
      </c>
      <c r="E77" s="115">
        <v>260</v>
      </c>
      <c r="F77" s="114">
        <v>261</v>
      </c>
      <c r="G77" s="114">
        <v>265</v>
      </c>
      <c r="H77" s="114">
        <v>257</v>
      </c>
      <c r="I77" s="140">
        <v>254</v>
      </c>
      <c r="J77" s="115">
        <v>6</v>
      </c>
      <c r="K77" s="116">
        <v>2.3622047244094486</v>
      </c>
    </row>
    <row r="78" spans="1:11" ht="14.1" customHeight="1" x14ac:dyDescent="0.2">
      <c r="A78" s="306">
        <v>93</v>
      </c>
      <c r="B78" s="307" t="s">
        <v>317</v>
      </c>
      <c r="C78" s="308"/>
      <c r="D78" s="113">
        <v>0.35668964571114997</v>
      </c>
      <c r="E78" s="115">
        <v>104</v>
      </c>
      <c r="F78" s="114">
        <v>105</v>
      </c>
      <c r="G78" s="114">
        <v>106</v>
      </c>
      <c r="H78" s="114">
        <v>105</v>
      </c>
      <c r="I78" s="140">
        <v>104</v>
      </c>
      <c r="J78" s="115">
        <v>0</v>
      </c>
      <c r="K78" s="116">
        <v>0</v>
      </c>
    </row>
    <row r="79" spans="1:11" ht="14.1" customHeight="1" x14ac:dyDescent="0.2">
      <c r="A79" s="306">
        <v>94</v>
      </c>
      <c r="B79" s="307" t="s">
        <v>318</v>
      </c>
      <c r="C79" s="308"/>
      <c r="D79" s="113">
        <v>0.4732997221936413</v>
      </c>
      <c r="E79" s="115">
        <v>138</v>
      </c>
      <c r="F79" s="114">
        <v>132</v>
      </c>
      <c r="G79" s="114">
        <v>125</v>
      </c>
      <c r="H79" s="114">
        <v>105</v>
      </c>
      <c r="I79" s="140">
        <v>96</v>
      </c>
      <c r="J79" s="115">
        <v>42</v>
      </c>
      <c r="K79" s="116">
        <v>43.75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0.5796206742806187</v>
      </c>
      <c r="E81" s="143">
        <v>169</v>
      </c>
      <c r="F81" s="144">
        <v>173</v>
      </c>
      <c r="G81" s="144">
        <v>174</v>
      </c>
      <c r="H81" s="144">
        <v>169</v>
      </c>
      <c r="I81" s="145">
        <v>163</v>
      </c>
      <c r="J81" s="143">
        <v>6</v>
      </c>
      <c r="K81" s="146">
        <v>3.6809815950920246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10801</v>
      </c>
      <c r="E12" s="114">
        <v>10349</v>
      </c>
      <c r="F12" s="114">
        <v>10140</v>
      </c>
      <c r="G12" s="114">
        <v>9981</v>
      </c>
      <c r="H12" s="140">
        <v>9622</v>
      </c>
      <c r="I12" s="115">
        <v>1179</v>
      </c>
      <c r="J12" s="116">
        <v>12.253169819164414</v>
      </c>
      <c r="K12"/>
      <c r="L12"/>
      <c r="M12"/>
      <c r="N12"/>
      <c r="O12"/>
      <c r="P12"/>
    </row>
    <row r="13" spans="1:16" s="110" customFormat="1" ht="14.45" customHeight="1" x14ac:dyDescent="0.2">
      <c r="A13" s="120" t="s">
        <v>105</v>
      </c>
      <c r="B13" s="119" t="s">
        <v>106</v>
      </c>
      <c r="C13" s="113">
        <v>38.246458661235074</v>
      </c>
      <c r="D13" s="115">
        <v>4131</v>
      </c>
      <c r="E13" s="114">
        <v>3857</v>
      </c>
      <c r="F13" s="114">
        <v>3742</v>
      </c>
      <c r="G13" s="114">
        <v>3628</v>
      </c>
      <c r="H13" s="140">
        <v>3502</v>
      </c>
      <c r="I13" s="115">
        <v>629</v>
      </c>
      <c r="J13" s="116">
        <v>17.961165048543688</v>
      </c>
      <c r="K13"/>
      <c r="L13"/>
      <c r="M13"/>
      <c r="N13"/>
      <c r="O13"/>
      <c r="P13"/>
    </row>
    <row r="14" spans="1:16" s="110" customFormat="1" ht="14.45" customHeight="1" x14ac:dyDescent="0.2">
      <c r="A14" s="120"/>
      <c r="B14" s="119" t="s">
        <v>107</v>
      </c>
      <c r="C14" s="113">
        <v>61.753541338764926</v>
      </c>
      <c r="D14" s="115">
        <v>6670</v>
      </c>
      <c r="E14" s="114">
        <v>6492</v>
      </c>
      <c r="F14" s="114">
        <v>6398</v>
      </c>
      <c r="G14" s="114">
        <v>6353</v>
      </c>
      <c r="H14" s="140">
        <v>6120</v>
      </c>
      <c r="I14" s="115">
        <v>550</v>
      </c>
      <c r="J14" s="116">
        <v>8.9869281045751634</v>
      </c>
      <c r="K14"/>
      <c r="L14"/>
      <c r="M14"/>
      <c r="N14"/>
      <c r="O14"/>
      <c r="P14"/>
    </row>
    <row r="15" spans="1:16" s="110" customFormat="1" ht="14.45" customHeight="1" x14ac:dyDescent="0.2">
      <c r="A15" s="118" t="s">
        <v>105</v>
      </c>
      <c r="B15" s="121" t="s">
        <v>108</v>
      </c>
      <c r="C15" s="113">
        <v>14.054254235718915</v>
      </c>
      <c r="D15" s="115">
        <v>1518</v>
      </c>
      <c r="E15" s="114">
        <v>1491</v>
      </c>
      <c r="F15" s="114">
        <v>1410</v>
      </c>
      <c r="G15" s="114">
        <v>1383</v>
      </c>
      <c r="H15" s="140">
        <v>1282</v>
      </c>
      <c r="I15" s="115">
        <v>236</v>
      </c>
      <c r="J15" s="116">
        <v>18.408736349453978</v>
      </c>
      <c r="K15"/>
      <c r="L15"/>
      <c r="M15"/>
      <c r="N15"/>
      <c r="O15"/>
      <c r="P15"/>
    </row>
    <row r="16" spans="1:16" s="110" customFormat="1" ht="14.45" customHeight="1" x14ac:dyDescent="0.2">
      <c r="A16" s="118"/>
      <c r="B16" s="121" t="s">
        <v>109</v>
      </c>
      <c r="C16" s="113">
        <v>50.06943801499861</v>
      </c>
      <c r="D16" s="115">
        <v>5408</v>
      </c>
      <c r="E16" s="114">
        <v>5367</v>
      </c>
      <c r="F16" s="114">
        <v>5273</v>
      </c>
      <c r="G16" s="114">
        <v>5182</v>
      </c>
      <c r="H16" s="140">
        <v>5051</v>
      </c>
      <c r="I16" s="115">
        <v>357</v>
      </c>
      <c r="J16" s="116">
        <v>7.0679073450801821</v>
      </c>
      <c r="K16"/>
      <c r="L16"/>
      <c r="M16"/>
      <c r="N16"/>
      <c r="O16"/>
      <c r="P16"/>
    </row>
    <row r="17" spans="1:16" s="110" customFormat="1" ht="14.45" customHeight="1" x14ac:dyDescent="0.2">
      <c r="A17" s="118"/>
      <c r="B17" s="121" t="s">
        <v>110</v>
      </c>
      <c r="C17" s="113">
        <v>17.572446995648551</v>
      </c>
      <c r="D17" s="115">
        <v>1898</v>
      </c>
      <c r="E17" s="114">
        <v>1782</v>
      </c>
      <c r="F17" s="114">
        <v>1762</v>
      </c>
      <c r="G17" s="114">
        <v>1732</v>
      </c>
      <c r="H17" s="140">
        <v>1679</v>
      </c>
      <c r="I17" s="115">
        <v>219</v>
      </c>
      <c r="J17" s="116">
        <v>13.043478260869565</v>
      </c>
      <c r="K17"/>
      <c r="L17"/>
      <c r="M17"/>
      <c r="N17"/>
      <c r="O17"/>
      <c r="P17"/>
    </row>
    <row r="18" spans="1:16" s="110" customFormat="1" ht="14.45" customHeight="1" x14ac:dyDescent="0.2">
      <c r="A18" s="120"/>
      <c r="B18" s="121" t="s">
        <v>111</v>
      </c>
      <c r="C18" s="113">
        <v>18.303860753633924</v>
      </c>
      <c r="D18" s="115">
        <v>1977</v>
      </c>
      <c r="E18" s="114">
        <v>1709</v>
      </c>
      <c r="F18" s="114">
        <v>1695</v>
      </c>
      <c r="G18" s="114">
        <v>1684</v>
      </c>
      <c r="H18" s="140">
        <v>1610</v>
      </c>
      <c r="I18" s="115">
        <v>367</v>
      </c>
      <c r="J18" s="116">
        <v>22.795031055900623</v>
      </c>
      <c r="K18"/>
      <c r="L18"/>
      <c r="M18"/>
      <c r="N18"/>
      <c r="O18"/>
      <c r="P18"/>
    </row>
    <row r="19" spans="1:16" s="110" customFormat="1" ht="14.45" customHeight="1" x14ac:dyDescent="0.2">
      <c r="A19" s="120"/>
      <c r="B19" s="121" t="s">
        <v>112</v>
      </c>
      <c r="C19" s="113">
        <v>1.3424682899731506</v>
      </c>
      <c r="D19" s="115">
        <v>145</v>
      </c>
      <c r="E19" s="114">
        <v>126</v>
      </c>
      <c r="F19" s="114">
        <v>119</v>
      </c>
      <c r="G19" s="114">
        <v>104</v>
      </c>
      <c r="H19" s="140">
        <v>100</v>
      </c>
      <c r="I19" s="115">
        <v>45</v>
      </c>
      <c r="J19" s="116">
        <v>45</v>
      </c>
      <c r="K19"/>
      <c r="L19"/>
      <c r="M19"/>
      <c r="N19"/>
      <c r="O19"/>
      <c r="P19"/>
    </row>
    <row r="20" spans="1:16" s="110" customFormat="1" ht="14.45" customHeight="1" x14ac:dyDescent="0.2">
      <c r="A20" s="120" t="s">
        <v>113</v>
      </c>
      <c r="B20" s="119" t="s">
        <v>116</v>
      </c>
      <c r="C20" s="113">
        <v>88.112211832237762</v>
      </c>
      <c r="D20" s="115">
        <v>9517</v>
      </c>
      <c r="E20" s="114">
        <v>9015</v>
      </c>
      <c r="F20" s="114">
        <v>8790</v>
      </c>
      <c r="G20" s="114">
        <v>8657</v>
      </c>
      <c r="H20" s="140">
        <v>8349</v>
      </c>
      <c r="I20" s="115">
        <v>1168</v>
      </c>
      <c r="J20" s="116">
        <v>13.989699365193436</v>
      </c>
      <c r="K20"/>
      <c r="L20"/>
      <c r="M20"/>
      <c r="N20"/>
      <c r="O20"/>
      <c r="P20"/>
    </row>
    <row r="21" spans="1:16" s="110" customFormat="1" ht="14.45" customHeight="1" x14ac:dyDescent="0.2">
      <c r="A21" s="123"/>
      <c r="B21" s="124" t="s">
        <v>117</v>
      </c>
      <c r="C21" s="125">
        <v>11.80446254976391</v>
      </c>
      <c r="D21" s="143">
        <v>1275</v>
      </c>
      <c r="E21" s="144">
        <v>1324</v>
      </c>
      <c r="F21" s="144">
        <v>1338</v>
      </c>
      <c r="G21" s="144">
        <v>1312</v>
      </c>
      <c r="H21" s="145">
        <v>1262</v>
      </c>
      <c r="I21" s="143">
        <v>13</v>
      </c>
      <c r="J21" s="146">
        <v>1.0301109350237718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11435</v>
      </c>
      <c r="E56" s="114">
        <v>11017</v>
      </c>
      <c r="F56" s="114">
        <v>10843</v>
      </c>
      <c r="G56" s="114">
        <v>10711</v>
      </c>
      <c r="H56" s="140">
        <v>10370</v>
      </c>
      <c r="I56" s="115">
        <v>1065</v>
      </c>
      <c r="J56" s="116">
        <v>10.270009643201544</v>
      </c>
      <c r="K56"/>
      <c r="L56"/>
      <c r="M56"/>
      <c r="N56"/>
      <c r="O56"/>
      <c r="P56"/>
    </row>
    <row r="57" spans="1:16" s="110" customFormat="1" ht="14.45" customHeight="1" x14ac:dyDescent="0.2">
      <c r="A57" s="120" t="s">
        <v>105</v>
      </c>
      <c r="B57" s="119" t="s">
        <v>106</v>
      </c>
      <c r="C57" s="113">
        <v>40.174901617839964</v>
      </c>
      <c r="D57" s="115">
        <v>4594</v>
      </c>
      <c r="E57" s="114">
        <v>4333</v>
      </c>
      <c r="F57" s="114">
        <v>4235</v>
      </c>
      <c r="G57" s="114">
        <v>4138</v>
      </c>
      <c r="H57" s="140">
        <v>3994</v>
      </c>
      <c r="I57" s="115">
        <v>600</v>
      </c>
      <c r="J57" s="116">
        <v>15.022533800701051</v>
      </c>
    </row>
    <row r="58" spans="1:16" s="110" customFormat="1" ht="14.45" customHeight="1" x14ac:dyDescent="0.2">
      <c r="A58" s="120"/>
      <c r="B58" s="119" t="s">
        <v>107</v>
      </c>
      <c r="C58" s="113">
        <v>59.825098382160036</v>
      </c>
      <c r="D58" s="115">
        <v>6841</v>
      </c>
      <c r="E58" s="114">
        <v>6684</v>
      </c>
      <c r="F58" s="114">
        <v>6608</v>
      </c>
      <c r="G58" s="114">
        <v>6573</v>
      </c>
      <c r="H58" s="140">
        <v>6376</v>
      </c>
      <c r="I58" s="115">
        <v>465</v>
      </c>
      <c r="J58" s="116">
        <v>7.2929736511919696</v>
      </c>
    </row>
    <row r="59" spans="1:16" s="110" customFormat="1" ht="14.45" customHeight="1" x14ac:dyDescent="0.2">
      <c r="A59" s="118" t="s">
        <v>105</v>
      </c>
      <c r="B59" s="121" t="s">
        <v>108</v>
      </c>
      <c r="C59" s="113">
        <v>14.263226934849147</v>
      </c>
      <c r="D59" s="115">
        <v>1631</v>
      </c>
      <c r="E59" s="114">
        <v>1630</v>
      </c>
      <c r="F59" s="114">
        <v>1571</v>
      </c>
      <c r="G59" s="114">
        <v>1571</v>
      </c>
      <c r="H59" s="140">
        <v>1471</v>
      </c>
      <c r="I59" s="115">
        <v>160</v>
      </c>
      <c r="J59" s="116">
        <v>10.876954452753228</v>
      </c>
    </row>
    <row r="60" spans="1:16" s="110" customFormat="1" ht="14.45" customHeight="1" x14ac:dyDescent="0.2">
      <c r="A60" s="118"/>
      <c r="B60" s="121" t="s">
        <v>109</v>
      </c>
      <c r="C60" s="113">
        <v>49.567118495846088</v>
      </c>
      <c r="D60" s="115">
        <v>5668</v>
      </c>
      <c r="E60" s="114">
        <v>5630</v>
      </c>
      <c r="F60" s="114">
        <v>5541</v>
      </c>
      <c r="G60" s="114">
        <v>5468</v>
      </c>
      <c r="H60" s="140">
        <v>5330</v>
      </c>
      <c r="I60" s="115">
        <v>338</v>
      </c>
      <c r="J60" s="116">
        <v>6.3414634146341466</v>
      </c>
    </row>
    <row r="61" spans="1:16" s="110" customFormat="1" ht="14.45" customHeight="1" x14ac:dyDescent="0.2">
      <c r="A61" s="118"/>
      <c r="B61" s="121" t="s">
        <v>110</v>
      </c>
      <c r="C61" s="113">
        <v>17.839965019676431</v>
      </c>
      <c r="D61" s="115">
        <v>2040</v>
      </c>
      <c r="E61" s="114">
        <v>1931</v>
      </c>
      <c r="F61" s="114">
        <v>1923</v>
      </c>
      <c r="G61" s="114">
        <v>1881</v>
      </c>
      <c r="H61" s="140">
        <v>1845</v>
      </c>
      <c r="I61" s="115">
        <v>195</v>
      </c>
      <c r="J61" s="116">
        <v>10.56910569105691</v>
      </c>
    </row>
    <row r="62" spans="1:16" s="110" customFormat="1" ht="14.45" customHeight="1" x14ac:dyDescent="0.2">
      <c r="A62" s="120"/>
      <c r="B62" s="121" t="s">
        <v>111</v>
      </c>
      <c r="C62" s="113">
        <v>18.329689549628334</v>
      </c>
      <c r="D62" s="115">
        <v>2096</v>
      </c>
      <c r="E62" s="114">
        <v>1826</v>
      </c>
      <c r="F62" s="114">
        <v>1808</v>
      </c>
      <c r="G62" s="114">
        <v>1791</v>
      </c>
      <c r="H62" s="140">
        <v>1724</v>
      </c>
      <c r="I62" s="115">
        <v>372</v>
      </c>
      <c r="J62" s="116">
        <v>21.577726218097446</v>
      </c>
    </row>
    <row r="63" spans="1:16" s="110" customFormat="1" ht="14.45" customHeight="1" x14ac:dyDescent="0.2">
      <c r="A63" s="120"/>
      <c r="B63" s="121" t="s">
        <v>112</v>
      </c>
      <c r="C63" s="113">
        <v>1.3205072146917358</v>
      </c>
      <c r="D63" s="115">
        <v>151</v>
      </c>
      <c r="E63" s="114">
        <v>135</v>
      </c>
      <c r="F63" s="114">
        <v>132</v>
      </c>
      <c r="G63" s="114">
        <v>116</v>
      </c>
      <c r="H63" s="140">
        <v>110</v>
      </c>
      <c r="I63" s="115">
        <v>41</v>
      </c>
      <c r="J63" s="116">
        <v>37.272727272727273</v>
      </c>
    </row>
    <row r="64" spans="1:16" s="110" customFormat="1" ht="14.45" customHeight="1" x14ac:dyDescent="0.2">
      <c r="A64" s="120" t="s">
        <v>113</v>
      </c>
      <c r="B64" s="119" t="s">
        <v>116</v>
      </c>
      <c r="C64" s="113">
        <v>87.82684739833843</v>
      </c>
      <c r="D64" s="115">
        <v>10043</v>
      </c>
      <c r="E64" s="114">
        <v>9602</v>
      </c>
      <c r="F64" s="114">
        <v>9394</v>
      </c>
      <c r="G64" s="114">
        <v>9281</v>
      </c>
      <c r="H64" s="140">
        <v>8998</v>
      </c>
      <c r="I64" s="115">
        <v>1045</v>
      </c>
      <c r="J64" s="116">
        <v>11.613691931540343</v>
      </c>
    </row>
    <row r="65" spans="1:10" s="110" customFormat="1" ht="14.45" customHeight="1" x14ac:dyDescent="0.2">
      <c r="A65" s="123"/>
      <c r="B65" s="124" t="s">
        <v>117</v>
      </c>
      <c r="C65" s="125">
        <v>12.094446873633581</v>
      </c>
      <c r="D65" s="143">
        <v>1383</v>
      </c>
      <c r="E65" s="144">
        <v>1404</v>
      </c>
      <c r="F65" s="144">
        <v>1438</v>
      </c>
      <c r="G65" s="144">
        <v>1418</v>
      </c>
      <c r="H65" s="145">
        <v>1361</v>
      </c>
      <c r="I65" s="143">
        <v>22</v>
      </c>
      <c r="J65" s="146">
        <v>1.6164584864070537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10801</v>
      </c>
      <c r="G11" s="114">
        <v>10349</v>
      </c>
      <c r="H11" s="114">
        <v>10140</v>
      </c>
      <c r="I11" s="114">
        <v>9981</v>
      </c>
      <c r="J11" s="140">
        <v>9622</v>
      </c>
      <c r="K11" s="114">
        <v>1179</v>
      </c>
      <c r="L11" s="116">
        <v>12.253169819164414</v>
      </c>
    </row>
    <row r="12" spans="1:17" s="110" customFormat="1" ht="24" customHeight="1" x14ac:dyDescent="0.2">
      <c r="A12" s="604" t="s">
        <v>185</v>
      </c>
      <c r="B12" s="605"/>
      <c r="C12" s="605"/>
      <c r="D12" s="606"/>
      <c r="E12" s="113">
        <v>38.246458661235074</v>
      </c>
      <c r="F12" s="115">
        <v>4131</v>
      </c>
      <c r="G12" s="114">
        <v>3857</v>
      </c>
      <c r="H12" s="114">
        <v>3742</v>
      </c>
      <c r="I12" s="114">
        <v>3628</v>
      </c>
      <c r="J12" s="140">
        <v>3502</v>
      </c>
      <c r="K12" s="114">
        <v>629</v>
      </c>
      <c r="L12" s="116">
        <v>17.961165048543688</v>
      </c>
    </row>
    <row r="13" spans="1:17" s="110" customFormat="1" ht="15" customHeight="1" x14ac:dyDescent="0.2">
      <c r="A13" s="120"/>
      <c r="B13" s="612" t="s">
        <v>107</v>
      </c>
      <c r="C13" s="612"/>
      <c r="E13" s="113">
        <v>61.753541338764926</v>
      </c>
      <c r="F13" s="115">
        <v>6670</v>
      </c>
      <c r="G13" s="114">
        <v>6492</v>
      </c>
      <c r="H13" s="114">
        <v>6398</v>
      </c>
      <c r="I13" s="114">
        <v>6353</v>
      </c>
      <c r="J13" s="140">
        <v>6120</v>
      </c>
      <c r="K13" s="114">
        <v>550</v>
      </c>
      <c r="L13" s="116">
        <v>8.9869281045751634</v>
      </c>
    </row>
    <row r="14" spans="1:17" s="110" customFormat="1" ht="22.5" customHeight="1" x14ac:dyDescent="0.2">
      <c r="A14" s="604" t="s">
        <v>186</v>
      </c>
      <c r="B14" s="605"/>
      <c r="C14" s="605"/>
      <c r="D14" s="606"/>
      <c r="E14" s="113">
        <v>14.054254235718915</v>
      </c>
      <c r="F14" s="115">
        <v>1518</v>
      </c>
      <c r="G14" s="114">
        <v>1491</v>
      </c>
      <c r="H14" s="114">
        <v>1410</v>
      </c>
      <c r="I14" s="114">
        <v>1383</v>
      </c>
      <c r="J14" s="140">
        <v>1282</v>
      </c>
      <c r="K14" s="114">
        <v>236</v>
      </c>
      <c r="L14" s="116">
        <v>18.408736349453978</v>
      </c>
    </row>
    <row r="15" spans="1:17" s="110" customFormat="1" ht="15" customHeight="1" x14ac:dyDescent="0.2">
      <c r="A15" s="120"/>
      <c r="B15" s="119"/>
      <c r="C15" s="258" t="s">
        <v>106</v>
      </c>
      <c r="E15" s="113">
        <v>44.729907773386032</v>
      </c>
      <c r="F15" s="115">
        <v>679</v>
      </c>
      <c r="G15" s="114">
        <v>645</v>
      </c>
      <c r="H15" s="114">
        <v>597</v>
      </c>
      <c r="I15" s="114">
        <v>582</v>
      </c>
      <c r="J15" s="140">
        <v>566</v>
      </c>
      <c r="K15" s="114">
        <v>113</v>
      </c>
      <c r="L15" s="116">
        <v>19.964664310954063</v>
      </c>
    </row>
    <row r="16" spans="1:17" s="110" customFormat="1" ht="15" customHeight="1" x14ac:dyDescent="0.2">
      <c r="A16" s="120"/>
      <c r="B16" s="119"/>
      <c r="C16" s="258" t="s">
        <v>107</v>
      </c>
      <c r="E16" s="113">
        <v>55.270092226613968</v>
      </c>
      <c r="F16" s="115">
        <v>839</v>
      </c>
      <c r="G16" s="114">
        <v>846</v>
      </c>
      <c r="H16" s="114">
        <v>813</v>
      </c>
      <c r="I16" s="114">
        <v>801</v>
      </c>
      <c r="J16" s="140">
        <v>716</v>
      </c>
      <c r="K16" s="114">
        <v>123</v>
      </c>
      <c r="L16" s="116">
        <v>17.178770949720672</v>
      </c>
    </row>
    <row r="17" spans="1:12" s="110" customFormat="1" ht="15" customHeight="1" x14ac:dyDescent="0.2">
      <c r="A17" s="120"/>
      <c r="B17" s="121" t="s">
        <v>109</v>
      </c>
      <c r="C17" s="258"/>
      <c r="E17" s="113">
        <v>50.06943801499861</v>
      </c>
      <c r="F17" s="115">
        <v>5408</v>
      </c>
      <c r="G17" s="114">
        <v>5367</v>
      </c>
      <c r="H17" s="114">
        <v>5273</v>
      </c>
      <c r="I17" s="114">
        <v>5182</v>
      </c>
      <c r="J17" s="140">
        <v>5051</v>
      </c>
      <c r="K17" s="114">
        <v>357</v>
      </c>
      <c r="L17" s="116">
        <v>7.0679073450801821</v>
      </c>
    </row>
    <row r="18" spans="1:12" s="110" customFormat="1" ht="15" customHeight="1" x14ac:dyDescent="0.2">
      <c r="A18" s="120"/>
      <c r="B18" s="119"/>
      <c r="C18" s="258" t="s">
        <v>106</v>
      </c>
      <c r="E18" s="113">
        <v>35.318047337278109</v>
      </c>
      <c r="F18" s="115">
        <v>1910</v>
      </c>
      <c r="G18" s="114">
        <v>1855</v>
      </c>
      <c r="H18" s="114">
        <v>1805</v>
      </c>
      <c r="I18" s="114">
        <v>1731</v>
      </c>
      <c r="J18" s="140">
        <v>1664</v>
      </c>
      <c r="K18" s="114">
        <v>246</v>
      </c>
      <c r="L18" s="116">
        <v>14.783653846153847</v>
      </c>
    </row>
    <row r="19" spans="1:12" s="110" customFormat="1" ht="15" customHeight="1" x14ac:dyDescent="0.2">
      <c r="A19" s="120"/>
      <c r="B19" s="119"/>
      <c r="C19" s="258" t="s">
        <v>107</v>
      </c>
      <c r="E19" s="113">
        <v>64.681952662721898</v>
      </c>
      <c r="F19" s="115">
        <v>3498</v>
      </c>
      <c r="G19" s="114">
        <v>3512</v>
      </c>
      <c r="H19" s="114">
        <v>3468</v>
      </c>
      <c r="I19" s="114">
        <v>3451</v>
      </c>
      <c r="J19" s="140">
        <v>3387</v>
      </c>
      <c r="K19" s="114">
        <v>111</v>
      </c>
      <c r="L19" s="116">
        <v>3.2772364924712134</v>
      </c>
    </row>
    <row r="20" spans="1:12" s="110" customFormat="1" ht="15" customHeight="1" x14ac:dyDescent="0.2">
      <c r="A20" s="120"/>
      <c r="B20" s="121" t="s">
        <v>110</v>
      </c>
      <c r="C20" s="258"/>
      <c r="E20" s="113">
        <v>17.572446995648551</v>
      </c>
      <c r="F20" s="115">
        <v>1898</v>
      </c>
      <c r="G20" s="114">
        <v>1782</v>
      </c>
      <c r="H20" s="114">
        <v>1762</v>
      </c>
      <c r="I20" s="114">
        <v>1732</v>
      </c>
      <c r="J20" s="140">
        <v>1679</v>
      </c>
      <c r="K20" s="114">
        <v>219</v>
      </c>
      <c r="L20" s="116">
        <v>13.043478260869565</v>
      </c>
    </row>
    <row r="21" spans="1:12" s="110" customFormat="1" ht="15" customHeight="1" x14ac:dyDescent="0.2">
      <c r="A21" s="120"/>
      <c r="B21" s="119"/>
      <c r="C21" s="258" t="s">
        <v>106</v>
      </c>
      <c r="E21" s="113">
        <v>33.456269757639618</v>
      </c>
      <c r="F21" s="115">
        <v>635</v>
      </c>
      <c r="G21" s="114">
        <v>578</v>
      </c>
      <c r="H21" s="114">
        <v>559</v>
      </c>
      <c r="I21" s="114">
        <v>547</v>
      </c>
      <c r="J21" s="140">
        <v>533</v>
      </c>
      <c r="K21" s="114">
        <v>102</v>
      </c>
      <c r="L21" s="116">
        <v>19.136960600375236</v>
      </c>
    </row>
    <row r="22" spans="1:12" s="110" customFormat="1" ht="15" customHeight="1" x14ac:dyDescent="0.2">
      <c r="A22" s="120"/>
      <c r="B22" s="119"/>
      <c r="C22" s="258" t="s">
        <v>107</v>
      </c>
      <c r="E22" s="113">
        <v>66.543730242360382</v>
      </c>
      <c r="F22" s="115">
        <v>1263</v>
      </c>
      <c r="G22" s="114">
        <v>1204</v>
      </c>
      <c r="H22" s="114">
        <v>1203</v>
      </c>
      <c r="I22" s="114">
        <v>1185</v>
      </c>
      <c r="J22" s="140">
        <v>1146</v>
      </c>
      <c r="K22" s="114">
        <v>117</v>
      </c>
      <c r="L22" s="116">
        <v>10.209424083769633</v>
      </c>
    </row>
    <row r="23" spans="1:12" s="110" customFormat="1" ht="15" customHeight="1" x14ac:dyDescent="0.2">
      <c r="A23" s="120"/>
      <c r="B23" s="121" t="s">
        <v>111</v>
      </c>
      <c r="C23" s="258"/>
      <c r="E23" s="113">
        <v>18.303860753633924</v>
      </c>
      <c r="F23" s="115">
        <v>1977</v>
      </c>
      <c r="G23" s="114">
        <v>1709</v>
      </c>
      <c r="H23" s="114">
        <v>1695</v>
      </c>
      <c r="I23" s="114">
        <v>1684</v>
      </c>
      <c r="J23" s="140">
        <v>1610</v>
      </c>
      <c r="K23" s="114">
        <v>367</v>
      </c>
      <c r="L23" s="116">
        <v>22.795031055900623</v>
      </c>
    </row>
    <row r="24" spans="1:12" s="110" customFormat="1" ht="15" customHeight="1" x14ac:dyDescent="0.2">
      <c r="A24" s="120"/>
      <c r="B24" s="119"/>
      <c r="C24" s="258" t="s">
        <v>106</v>
      </c>
      <c r="E24" s="113">
        <v>45.877592311583207</v>
      </c>
      <c r="F24" s="115">
        <v>907</v>
      </c>
      <c r="G24" s="114">
        <v>779</v>
      </c>
      <c r="H24" s="114">
        <v>781</v>
      </c>
      <c r="I24" s="114">
        <v>768</v>
      </c>
      <c r="J24" s="140">
        <v>739</v>
      </c>
      <c r="K24" s="114">
        <v>168</v>
      </c>
      <c r="L24" s="116">
        <v>22.733423545331529</v>
      </c>
    </row>
    <row r="25" spans="1:12" s="110" customFormat="1" ht="15" customHeight="1" x14ac:dyDescent="0.2">
      <c r="A25" s="120"/>
      <c r="B25" s="119"/>
      <c r="C25" s="258" t="s">
        <v>107</v>
      </c>
      <c r="E25" s="113">
        <v>54.122407688416793</v>
      </c>
      <c r="F25" s="115">
        <v>1070</v>
      </c>
      <c r="G25" s="114">
        <v>930</v>
      </c>
      <c r="H25" s="114">
        <v>914</v>
      </c>
      <c r="I25" s="114">
        <v>916</v>
      </c>
      <c r="J25" s="140">
        <v>871</v>
      </c>
      <c r="K25" s="114">
        <v>199</v>
      </c>
      <c r="L25" s="116">
        <v>22.847301951779563</v>
      </c>
    </row>
    <row r="26" spans="1:12" s="110" customFormat="1" ht="15" customHeight="1" x14ac:dyDescent="0.2">
      <c r="A26" s="120"/>
      <c r="C26" s="121" t="s">
        <v>187</v>
      </c>
      <c r="D26" s="110" t="s">
        <v>188</v>
      </c>
      <c r="E26" s="113">
        <v>1.3424682899731506</v>
      </c>
      <c r="F26" s="115">
        <v>145</v>
      </c>
      <c r="G26" s="114">
        <v>126</v>
      </c>
      <c r="H26" s="114">
        <v>119</v>
      </c>
      <c r="I26" s="114">
        <v>104</v>
      </c>
      <c r="J26" s="140">
        <v>100</v>
      </c>
      <c r="K26" s="114">
        <v>45</v>
      </c>
      <c r="L26" s="116">
        <v>45</v>
      </c>
    </row>
    <row r="27" spans="1:12" s="110" customFormat="1" ht="15" customHeight="1" x14ac:dyDescent="0.2">
      <c r="A27" s="120"/>
      <c r="B27" s="119"/>
      <c r="D27" s="259" t="s">
        <v>106</v>
      </c>
      <c r="E27" s="113">
        <v>33.793103448275865</v>
      </c>
      <c r="F27" s="115">
        <v>49</v>
      </c>
      <c r="G27" s="114">
        <v>41</v>
      </c>
      <c r="H27" s="114">
        <v>49</v>
      </c>
      <c r="I27" s="114">
        <v>42</v>
      </c>
      <c r="J27" s="140">
        <v>40</v>
      </c>
      <c r="K27" s="114">
        <v>9</v>
      </c>
      <c r="L27" s="116">
        <v>22.5</v>
      </c>
    </row>
    <row r="28" spans="1:12" s="110" customFormat="1" ht="15" customHeight="1" x14ac:dyDescent="0.2">
      <c r="A28" s="120"/>
      <c r="B28" s="119"/>
      <c r="D28" s="259" t="s">
        <v>107</v>
      </c>
      <c r="E28" s="113">
        <v>66.206896551724142</v>
      </c>
      <c r="F28" s="115">
        <v>96</v>
      </c>
      <c r="G28" s="114">
        <v>85</v>
      </c>
      <c r="H28" s="114">
        <v>70</v>
      </c>
      <c r="I28" s="114">
        <v>62</v>
      </c>
      <c r="J28" s="140">
        <v>60</v>
      </c>
      <c r="K28" s="114">
        <v>36</v>
      </c>
      <c r="L28" s="116">
        <v>60</v>
      </c>
    </row>
    <row r="29" spans="1:12" s="110" customFormat="1" ht="24" customHeight="1" x14ac:dyDescent="0.2">
      <c r="A29" s="604" t="s">
        <v>189</v>
      </c>
      <c r="B29" s="605"/>
      <c r="C29" s="605"/>
      <c r="D29" s="606"/>
      <c r="E29" s="113">
        <v>88.112211832237762</v>
      </c>
      <c r="F29" s="115">
        <v>9517</v>
      </c>
      <c r="G29" s="114">
        <v>9015</v>
      </c>
      <c r="H29" s="114">
        <v>8790</v>
      </c>
      <c r="I29" s="114">
        <v>8657</v>
      </c>
      <c r="J29" s="140">
        <v>8349</v>
      </c>
      <c r="K29" s="114">
        <v>1168</v>
      </c>
      <c r="L29" s="116">
        <v>13.989699365193436</v>
      </c>
    </row>
    <row r="30" spans="1:12" s="110" customFormat="1" ht="15" customHeight="1" x14ac:dyDescent="0.2">
      <c r="A30" s="120"/>
      <c r="B30" s="119"/>
      <c r="C30" s="258" t="s">
        <v>106</v>
      </c>
      <c r="E30" s="113">
        <v>37.333193233161708</v>
      </c>
      <c r="F30" s="115">
        <v>3553</v>
      </c>
      <c r="G30" s="114">
        <v>3243</v>
      </c>
      <c r="H30" s="114">
        <v>3129</v>
      </c>
      <c r="I30" s="114">
        <v>3043</v>
      </c>
      <c r="J30" s="140">
        <v>2952</v>
      </c>
      <c r="K30" s="114">
        <v>601</v>
      </c>
      <c r="L30" s="116">
        <v>20.359078590785909</v>
      </c>
    </row>
    <row r="31" spans="1:12" s="110" customFormat="1" ht="15" customHeight="1" x14ac:dyDescent="0.2">
      <c r="A31" s="120"/>
      <c r="B31" s="119"/>
      <c r="C31" s="258" t="s">
        <v>107</v>
      </c>
      <c r="E31" s="113">
        <v>62.666806766838292</v>
      </c>
      <c r="F31" s="115">
        <v>5964</v>
      </c>
      <c r="G31" s="114">
        <v>5772</v>
      </c>
      <c r="H31" s="114">
        <v>5661</v>
      </c>
      <c r="I31" s="114">
        <v>5614</v>
      </c>
      <c r="J31" s="140">
        <v>5397</v>
      </c>
      <c r="K31" s="114">
        <v>567</v>
      </c>
      <c r="L31" s="116">
        <v>10.505836575875486</v>
      </c>
    </row>
    <row r="32" spans="1:12" s="110" customFormat="1" ht="15" customHeight="1" x14ac:dyDescent="0.2">
      <c r="A32" s="120"/>
      <c r="B32" s="119" t="s">
        <v>117</v>
      </c>
      <c r="C32" s="258"/>
      <c r="E32" s="113">
        <v>11.80446254976391</v>
      </c>
      <c r="F32" s="114">
        <v>1275</v>
      </c>
      <c r="G32" s="114">
        <v>1324</v>
      </c>
      <c r="H32" s="114">
        <v>1338</v>
      </c>
      <c r="I32" s="114">
        <v>1312</v>
      </c>
      <c r="J32" s="140">
        <v>1262</v>
      </c>
      <c r="K32" s="114">
        <v>13</v>
      </c>
      <c r="L32" s="116">
        <v>1.0301109350237718</v>
      </c>
    </row>
    <row r="33" spans="1:12" s="110" customFormat="1" ht="15" customHeight="1" x14ac:dyDescent="0.2">
      <c r="A33" s="120"/>
      <c r="B33" s="119"/>
      <c r="C33" s="258" t="s">
        <v>106</v>
      </c>
      <c r="E33" s="113">
        <v>45.176470588235297</v>
      </c>
      <c r="F33" s="114">
        <v>576</v>
      </c>
      <c r="G33" s="114">
        <v>610</v>
      </c>
      <c r="H33" s="114">
        <v>608</v>
      </c>
      <c r="I33" s="114">
        <v>581</v>
      </c>
      <c r="J33" s="140">
        <v>547</v>
      </c>
      <c r="K33" s="114">
        <v>29</v>
      </c>
      <c r="L33" s="116">
        <v>5.3016453382084094</v>
      </c>
    </row>
    <row r="34" spans="1:12" s="110" customFormat="1" ht="15" customHeight="1" x14ac:dyDescent="0.2">
      <c r="A34" s="120"/>
      <c r="B34" s="119"/>
      <c r="C34" s="258" t="s">
        <v>107</v>
      </c>
      <c r="E34" s="113">
        <v>54.823529411764703</v>
      </c>
      <c r="F34" s="114">
        <v>699</v>
      </c>
      <c r="G34" s="114">
        <v>714</v>
      </c>
      <c r="H34" s="114">
        <v>730</v>
      </c>
      <c r="I34" s="114">
        <v>731</v>
      </c>
      <c r="J34" s="140">
        <v>715</v>
      </c>
      <c r="K34" s="114">
        <v>-16</v>
      </c>
      <c r="L34" s="116">
        <v>-2.2377622377622379</v>
      </c>
    </row>
    <row r="35" spans="1:12" s="110" customFormat="1" ht="24" customHeight="1" x14ac:dyDescent="0.2">
      <c r="A35" s="604" t="s">
        <v>192</v>
      </c>
      <c r="B35" s="605"/>
      <c r="C35" s="605"/>
      <c r="D35" s="606"/>
      <c r="E35" s="113">
        <v>13.27654846773447</v>
      </c>
      <c r="F35" s="114">
        <v>1434</v>
      </c>
      <c r="G35" s="114">
        <v>1403</v>
      </c>
      <c r="H35" s="114">
        <v>1362</v>
      </c>
      <c r="I35" s="114">
        <v>1358</v>
      </c>
      <c r="J35" s="114">
        <v>1267</v>
      </c>
      <c r="K35" s="318">
        <v>167</v>
      </c>
      <c r="L35" s="319">
        <v>13.180741910023677</v>
      </c>
    </row>
    <row r="36" spans="1:12" s="110" customFormat="1" ht="15" customHeight="1" x14ac:dyDescent="0.2">
      <c r="A36" s="120"/>
      <c r="B36" s="119"/>
      <c r="C36" s="258" t="s">
        <v>106</v>
      </c>
      <c r="E36" s="113">
        <v>40.934449093444911</v>
      </c>
      <c r="F36" s="114">
        <v>587</v>
      </c>
      <c r="G36" s="114">
        <v>563</v>
      </c>
      <c r="H36" s="114">
        <v>538</v>
      </c>
      <c r="I36" s="114">
        <v>526</v>
      </c>
      <c r="J36" s="114">
        <v>508</v>
      </c>
      <c r="K36" s="318">
        <v>79</v>
      </c>
      <c r="L36" s="116">
        <v>15.551181102362206</v>
      </c>
    </row>
    <row r="37" spans="1:12" s="110" customFormat="1" ht="15" customHeight="1" x14ac:dyDescent="0.2">
      <c r="A37" s="120"/>
      <c r="B37" s="119"/>
      <c r="C37" s="258" t="s">
        <v>107</v>
      </c>
      <c r="E37" s="113">
        <v>59.065550906555089</v>
      </c>
      <c r="F37" s="114">
        <v>847</v>
      </c>
      <c r="G37" s="114">
        <v>840</v>
      </c>
      <c r="H37" s="114">
        <v>824</v>
      </c>
      <c r="I37" s="114">
        <v>832</v>
      </c>
      <c r="J37" s="140">
        <v>759</v>
      </c>
      <c r="K37" s="114">
        <v>88</v>
      </c>
      <c r="L37" s="116">
        <v>11.594202898550725</v>
      </c>
    </row>
    <row r="38" spans="1:12" s="110" customFormat="1" ht="15" customHeight="1" x14ac:dyDescent="0.2">
      <c r="A38" s="120"/>
      <c r="B38" s="119" t="s">
        <v>328</v>
      </c>
      <c r="C38" s="258"/>
      <c r="E38" s="113">
        <v>64.531061938709385</v>
      </c>
      <c r="F38" s="114">
        <v>6970</v>
      </c>
      <c r="G38" s="114">
        <v>6614</v>
      </c>
      <c r="H38" s="114">
        <v>6533</v>
      </c>
      <c r="I38" s="114">
        <v>6408</v>
      </c>
      <c r="J38" s="140">
        <v>6210</v>
      </c>
      <c r="K38" s="114">
        <v>760</v>
      </c>
      <c r="L38" s="116">
        <v>12.238325281803542</v>
      </c>
    </row>
    <row r="39" spans="1:12" s="110" customFormat="1" ht="15" customHeight="1" x14ac:dyDescent="0.2">
      <c r="A39" s="120"/>
      <c r="B39" s="119"/>
      <c r="C39" s="258" t="s">
        <v>106</v>
      </c>
      <c r="E39" s="113">
        <v>37.790530846484934</v>
      </c>
      <c r="F39" s="115">
        <v>2634</v>
      </c>
      <c r="G39" s="114">
        <v>2430</v>
      </c>
      <c r="H39" s="114">
        <v>2389</v>
      </c>
      <c r="I39" s="114">
        <v>2312</v>
      </c>
      <c r="J39" s="140">
        <v>2246</v>
      </c>
      <c r="K39" s="114">
        <v>388</v>
      </c>
      <c r="L39" s="116">
        <v>17.275155832591274</v>
      </c>
    </row>
    <row r="40" spans="1:12" s="110" customFormat="1" ht="15" customHeight="1" x14ac:dyDescent="0.2">
      <c r="A40" s="120"/>
      <c r="B40" s="119"/>
      <c r="C40" s="258" t="s">
        <v>107</v>
      </c>
      <c r="E40" s="113">
        <v>62.209469153515066</v>
      </c>
      <c r="F40" s="115">
        <v>4336</v>
      </c>
      <c r="G40" s="114">
        <v>4184</v>
      </c>
      <c r="H40" s="114">
        <v>4144</v>
      </c>
      <c r="I40" s="114">
        <v>4096</v>
      </c>
      <c r="J40" s="140">
        <v>3964</v>
      </c>
      <c r="K40" s="114">
        <v>372</v>
      </c>
      <c r="L40" s="116">
        <v>9.3844601412714432</v>
      </c>
    </row>
    <row r="41" spans="1:12" s="110" customFormat="1" ht="15" customHeight="1" x14ac:dyDescent="0.2">
      <c r="A41" s="120"/>
      <c r="B41" s="320" t="s">
        <v>517</v>
      </c>
      <c r="C41" s="258"/>
      <c r="E41" s="113">
        <v>9.5268956578094617</v>
      </c>
      <c r="F41" s="115">
        <v>1029</v>
      </c>
      <c r="G41" s="114">
        <v>907</v>
      </c>
      <c r="H41" s="114">
        <v>788</v>
      </c>
      <c r="I41" s="114">
        <v>770</v>
      </c>
      <c r="J41" s="140">
        <v>724</v>
      </c>
      <c r="K41" s="114">
        <v>305</v>
      </c>
      <c r="L41" s="116">
        <v>42.127071823204417</v>
      </c>
    </row>
    <row r="42" spans="1:12" s="110" customFormat="1" ht="15" customHeight="1" x14ac:dyDescent="0.2">
      <c r="A42" s="120"/>
      <c r="B42" s="119"/>
      <c r="C42" s="268" t="s">
        <v>106</v>
      </c>
      <c r="D42" s="182"/>
      <c r="E42" s="113">
        <v>42.662779397473273</v>
      </c>
      <c r="F42" s="115">
        <v>439</v>
      </c>
      <c r="G42" s="114">
        <v>362</v>
      </c>
      <c r="H42" s="114">
        <v>304</v>
      </c>
      <c r="I42" s="114">
        <v>291</v>
      </c>
      <c r="J42" s="140">
        <v>270</v>
      </c>
      <c r="K42" s="114">
        <v>169</v>
      </c>
      <c r="L42" s="116">
        <v>62.592592592592595</v>
      </c>
    </row>
    <row r="43" spans="1:12" s="110" customFormat="1" ht="15" customHeight="1" x14ac:dyDescent="0.2">
      <c r="A43" s="120"/>
      <c r="B43" s="119"/>
      <c r="C43" s="268" t="s">
        <v>107</v>
      </c>
      <c r="D43" s="182"/>
      <c r="E43" s="113">
        <v>57.337220602526727</v>
      </c>
      <c r="F43" s="115">
        <v>590</v>
      </c>
      <c r="G43" s="114">
        <v>545</v>
      </c>
      <c r="H43" s="114">
        <v>484</v>
      </c>
      <c r="I43" s="114">
        <v>479</v>
      </c>
      <c r="J43" s="140">
        <v>454</v>
      </c>
      <c r="K43" s="114">
        <v>136</v>
      </c>
      <c r="L43" s="116">
        <v>29.955947136563875</v>
      </c>
    </row>
    <row r="44" spans="1:12" s="110" customFormat="1" ht="15" customHeight="1" x14ac:dyDescent="0.2">
      <c r="A44" s="120"/>
      <c r="B44" s="119" t="s">
        <v>205</v>
      </c>
      <c r="C44" s="268"/>
      <c r="D44" s="182"/>
      <c r="E44" s="113">
        <v>12.66549393574669</v>
      </c>
      <c r="F44" s="115">
        <v>1368</v>
      </c>
      <c r="G44" s="114">
        <v>1425</v>
      </c>
      <c r="H44" s="114">
        <v>1457</v>
      </c>
      <c r="I44" s="114">
        <v>1445</v>
      </c>
      <c r="J44" s="140">
        <v>1421</v>
      </c>
      <c r="K44" s="114">
        <v>-53</v>
      </c>
      <c r="L44" s="116">
        <v>-3.729767769176636</v>
      </c>
    </row>
    <row r="45" spans="1:12" s="110" customFormat="1" ht="15" customHeight="1" x14ac:dyDescent="0.2">
      <c r="A45" s="120"/>
      <c r="B45" s="119"/>
      <c r="C45" s="268" t="s">
        <v>106</v>
      </c>
      <c r="D45" s="182"/>
      <c r="E45" s="113">
        <v>34.429824561403507</v>
      </c>
      <c r="F45" s="115">
        <v>471</v>
      </c>
      <c r="G45" s="114">
        <v>502</v>
      </c>
      <c r="H45" s="114">
        <v>511</v>
      </c>
      <c r="I45" s="114">
        <v>499</v>
      </c>
      <c r="J45" s="140">
        <v>478</v>
      </c>
      <c r="K45" s="114">
        <v>-7</v>
      </c>
      <c r="L45" s="116">
        <v>-1.4644351464435146</v>
      </c>
    </row>
    <row r="46" spans="1:12" s="110" customFormat="1" ht="15" customHeight="1" x14ac:dyDescent="0.2">
      <c r="A46" s="123"/>
      <c r="B46" s="124"/>
      <c r="C46" s="260" t="s">
        <v>107</v>
      </c>
      <c r="D46" s="261"/>
      <c r="E46" s="125">
        <v>65.570175438596493</v>
      </c>
      <c r="F46" s="143">
        <v>897</v>
      </c>
      <c r="G46" s="144">
        <v>923</v>
      </c>
      <c r="H46" s="144">
        <v>946</v>
      </c>
      <c r="I46" s="144">
        <v>946</v>
      </c>
      <c r="J46" s="145">
        <v>943</v>
      </c>
      <c r="K46" s="144">
        <v>-46</v>
      </c>
      <c r="L46" s="146">
        <v>-4.8780487804878048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10801</v>
      </c>
      <c r="E11" s="114">
        <v>10349</v>
      </c>
      <c r="F11" s="114">
        <v>10140</v>
      </c>
      <c r="G11" s="114">
        <v>9981</v>
      </c>
      <c r="H11" s="140">
        <v>9622</v>
      </c>
      <c r="I11" s="115">
        <v>1179</v>
      </c>
      <c r="J11" s="116">
        <v>12.253169819164414</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v>81</v>
      </c>
      <c r="G13" s="114" t="s">
        <v>513</v>
      </c>
      <c r="H13" s="140" t="s">
        <v>513</v>
      </c>
      <c r="I13" s="115" t="s">
        <v>513</v>
      </c>
      <c r="J13" s="116" t="s">
        <v>513</v>
      </c>
    </row>
    <row r="14" spans="1:15" s="287" customFormat="1" ht="24.95" customHeight="1" x14ac:dyDescent="0.2">
      <c r="A14" s="193" t="s">
        <v>215</v>
      </c>
      <c r="B14" s="199" t="s">
        <v>137</v>
      </c>
      <c r="C14" s="113">
        <v>4.9254698639014904</v>
      </c>
      <c r="D14" s="115">
        <v>532</v>
      </c>
      <c r="E14" s="114">
        <v>564</v>
      </c>
      <c r="F14" s="114">
        <v>549</v>
      </c>
      <c r="G14" s="114">
        <v>545</v>
      </c>
      <c r="H14" s="140">
        <v>518</v>
      </c>
      <c r="I14" s="115">
        <v>14</v>
      </c>
      <c r="J14" s="116">
        <v>2.7027027027027026</v>
      </c>
      <c r="K14" s="110"/>
      <c r="L14" s="110"/>
      <c r="M14" s="110"/>
      <c r="N14" s="110"/>
      <c r="O14" s="110"/>
    </row>
    <row r="15" spans="1:15" s="110" customFormat="1" ht="24.95" customHeight="1" x14ac:dyDescent="0.2">
      <c r="A15" s="193" t="s">
        <v>216</v>
      </c>
      <c r="B15" s="199" t="s">
        <v>217</v>
      </c>
      <c r="C15" s="113">
        <v>2.583094157948338</v>
      </c>
      <c r="D15" s="115">
        <v>279</v>
      </c>
      <c r="E15" s="114">
        <v>302</v>
      </c>
      <c r="F15" s="114">
        <v>285</v>
      </c>
      <c r="G15" s="114">
        <v>284</v>
      </c>
      <c r="H15" s="140">
        <v>258</v>
      </c>
      <c r="I15" s="115">
        <v>21</v>
      </c>
      <c r="J15" s="116">
        <v>8.1395348837209305</v>
      </c>
    </row>
    <row r="16" spans="1:15" s="287" customFormat="1" ht="24.95" customHeight="1" x14ac:dyDescent="0.2">
      <c r="A16" s="193" t="s">
        <v>218</v>
      </c>
      <c r="B16" s="199" t="s">
        <v>141</v>
      </c>
      <c r="C16" s="113">
        <v>1.4628275159707433</v>
      </c>
      <c r="D16" s="115">
        <v>158</v>
      </c>
      <c r="E16" s="114">
        <v>157</v>
      </c>
      <c r="F16" s="114">
        <v>157</v>
      </c>
      <c r="G16" s="114">
        <v>161</v>
      </c>
      <c r="H16" s="140">
        <v>165</v>
      </c>
      <c r="I16" s="115">
        <v>-7</v>
      </c>
      <c r="J16" s="116">
        <v>-4.2424242424242422</v>
      </c>
      <c r="K16" s="110"/>
      <c r="L16" s="110"/>
      <c r="M16" s="110"/>
      <c r="N16" s="110"/>
      <c r="O16" s="110"/>
    </row>
    <row r="17" spans="1:15" s="110" customFormat="1" ht="24.95" customHeight="1" x14ac:dyDescent="0.2">
      <c r="A17" s="193" t="s">
        <v>142</v>
      </c>
      <c r="B17" s="199" t="s">
        <v>220</v>
      </c>
      <c r="C17" s="113">
        <v>0.87954818998240902</v>
      </c>
      <c r="D17" s="115">
        <v>95</v>
      </c>
      <c r="E17" s="114">
        <v>105</v>
      </c>
      <c r="F17" s="114">
        <v>107</v>
      </c>
      <c r="G17" s="114">
        <v>100</v>
      </c>
      <c r="H17" s="140">
        <v>95</v>
      </c>
      <c r="I17" s="115">
        <v>0</v>
      </c>
      <c r="J17" s="116">
        <v>0</v>
      </c>
    </row>
    <row r="18" spans="1:15" s="287" customFormat="1" ht="24.95" customHeight="1" x14ac:dyDescent="0.2">
      <c r="A18" s="201" t="s">
        <v>144</v>
      </c>
      <c r="B18" s="202" t="s">
        <v>145</v>
      </c>
      <c r="C18" s="113">
        <v>3.907045643921859</v>
      </c>
      <c r="D18" s="115">
        <v>422</v>
      </c>
      <c r="E18" s="114">
        <v>426</v>
      </c>
      <c r="F18" s="114">
        <v>424</v>
      </c>
      <c r="G18" s="114">
        <v>413</v>
      </c>
      <c r="H18" s="140">
        <v>414</v>
      </c>
      <c r="I18" s="115">
        <v>8</v>
      </c>
      <c r="J18" s="116">
        <v>1.932367149758454</v>
      </c>
      <c r="K18" s="110"/>
      <c r="L18" s="110"/>
      <c r="M18" s="110"/>
      <c r="N18" s="110"/>
      <c r="O18" s="110"/>
    </row>
    <row r="19" spans="1:15" s="110" customFormat="1" ht="24.95" customHeight="1" x14ac:dyDescent="0.2">
      <c r="A19" s="193" t="s">
        <v>146</v>
      </c>
      <c r="B19" s="199" t="s">
        <v>147</v>
      </c>
      <c r="C19" s="113">
        <v>13.887602999722247</v>
      </c>
      <c r="D19" s="115">
        <v>1500</v>
      </c>
      <c r="E19" s="114">
        <v>1570</v>
      </c>
      <c r="F19" s="114">
        <v>1568</v>
      </c>
      <c r="G19" s="114">
        <v>1514</v>
      </c>
      <c r="H19" s="140">
        <v>1450</v>
      </c>
      <c r="I19" s="115">
        <v>50</v>
      </c>
      <c r="J19" s="116">
        <v>3.4482758620689653</v>
      </c>
    </row>
    <row r="20" spans="1:15" s="287" customFormat="1" ht="24.95" customHeight="1" x14ac:dyDescent="0.2">
      <c r="A20" s="193" t="s">
        <v>148</v>
      </c>
      <c r="B20" s="199" t="s">
        <v>149</v>
      </c>
      <c r="C20" s="113">
        <v>1.7961299879640773</v>
      </c>
      <c r="D20" s="115">
        <v>194</v>
      </c>
      <c r="E20" s="114">
        <v>201</v>
      </c>
      <c r="F20" s="114">
        <v>219</v>
      </c>
      <c r="G20" s="114">
        <v>226</v>
      </c>
      <c r="H20" s="140">
        <v>218</v>
      </c>
      <c r="I20" s="115">
        <v>-24</v>
      </c>
      <c r="J20" s="116">
        <v>-11.009174311926605</v>
      </c>
      <c r="K20" s="110"/>
      <c r="L20" s="110"/>
      <c r="M20" s="110"/>
      <c r="N20" s="110"/>
      <c r="O20" s="110"/>
    </row>
    <row r="21" spans="1:15" s="110" customFormat="1" ht="24.95" customHeight="1" x14ac:dyDescent="0.2">
      <c r="A21" s="201" t="s">
        <v>150</v>
      </c>
      <c r="B21" s="202" t="s">
        <v>151</v>
      </c>
      <c r="C21" s="113">
        <v>19.322284973613556</v>
      </c>
      <c r="D21" s="115">
        <v>2087</v>
      </c>
      <c r="E21" s="114">
        <v>2422</v>
      </c>
      <c r="F21" s="114">
        <v>2530</v>
      </c>
      <c r="G21" s="114">
        <v>2503</v>
      </c>
      <c r="H21" s="140">
        <v>2263</v>
      </c>
      <c r="I21" s="115">
        <v>-176</v>
      </c>
      <c r="J21" s="116">
        <v>-7.7772867874502873</v>
      </c>
    </row>
    <row r="22" spans="1:15" s="110" customFormat="1" ht="24.95" customHeight="1" x14ac:dyDescent="0.2">
      <c r="A22" s="201" t="s">
        <v>152</v>
      </c>
      <c r="B22" s="199" t="s">
        <v>153</v>
      </c>
      <c r="C22" s="113" t="s">
        <v>513</v>
      </c>
      <c r="D22" s="115" t="s">
        <v>513</v>
      </c>
      <c r="E22" s="114" t="s">
        <v>513</v>
      </c>
      <c r="F22" s="114" t="s">
        <v>513</v>
      </c>
      <c r="G22" s="114">
        <v>119</v>
      </c>
      <c r="H22" s="140" t="s">
        <v>513</v>
      </c>
      <c r="I22" s="115" t="s">
        <v>513</v>
      </c>
      <c r="J22" s="116" t="s">
        <v>513</v>
      </c>
    </row>
    <row r="23" spans="1:15" s="110" customFormat="1" ht="24.95" customHeight="1" x14ac:dyDescent="0.2">
      <c r="A23" s="193" t="s">
        <v>154</v>
      </c>
      <c r="B23" s="199" t="s">
        <v>155</v>
      </c>
      <c r="C23" s="113" t="s">
        <v>513</v>
      </c>
      <c r="D23" s="115" t="s">
        <v>513</v>
      </c>
      <c r="E23" s="114">
        <v>122</v>
      </c>
      <c r="F23" s="114">
        <v>121</v>
      </c>
      <c r="G23" s="114" t="s">
        <v>513</v>
      </c>
      <c r="H23" s="140" t="s">
        <v>513</v>
      </c>
      <c r="I23" s="115" t="s">
        <v>513</v>
      </c>
      <c r="J23" s="116" t="s">
        <v>513</v>
      </c>
    </row>
    <row r="24" spans="1:15" s="110" customFormat="1" ht="24.95" customHeight="1" x14ac:dyDescent="0.2">
      <c r="A24" s="193" t="s">
        <v>156</v>
      </c>
      <c r="B24" s="199" t="s">
        <v>221</v>
      </c>
      <c r="C24" s="113">
        <v>9.8231645218035375</v>
      </c>
      <c r="D24" s="115">
        <v>1061</v>
      </c>
      <c r="E24" s="114">
        <v>1092</v>
      </c>
      <c r="F24" s="114">
        <v>1110</v>
      </c>
      <c r="G24" s="114">
        <v>1089</v>
      </c>
      <c r="H24" s="140">
        <v>1100</v>
      </c>
      <c r="I24" s="115">
        <v>-39</v>
      </c>
      <c r="J24" s="116">
        <v>-3.5454545454545454</v>
      </c>
    </row>
    <row r="25" spans="1:15" s="110" customFormat="1" ht="24.95" customHeight="1" x14ac:dyDescent="0.2">
      <c r="A25" s="193" t="s">
        <v>222</v>
      </c>
      <c r="B25" s="204" t="s">
        <v>159</v>
      </c>
      <c r="C25" s="113">
        <v>4.832885843903342</v>
      </c>
      <c r="D25" s="115">
        <v>522</v>
      </c>
      <c r="E25" s="114">
        <v>541</v>
      </c>
      <c r="F25" s="114">
        <v>558</v>
      </c>
      <c r="G25" s="114">
        <v>554</v>
      </c>
      <c r="H25" s="140">
        <v>532</v>
      </c>
      <c r="I25" s="115">
        <v>-10</v>
      </c>
      <c r="J25" s="116">
        <v>-1.8796992481203008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2.583094157948338</v>
      </c>
      <c r="D27" s="115">
        <v>279</v>
      </c>
      <c r="E27" s="114">
        <v>284</v>
      </c>
      <c r="F27" s="114">
        <v>282</v>
      </c>
      <c r="G27" s="114">
        <v>281</v>
      </c>
      <c r="H27" s="140">
        <v>289</v>
      </c>
      <c r="I27" s="115">
        <v>-10</v>
      </c>
      <c r="J27" s="116">
        <v>-3.4602076124567476</v>
      </c>
    </row>
    <row r="28" spans="1:15" s="110" customFormat="1" ht="24.95" customHeight="1" x14ac:dyDescent="0.2">
      <c r="A28" s="193" t="s">
        <v>163</v>
      </c>
      <c r="B28" s="199" t="s">
        <v>164</v>
      </c>
      <c r="C28" s="113">
        <v>1.4720859179705583</v>
      </c>
      <c r="D28" s="115">
        <v>159</v>
      </c>
      <c r="E28" s="114">
        <v>190</v>
      </c>
      <c r="F28" s="114">
        <v>160</v>
      </c>
      <c r="G28" s="114">
        <v>161</v>
      </c>
      <c r="H28" s="140">
        <v>208</v>
      </c>
      <c r="I28" s="115">
        <v>-49</v>
      </c>
      <c r="J28" s="116">
        <v>-23.557692307692307</v>
      </c>
    </row>
    <row r="29" spans="1:15" s="110" customFormat="1" ht="24.95" customHeight="1" x14ac:dyDescent="0.2">
      <c r="A29" s="193">
        <v>86</v>
      </c>
      <c r="B29" s="199" t="s">
        <v>165</v>
      </c>
      <c r="C29" s="113">
        <v>7.2493287658550134</v>
      </c>
      <c r="D29" s="115">
        <v>783</v>
      </c>
      <c r="E29" s="114">
        <v>778</v>
      </c>
      <c r="F29" s="114">
        <v>799</v>
      </c>
      <c r="G29" s="114">
        <v>781</v>
      </c>
      <c r="H29" s="140">
        <v>787</v>
      </c>
      <c r="I29" s="115">
        <v>-4</v>
      </c>
      <c r="J29" s="116">
        <v>-0.50825921219822112</v>
      </c>
    </row>
    <row r="30" spans="1:15" s="110" customFormat="1" ht="24.95" customHeight="1" x14ac:dyDescent="0.2">
      <c r="A30" s="193">
        <v>87.88</v>
      </c>
      <c r="B30" s="204" t="s">
        <v>166</v>
      </c>
      <c r="C30" s="113">
        <v>3.6385519859272288</v>
      </c>
      <c r="D30" s="115">
        <v>393</v>
      </c>
      <c r="E30" s="114">
        <v>410</v>
      </c>
      <c r="F30" s="114">
        <v>414</v>
      </c>
      <c r="G30" s="114">
        <v>435</v>
      </c>
      <c r="H30" s="140">
        <v>423</v>
      </c>
      <c r="I30" s="115">
        <v>-30</v>
      </c>
      <c r="J30" s="116">
        <v>-7.0921985815602833</v>
      </c>
    </row>
    <row r="31" spans="1:15" s="110" customFormat="1" ht="24.95" customHeight="1" x14ac:dyDescent="0.2">
      <c r="A31" s="193" t="s">
        <v>167</v>
      </c>
      <c r="B31" s="199" t="s">
        <v>168</v>
      </c>
      <c r="C31" s="113">
        <v>22.91454494954171</v>
      </c>
      <c r="D31" s="115">
        <v>2475</v>
      </c>
      <c r="E31" s="114">
        <v>1475</v>
      </c>
      <c r="F31" s="114">
        <v>1130</v>
      </c>
      <c r="G31" s="114">
        <v>1084</v>
      </c>
      <c r="H31" s="140">
        <v>1054</v>
      </c>
      <c r="I31" s="115">
        <v>1421</v>
      </c>
      <c r="J31" s="116">
        <v>134.81973434535104</v>
      </c>
    </row>
    <row r="32" spans="1:15" s="110" customFormat="1" ht="24.95" customHeight="1" x14ac:dyDescent="0.2">
      <c r="A32" s="193"/>
      <c r="B32" s="204" t="s">
        <v>169</v>
      </c>
      <c r="C32" s="113">
        <v>0</v>
      </c>
      <c r="D32" s="115">
        <v>0</v>
      </c>
      <c r="E32" s="114">
        <v>0</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v>1054</v>
      </c>
      <c r="G35" s="114" t="s">
        <v>513</v>
      </c>
      <c r="H35" s="140" t="s">
        <v>513</v>
      </c>
      <c r="I35" s="115" t="s">
        <v>513</v>
      </c>
      <c r="J35" s="116" t="s">
        <v>513</v>
      </c>
    </row>
    <row r="36" spans="1:10" s="110" customFormat="1" ht="24.95" customHeight="1" x14ac:dyDescent="0.2">
      <c r="A36" s="294" t="s">
        <v>173</v>
      </c>
      <c r="B36" s="295" t="s">
        <v>174</v>
      </c>
      <c r="C36" s="125">
        <v>89.741690584205159</v>
      </c>
      <c r="D36" s="143">
        <v>9693</v>
      </c>
      <c r="E36" s="144">
        <v>9209</v>
      </c>
      <c r="F36" s="144">
        <v>9007</v>
      </c>
      <c r="G36" s="144">
        <v>8865</v>
      </c>
      <c r="H36" s="145">
        <v>8549</v>
      </c>
      <c r="I36" s="143">
        <v>1144</v>
      </c>
      <c r="J36" s="146">
        <v>13.381682068078138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10801</v>
      </c>
      <c r="F11" s="264">
        <v>10349</v>
      </c>
      <c r="G11" s="264">
        <v>10140</v>
      </c>
      <c r="H11" s="264">
        <v>9981</v>
      </c>
      <c r="I11" s="265">
        <v>9622</v>
      </c>
      <c r="J11" s="263">
        <v>1179</v>
      </c>
      <c r="K11" s="266">
        <v>12.253169819164414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34.885658735302286</v>
      </c>
      <c r="E13" s="115">
        <v>3768</v>
      </c>
      <c r="F13" s="114">
        <v>3923</v>
      </c>
      <c r="G13" s="114">
        <v>4038</v>
      </c>
      <c r="H13" s="114">
        <v>4028</v>
      </c>
      <c r="I13" s="140">
        <v>3819</v>
      </c>
      <c r="J13" s="115">
        <v>-51</v>
      </c>
      <c r="K13" s="116">
        <v>-1.335428122545169</v>
      </c>
    </row>
    <row r="14" spans="1:15" ht="15.95" customHeight="1" x14ac:dyDescent="0.2">
      <c r="A14" s="306" t="s">
        <v>230</v>
      </c>
      <c r="B14" s="307"/>
      <c r="C14" s="308"/>
      <c r="D14" s="113">
        <v>41.875752245162488</v>
      </c>
      <c r="E14" s="115">
        <v>4523</v>
      </c>
      <c r="F14" s="114">
        <v>4785</v>
      </c>
      <c r="G14" s="114">
        <v>4867</v>
      </c>
      <c r="H14" s="114">
        <v>4709</v>
      </c>
      <c r="I14" s="140">
        <v>4539</v>
      </c>
      <c r="J14" s="115">
        <v>-16</v>
      </c>
      <c r="K14" s="116">
        <v>-0.35250055078211062</v>
      </c>
    </row>
    <row r="15" spans="1:15" ht="15.95" customHeight="1" x14ac:dyDescent="0.2">
      <c r="A15" s="306" t="s">
        <v>231</v>
      </c>
      <c r="B15" s="307"/>
      <c r="C15" s="308"/>
      <c r="D15" s="113">
        <v>4.7032682159059345</v>
      </c>
      <c r="E15" s="115">
        <v>508</v>
      </c>
      <c r="F15" s="114">
        <v>559</v>
      </c>
      <c r="G15" s="114">
        <v>533</v>
      </c>
      <c r="H15" s="114">
        <v>523</v>
      </c>
      <c r="I15" s="140">
        <v>569</v>
      </c>
      <c r="J15" s="115">
        <v>-61</v>
      </c>
      <c r="K15" s="116">
        <v>-10.720562390158172</v>
      </c>
    </row>
    <row r="16" spans="1:15" ht="15.95" customHeight="1" x14ac:dyDescent="0.2">
      <c r="A16" s="306" t="s">
        <v>232</v>
      </c>
      <c r="B16" s="307"/>
      <c r="C16" s="308"/>
      <c r="D16" s="113">
        <v>14.693083973706138</v>
      </c>
      <c r="E16" s="115">
        <v>1587</v>
      </c>
      <c r="F16" s="114">
        <v>662</v>
      </c>
      <c r="G16" s="114">
        <v>288</v>
      </c>
      <c r="H16" s="114">
        <v>292</v>
      </c>
      <c r="I16" s="140">
        <v>287</v>
      </c>
      <c r="J16" s="115">
        <v>1300</v>
      </c>
      <c r="K16" s="116" t="s">
        <v>514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0.68512174798629755</v>
      </c>
      <c r="E18" s="115">
        <v>74</v>
      </c>
      <c r="F18" s="114">
        <v>74</v>
      </c>
      <c r="G18" s="114">
        <v>101</v>
      </c>
      <c r="H18" s="114">
        <v>79</v>
      </c>
      <c r="I18" s="140">
        <v>60</v>
      </c>
      <c r="J18" s="115">
        <v>14</v>
      </c>
      <c r="K18" s="116">
        <v>23.333333333333332</v>
      </c>
    </row>
    <row r="19" spans="1:11" ht="14.1" customHeight="1" x14ac:dyDescent="0.2">
      <c r="A19" s="306" t="s">
        <v>235</v>
      </c>
      <c r="B19" s="307" t="s">
        <v>236</v>
      </c>
      <c r="C19" s="308"/>
      <c r="D19" s="113">
        <v>0.27775205999444497</v>
      </c>
      <c r="E19" s="115">
        <v>30</v>
      </c>
      <c r="F19" s="114">
        <v>33</v>
      </c>
      <c r="G19" s="114">
        <v>56</v>
      </c>
      <c r="H19" s="114">
        <v>40</v>
      </c>
      <c r="I19" s="140">
        <v>25</v>
      </c>
      <c r="J19" s="115">
        <v>5</v>
      </c>
      <c r="K19" s="116">
        <v>20</v>
      </c>
    </row>
    <row r="20" spans="1:11" ht="14.1" customHeight="1" x14ac:dyDescent="0.2">
      <c r="A20" s="306">
        <v>12</v>
      </c>
      <c r="B20" s="307" t="s">
        <v>237</v>
      </c>
      <c r="C20" s="308"/>
      <c r="D20" s="113">
        <v>0.64808813998703829</v>
      </c>
      <c r="E20" s="115">
        <v>70</v>
      </c>
      <c r="F20" s="114">
        <v>62</v>
      </c>
      <c r="G20" s="114">
        <v>86</v>
      </c>
      <c r="H20" s="114">
        <v>86</v>
      </c>
      <c r="I20" s="140">
        <v>72</v>
      </c>
      <c r="J20" s="115">
        <v>-2</v>
      </c>
      <c r="K20" s="116">
        <v>-2.7777777777777777</v>
      </c>
    </row>
    <row r="21" spans="1:11" ht="14.1" customHeight="1" x14ac:dyDescent="0.2">
      <c r="A21" s="306">
        <v>21</v>
      </c>
      <c r="B21" s="307" t="s">
        <v>238</v>
      </c>
      <c r="C21" s="308"/>
      <c r="D21" s="113">
        <v>3.7033607999259331E-2</v>
      </c>
      <c r="E21" s="115">
        <v>4</v>
      </c>
      <c r="F21" s="114">
        <v>5</v>
      </c>
      <c r="G21" s="114">
        <v>6</v>
      </c>
      <c r="H21" s="114">
        <v>4</v>
      </c>
      <c r="I21" s="140">
        <v>4</v>
      </c>
      <c r="J21" s="115">
        <v>0</v>
      </c>
      <c r="K21" s="116">
        <v>0</v>
      </c>
    </row>
    <row r="22" spans="1:11" ht="14.1" customHeight="1" x14ac:dyDescent="0.2">
      <c r="A22" s="306">
        <v>22</v>
      </c>
      <c r="B22" s="307" t="s">
        <v>239</v>
      </c>
      <c r="C22" s="308"/>
      <c r="D22" s="113">
        <v>0.37959448199240808</v>
      </c>
      <c r="E22" s="115">
        <v>41</v>
      </c>
      <c r="F22" s="114">
        <v>42</v>
      </c>
      <c r="G22" s="114">
        <v>41</v>
      </c>
      <c r="H22" s="114">
        <v>45</v>
      </c>
      <c r="I22" s="140">
        <v>36</v>
      </c>
      <c r="J22" s="115">
        <v>5</v>
      </c>
      <c r="K22" s="116">
        <v>13.888888888888889</v>
      </c>
    </row>
    <row r="23" spans="1:11" ht="14.1" customHeight="1" x14ac:dyDescent="0.2">
      <c r="A23" s="306">
        <v>23</v>
      </c>
      <c r="B23" s="307" t="s">
        <v>240</v>
      </c>
      <c r="C23" s="308"/>
      <c r="D23" s="113">
        <v>0.5925377279881493</v>
      </c>
      <c r="E23" s="115">
        <v>64</v>
      </c>
      <c r="F23" s="114">
        <v>68</v>
      </c>
      <c r="G23" s="114">
        <v>64</v>
      </c>
      <c r="H23" s="114">
        <v>62</v>
      </c>
      <c r="I23" s="140">
        <v>62</v>
      </c>
      <c r="J23" s="115">
        <v>2</v>
      </c>
      <c r="K23" s="116">
        <v>3.225806451612903</v>
      </c>
    </row>
    <row r="24" spans="1:11" ht="14.1" customHeight="1" x14ac:dyDescent="0.2">
      <c r="A24" s="306">
        <v>24</v>
      </c>
      <c r="B24" s="307" t="s">
        <v>241</v>
      </c>
      <c r="C24" s="308"/>
      <c r="D24" s="113">
        <v>0.28701046199425978</v>
      </c>
      <c r="E24" s="115">
        <v>31</v>
      </c>
      <c r="F24" s="114">
        <v>31</v>
      </c>
      <c r="G24" s="114">
        <v>32</v>
      </c>
      <c r="H24" s="114">
        <v>29</v>
      </c>
      <c r="I24" s="140">
        <v>29</v>
      </c>
      <c r="J24" s="115">
        <v>2</v>
      </c>
      <c r="K24" s="116">
        <v>6.8965517241379306</v>
      </c>
    </row>
    <row r="25" spans="1:11" ht="14.1" customHeight="1" x14ac:dyDescent="0.2">
      <c r="A25" s="306">
        <v>25</v>
      </c>
      <c r="B25" s="307" t="s">
        <v>242</v>
      </c>
      <c r="C25" s="308"/>
      <c r="D25" s="113">
        <v>0.89806499398203865</v>
      </c>
      <c r="E25" s="115">
        <v>97</v>
      </c>
      <c r="F25" s="114">
        <v>106</v>
      </c>
      <c r="G25" s="114">
        <v>109</v>
      </c>
      <c r="H25" s="114">
        <v>114</v>
      </c>
      <c r="I25" s="140">
        <v>99</v>
      </c>
      <c r="J25" s="115">
        <v>-2</v>
      </c>
      <c r="K25" s="116">
        <v>-2.0202020202020203</v>
      </c>
    </row>
    <row r="26" spans="1:11" ht="14.1" customHeight="1" x14ac:dyDescent="0.2">
      <c r="A26" s="306">
        <v>26</v>
      </c>
      <c r="B26" s="307" t="s">
        <v>243</v>
      </c>
      <c r="C26" s="308"/>
      <c r="D26" s="113">
        <v>0.55550411998888993</v>
      </c>
      <c r="E26" s="115">
        <v>60</v>
      </c>
      <c r="F26" s="114">
        <v>61</v>
      </c>
      <c r="G26" s="114">
        <v>60</v>
      </c>
      <c r="H26" s="114">
        <v>55</v>
      </c>
      <c r="I26" s="140">
        <v>53</v>
      </c>
      <c r="J26" s="115">
        <v>7</v>
      </c>
      <c r="K26" s="116">
        <v>13.20754716981132</v>
      </c>
    </row>
    <row r="27" spans="1:11" ht="14.1" customHeight="1" x14ac:dyDescent="0.2">
      <c r="A27" s="306">
        <v>27</v>
      </c>
      <c r="B27" s="307" t="s">
        <v>244</v>
      </c>
      <c r="C27" s="308"/>
      <c r="D27" s="113">
        <v>0.36107767799277846</v>
      </c>
      <c r="E27" s="115">
        <v>39</v>
      </c>
      <c r="F27" s="114">
        <v>47</v>
      </c>
      <c r="G27" s="114">
        <v>44</v>
      </c>
      <c r="H27" s="114">
        <v>30</v>
      </c>
      <c r="I27" s="140">
        <v>46</v>
      </c>
      <c r="J27" s="115">
        <v>-7</v>
      </c>
      <c r="K27" s="116">
        <v>-15.217391304347826</v>
      </c>
    </row>
    <row r="28" spans="1:11" ht="14.1" customHeight="1" x14ac:dyDescent="0.2">
      <c r="A28" s="306">
        <v>28</v>
      </c>
      <c r="B28" s="307" t="s">
        <v>245</v>
      </c>
      <c r="C28" s="308"/>
      <c r="D28" s="113">
        <v>1.1480418479770391</v>
      </c>
      <c r="E28" s="115">
        <v>124</v>
      </c>
      <c r="F28" s="114">
        <v>138</v>
      </c>
      <c r="G28" s="114">
        <v>137</v>
      </c>
      <c r="H28" s="114">
        <v>130</v>
      </c>
      <c r="I28" s="140">
        <v>105</v>
      </c>
      <c r="J28" s="115">
        <v>19</v>
      </c>
      <c r="K28" s="116">
        <v>18.095238095238095</v>
      </c>
    </row>
    <row r="29" spans="1:11" ht="14.1" customHeight="1" x14ac:dyDescent="0.2">
      <c r="A29" s="306">
        <v>29</v>
      </c>
      <c r="B29" s="307" t="s">
        <v>246</v>
      </c>
      <c r="C29" s="308"/>
      <c r="D29" s="113">
        <v>3.2867327099342654</v>
      </c>
      <c r="E29" s="115">
        <v>355</v>
      </c>
      <c r="F29" s="114">
        <v>424</v>
      </c>
      <c r="G29" s="114">
        <v>428</v>
      </c>
      <c r="H29" s="114">
        <v>430</v>
      </c>
      <c r="I29" s="140">
        <v>393</v>
      </c>
      <c r="J29" s="115">
        <v>-38</v>
      </c>
      <c r="K29" s="116">
        <v>-9.669211195928753</v>
      </c>
    </row>
    <row r="30" spans="1:11" ht="14.1" customHeight="1" x14ac:dyDescent="0.2">
      <c r="A30" s="306" t="s">
        <v>247</v>
      </c>
      <c r="B30" s="307" t="s">
        <v>248</v>
      </c>
      <c r="C30" s="308"/>
      <c r="D30" s="113" t="s">
        <v>513</v>
      </c>
      <c r="E30" s="115" t="s">
        <v>513</v>
      </c>
      <c r="F30" s="114">
        <v>50</v>
      </c>
      <c r="G30" s="114">
        <v>50</v>
      </c>
      <c r="H30" s="114">
        <v>52</v>
      </c>
      <c r="I30" s="140">
        <v>45</v>
      </c>
      <c r="J30" s="115" t="s">
        <v>513</v>
      </c>
      <c r="K30" s="116" t="s">
        <v>513</v>
      </c>
    </row>
    <row r="31" spans="1:11" ht="14.1" customHeight="1" x14ac:dyDescent="0.2">
      <c r="A31" s="306" t="s">
        <v>249</v>
      </c>
      <c r="B31" s="307" t="s">
        <v>250</v>
      </c>
      <c r="C31" s="308"/>
      <c r="D31" s="113">
        <v>2.8978798259420424</v>
      </c>
      <c r="E31" s="115">
        <v>313</v>
      </c>
      <c r="F31" s="114">
        <v>374</v>
      </c>
      <c r="G31" s="114">
        <v>378</v>
      </c>
      <c r="H31" s="114">
        <v>378</v>
      </c>
      <c r="I31" s="140">
        <v>348</v>
      </c>
      <c r="J31" s="115">
        <v>-35</v>
      </c>
      <c r="K31" s="116">
        <v>-10.057471264367816</v>
      </c>
    </row>
    <row r="32" spans="1:11" ht="14.1" customHeight="1" x14ac:dyDescent="0.2">
      <c r="A32" s="306">
        <v>31</v>
      </c>
      <c r="B32" s="307" t="s">
        <v>251</v>
      </c>
      <c r="C32" s="308"/>
      <c r="D32" s="113" t="s">
        <v>513</v>
      </c>
      <c r="E32" s="115" t="s">
        <v>513</v>
      </c>
      <c r="F32" s="114" t="s">
        <v>513</v>
      </c>
      <c r="G32" s="114" t="s">
        <v>513</v>
      </c>
      <c r="H32" s="114">
        <v>5</v>
      </c>
      <c r="I32" s="140">
        <v>5</v>
      </c>
      <c r="J32" s="115" t="s">
        <v>513</v>
      </c>
      <c r="K32" s="116" t="s">
        <v>513</v>
      </c>
    </row>
    <row r="33" spans="1:11" ht="14.1" customHeight="1" x14ac:dyDescent="0.2">
      <c r="A33" s="306">
        <v>32</v>
      </c>
      <c r="B33" s="307" t="s">
        <v>252</v>
      </c>
      <c r="C33" s="308"/>
      <c r="D33" s="113">
        <v>0.47217850199055644</v>
      </c>
      <c r="E33" s="115">
        <v>51</v>
      </c>
      <c r="F33" s="114">
        <v>59</v>
      </c>
      <c r="G33" s="114">
        <v>57</v>
      </c>
      <c r="H33" s="114">
        <v>58</v>
      </c>
      <c r="I33" s="140">
        <v>60</v>
      </c>
      <c r="J33" s="115">
        <v>-9</v>
      </c>
      <c r="K33" s="116">
        <v>-15</v>
      </c>
    </row>
    <row r="34" spans="1:11" ht="14.1" customHeight="1" x14ac:dyDescent="0.2">
      <c r="A34" s="306">
        <v>33</v>
      </c>
      <c r="B34" s="307" t="s">
        <v>253</v>
      </c>
      <c r="C34" s="308"/>
      <c r="D34" s="113">
        <v>0.6203129339875938</v>
      </c>
      <c r="E34" s="115">
        <v>67</v>
      </c>
      <c r="F34" s="114">
        <v>65</v>
      </c>
      <c r="G34" s="114">
        <v>68</v>
      </c>
      <c r="H34" s="114">
        <v>61</v>
      </c>
      <c r="I34" s="140">
        <v>66</v>
      </c>
      <c r="J34" s="115">
        <v>1</v>
      </c>
      <c r="K34" s="116">
        <v>1.5151515151515151</v>
      </c>
    </row>
    <row r="35" spans="1:11" ht="14.1" customHeight="1" x14ac:dyDescent="0.2">
      <c r="A35" s="306">
        <v>34</v>
      </c>
      <c r="B35" s="307" t="s">
        <v>254</v>
      </c>
      <c r="C35" s="308"/>
      <c r="D35" s="113">
        <v>6.4068141838718633</v>
      </c>
      <c r="E35" s="115">
        <v>692</v>
      </c>
      <c r="F35" s="114">
        <v>722</v>
      </c>
      <c r="G35" s="114">
        <v>724</v>
      </c>
      <c r="H35" s="114">
        <v>718</v>
      </c>
      <c r="I35" s="140">
        <v>684</v>
      </c>
      <c r="J35" s="115">
        <v>8</v>
      </c>
      <c r="K35" s="116">
        <v>1.1695906432748537</v>
      </c>
    </row>
    <row r="36" spans="1:11" ht="14.1" customHeight="1" x14ac:dyDescent="0.2">
      <c r="A36" s="306">
        <v>41</v>
      </c>
      <c r="B36" s="307" t="s">
        <v>255</v>
      </c>
      <c r="C36" s="308"/>
      <c r="D36" s="113">
        <v>5.5550411998888993E-2</v>
      </c>
      <c r="E36" s="115">
        <v>6</v>
      </c>
      <c r="F36" s="114">
        <v>7</v>
      </c>
      <c r="G36" s="114">
        <v>6</v>
      </c>
      <c r="H36" s="114">
        <v>6</v>
      </c>
      <c r="I36" s="140">
        <v>5</v>
      </c>
      <c r="J36" s="115">
        <v>1</v>
      </c>
      <c r="K36" s="116">
        <v>20</v>
      </c>
    </row>
    <row r="37" spans="1:11" ht="14.1" customHeight="1" x14ac:dyDescent="0.2">
      <c r="A37" s="306">
        <v>42</v>
      </c>
      <c r="B37" s="307" t="s">
        <v>256</v>
      </c>
      <c r="C37" s="308"/>
      <c r="D37" s="113">
        <v>2.7775205999444497E-2</v>
      </c>
      <c r="E37" s="115">
        <v>3</v>
      </c>
      <c r="F37" s="114">
        <v>4</v>
      </c>
      <c r="G37" s="114">
        <v>4</v>
      </c>
      <c r="H37" s="114">
        <v>5</v>
      </c>
      <c r="I37" s="140">
        <v>4</v>
      </c>
      <c r="J37" s="115">
        <v>-1</v>
      </c>
      <c r="K37" s="116">
        <v>-25</v>
      </c>
    </row>
    <row r="38" spans="1:11" ht="14.1" customHeight="1" x14ac:dyDescent="0.2">
      <c r="A38" s="306">
        <v>43</v>
      </c>
      <c r="B38" s="307" t="s">
        <v>257</v>
      </c>
      <c r="C38" s="308"/>
      <c r="D38" s="113">
        <v>0.26849365799463015</v>
      </c>
      <c r="E38" s="115">
        <v>29</v>
      </c>
      <c r="F38" s="114">
        <v>26</v>
      </c>
      <c r="G38" s="114">
        <v>26</v>
      </c>
      <c r="H38" s="114">
        <v>28</v>
      </c>
      <c r="I38" s="140">
        <v>29</v>
      </c>
      <c r="J38" s="115">
        <v>0</v>
      </c>
      <c r="K38" s="116">
        <v>0</v>
      </c>
    </row>
    <row r="39" spans="1:11" ht="14.1" customHeight="1" x14ac:dyDescent="0.2">
      <c r="A39" s="306">
        <v>51</v>
      </c>
      <c r="B39" s="307" t="s">
        <v>258</v>
      </c>
      <c r="C39" s="308"/>
      <c r="D39" s="113">
        <v>1.9535228219609295</v>
      </c>
      <c r="E39" s="115">
        <v>211</v>
      </c>
      <c r="F39" s="114">
        <v>224</v>
      </c>
      <c r="G39" s="114">
        <v>204</v>
      </c>
      <c r="H39" s="114">
        <v>179</v>
      </c>
      <c r="I39" s="140">
        <v>188</v>
      </c>
      <c r="J39" s="115">
        <v>23</v>
      </c>
      <c r="K39" s="116">
        <v>12.23404255319149</v>
      </c>
    </row>
    <row r="40" spans="1:11" ht="14.1" customHeight="1" x14ac:dyDescent="0.2">
      <c r="A40" s="306" t="s">
        <v>259</v>
      </c>
      <c r="B40" s="307" t="s">
        <v>260</v>
      </c>
      <c r="C40" s="308"/>
      <c r="D40" s="113">
        <v>1.7776131839644478</v>
      </c>
      <c r="E40" s="115">
        <v>192</v>
      </c>
      <c r="F40" s="114">
        <v>206</v>
      </c>
      <c r="G40" s="114">
        <v>187</v>
      </c>
      <c r="H40" s="114">
        <v>161</v>
      </c>
      <c r="I40" s="140">
        <v>169</v>
      </c>
      <c r="J40" s="115">
        <v>23</v>
      </c>
      <c r="K40" s="116">
        <v>13.609467455621301</v>
      </c>
    </row>
    <row r="41" spans="1:11" ht="14.1" customHeight="1" x14ac:dyDescent="0.2">
      <c r="A41" s="306"/>
      <c r="B41" s="307" t="s">
        <v>261</v>
      </c>
      <c r="C41" s="308"/>
      <c r="D41" s="113">
        <v>1.2498842699750023</v>
      </c>
      <c r="E41" s="115">
        <v>135</v>
      </c>
      <c r="F41" s="114">
        <v>149</v>
      </c>
      <c r="G41" s="114">
        <v>130</v>
      </c>
      <c r="H41" s="114">
        <v>104</v>
      </c>
      <c r="I41" s="140">
        <v>105</v>
      </c>
      <c r="J41" s="115">
        <v>30</v>
      </c>
      <c r="K41" s="116">
        <v>28.571428571428573</v>
      </c>
    </row>
    <row r="42" spans="1:11" ht="14.1" customHeight="1" x14ac:dyDescent="0.2">
      <c r="A42" s="306">
        <v>52</v>
      </c>
      <c r="B42" s="307" t="s">
        <v>262</v>
      </c>
      <c r="C42" s="308"/>
      <c r="D42" s="113">
        <v>3.2867327099342654</v>
      </c>
      <c r="E42" s="115">
        <v>355</v>
      </c>
      <c r="F42" s="114">
        <v>382</v>
      </c>
      <c r="G42" s="114">
        <v>391</v>
      </c>
      <c r="H42" s="114">
        <v>380</v>
      </c>
      <c r="I42" s="140">
        <v>390</v>
      </c>
      <c r="J42" s="115">
        <v>-35</v>
      </c>
      <c r="K42" s="116">
        <v>-8.9743589743589745</v>
      </c>
    </row>
    <row r="43" spans="1:11" ht="14.1" customHeight="1" x14ac:dyDescent="0.2">
      <c r="A43" s="306" t="s">
        <v>263</v>
      </c>
      <c r="B43" s="307" t="s">
        <v>264</v>
      </c>
      <c r="C43" s="308"/>
      <c r="D43" s="113">
        <v>2.8701046199425977</v>
      </c>
      <c r="E43" s="115">
        <v>310</v>
      </c>
      <c r="F43" s="114">
        <v>329</v>
      </c>
      <c r="G43" s="114">
        <v>344</v>
      </c>
      <c r="H43" s="114">
        <v>332</v>
      </c>
      <c r="I43" s="140">
        <v>334</v>
      </c>
      <c r="J43" s="115">
        <v>-24</v>
      </c>
      <c r="K43" s="116">
        <v>-7.1856287425149699</v>
      </c>
    </row>
    <row r="44" spans="1:11" ht="14.1" customHeight="1" x14ac:dyDescent="0.2">
      <c r="A44" s="306">
        <v>53</v>
      </c>
      <c r="B44" s="307" t="s">
        <v>265</v>
      </c>
      <c r="C44" s="308"/>
      <c r="D44" s="113">
        <v>0.92584019998148315</v>
      </c>
      <c r="E44" s="115">
        <v>100</v>
      </c>
      <c r="F44" s="114">
        <v>107</v>
      </c>
      <c r="G44" s="114">
        <v>113</v>
      </c>
      <c r="H44" s="114">
        <v>114</v>
      </c>
      <c r="I44" s="140">
        <v>115</v>
      </c>
      <c r="J44" s="115">
        <v>-15</v>
      </c>
      <c r="K44" s="116">
        <v>-13.043478260869565</v>
      </c>
    </row>
    <row r="45" spans="1:11" ht="14.1" customHeight="1" x14ac:dyDescent="0.2">
      <c r="A45" s="306" t="s">
        <v>266</v>
      </c>
      <c r="B45" s="307" t="s">
        <v>267</v>
      </c>
      <c r="C45" s="308"/>
      <c r="D45" s="113">
        <v>0.89806499398203865</v>
      </c>
      <c r="E45" s="115">
        <v>97</v>
      </c>
      <c r="F45" s="114">
        <v>104</v>
      </c>
      <c r="G45" s="114">
        <v>110</v>
      </c>
      <c r="H45" s="114">
        <v>110</v>
      </c>
      <c r="I45" s="140">
        <v>111</v>
      </c>
      <c r="J45" s="115">
        <v>-14</v>
      </c>
      <c r="K45" s="116">
        <v>-12.612612612612613</v>
      </c>
    </row>
    <row r="46" spans="1:11" ht="14.1" customHeight="1" x14ac:dyDescent="0.2">
      <c r="A46" s="306">
        <v>54</v>
      </c>
      <c r="B46" s="307" t="s">
        <v>268</v>
      </c>
      <c r="C46" s="308"/>
      <c r="D46" s="113">
        <v>12.193315433756133</v>
      </c>
      <c r="E46" s="115">
        <v>1317</v>
      </c>
      <c r="F46" s="114">
        <v>1354</v>
      </c>
      <c r="G46" s="114">
        <v>1381</v>
      </c>
      <c r="H46" s="114">
        <v>1370</v>
      </c>
      <c r="I46" s="140">
        <v>1339</v>
      </c>
      <c r="J46" s="115">
        <v>-22</v>
      </c>
      <c r="K46" s="116">
        <v>-1.6430171769977595</v>
      </c>
    </row>
    <row r="47" spans="1:11" ht="14.1" customHeight="1" x14ac:dyDescent="0.2">
      <c r="A47" s="306">
        <v>61</v>
      </c>
      <c r="B47" s="307" t="s">
        <v>269</v>
      </c>
      <c r="C47" s="308"/>
      <c r="D47" s="113">
        <v>0.52772891398944544</v>
      </c>
      <c r="E47" s="115">
        <v>57</v>
      </c>
      <c r="F47" s="114">
        <v>58</v>
      </c>
      <c r="G47" s="114">
        <v>60</v>
      </c>
      <c r="H47" s="114">
        <v>54</v>
      </c>
      <c r="I47" s="140">
        <v>49</v>
      </c>
      <c r="J47" s="115">
        <v>8</v>
      </c>
      <c r="K47" s="116">
        <v>16.326530612244898</v>
      </c>
    </row>
    <row r="48" spans="1:11" ht="14.1" customHeight="1" x14ac:dyDescent="0.2">
      <c r="A48" s="306">
        <v>62</v>
      </c>
      <c r="B48" s="307" t="s">
        <v>270</v>
      </c>
      <c r="C48" s="308"/>
      <c r="D48" s="113">
        <v>10.230534209795389</v>
      </c>
      <c r="E48" s="115">
        <v>1105</v>
      </c>
      <c r="F48" s="114">
        <v>1176</v>
      </c>
      <c r="G48" s="114">
        <v>1199</v>
      </c>
      <c r="H48" s="114">
        <v>1207</v>
      </c>
      <c r="I48" s="140">
        <v>1150</v>
      </c>
      <c r="J48" s="115">
        <v>-45</v>
      </c>
      <c r="K48" s="116">
        <v>-3.9130434782608696</v>
      </c>
    </row>
    <row r="49" spans="1:11" ht="14.1" customHeight="1" x14ac:dyDescent="0.2">
      <c r="A49" s="306">
        <v>63</v>
      </c>
      <c r="B49" s="307" t="s">
        <v>271</v>
      </c>
      <c r="C49" s="308"/>
      <c r="D49" s="113">
        <v>13.156189241736877</v>
      </c>
      <c r="E49" s="115">
        <v>1421</v>
      </c>
      <c r="F49" s="114">
        <v>1567</v>
      </c>
      <c r="G49" s="114">
        <v>1671</v>
      </c>
      <c r="H49" s="114">
        <v>1608</v>
      </c>
      <c r="I49" s="140">
        <v>1458</v>
      </c>
      <c r="J49" s="115">
        <v>-37</v>
      </c>
      <c r="K49" s="116">
        <v>-2.5377229080932784</v>
      </c>
    </row>
    <row r="50" spans="1:11" ht="14.1" customHeight="1" x14ac:dyDescent="0.2">
      <c r="A50" s="306" t="s">
        <v>272</v>
      </c>
      <c r="B50" s="307" t="s">
        <v>273</v>
      </c>
      <c r="C50" s="308"/>
      <c r="D50" s="113">
        <v>2.323858901953523</v>
      </c>
      <c r="E50" s="115">
        <v>251</v>
      </c>
      <c r="F50" s="114">
        <v>269</v>
      </c>
      <c r="G50" s="114">
        <v>296</v>
      </c>
      <c r="H50" s="114">
        <v>277</v>
      </c>
      <c r="I50" s="140">
        <v>256</v>
      </c>
      <c r="J50" s="115">
        <v>-5</v>
      </c>
      <c r="K50" s="116">
        <v>-1.953125</v>
      </c>
    </row>
    <row r="51" spans="1:11" ht="14.1" customHeight="1" x14ac:dyDescent="0.2">
      <c r="A51" s="306" t="s">
        <v>274</v>
      </c>
      <c r="B51" s="307" t="s">
        <v>275</v>
      </c>
      <c r="C51" s="308"/>
      <c r="D51" s="113">
        <v>9.7120636978057586</v>
      </c>
      <c r="E51" s="115">
        <v>1049</v>
      </c>
      <c r="F51" s="114">
        <v>1246</v>
      </c>
      <c r="G51" s="114">
        <v>1319</v>
      </c>
      <c r="H51" s="114">
        <v>1282</v>
      </c>
      <c r="I51" s="140">
        <v>1151</v>
      </c>
      <c r="J51" s="115">
        <v>-102</v>
      </c>
      <c r="K51" s="116">
        <v>-8.8618592528236313</v>
      </c>
    </row>
    <row r="52" spans="1:11" ht="14.1" customHeight="1" x14ac:dyDescent="0.2">
      <c r="A52" s="306">
        <v>71</v>
      </c>
      <c r="B52" s="307" t="s">
        <v>276</v>
      </c>
      <c r="C52" s="308"/>
      <c r="D52" s="113">
        <v>10.619387093787612</v>
      </c>
      <c r="E52" s="115">
        <v>1147</v>
      </c>
      <c r="F52" s="114">
        <v>1176</v>
      </c>
      <c r="G52" s="114">
        <v>1173</v>
      </c>
      <c r="H52" s="114">
        <v>1149</v>
      </c>
      <c r="I52" s="140">
        <v>1145</v>
      </c>
      <c r="J52" s="115">
        <v>2</v>
      </c>
      <c r="K52" s="116">
        <v>0.17467248908296942</v>
      </c>
    </row>
    <row r="53" spans="1:11" ht="14.1" customHeight="1" x14ac:dyDescent="0.2">
      <c r="A53" s="306" t="s">
        <v>277</v>
      </c>
      <c r="B53" s="307" t="s">
        <v>278</v>
      </c>
      <c r="C53" s="308"/>
      <c r="D53" s="113">
        <v>0.5647625219887048</v>
      </c>
      <c r="E53" s="115">
        <v>61</v>
      </c>
      <c r="F53" s="114">
        <v>66</v>
      </c>
      <c r="G53" s="114">
        <v>65</v>
      </c>
      <c r="H53" s="114">
        <v>60</v>
      </c>
      <c r="I53" s="140">
        <v>59</v>
      </c>
      <c r="J53" s="115">
        <v>2</v>
      </c>
      <c r="K53" s="116">
        <v>3.3898305084745761</v>
      </c>
    </row>
    <row r="54" spans="1:11" ht="14.1" customHeight="1" x14ac:dyDescent="0.2">
      <c r="A54" s="306" t="s">
        <v>279</v>
      </c>
      <c r="B54" s="307" t="s">
        <v>280</v>
      </c>
      <c r="C54" s="308"/>
      <c r="D54" s="113">
        <v>9.5639292658087207</v>
      </c>
      <c r="E54" s="115">
        <v>1033</v>
      </c>
      <c r="F54" s="114">
        <v>1058</v>
      </c>
      <c r="G54" s="114">
        <v>1054</v>
      </c>
      <c r="H54" s="114">
        <v>1037</v>
      </c>
      <c r="I54" s="140">
        <v>1036</v>
      </c>
      <c r="J54" s="115">
        <v>-3</v>
      </c>
      <c r="K54" s="116">
        <v>-0.28957528957528955</v>
      </c>
    </row>
    <row r="55" spans="1:11" ht="14.1" customHeight="1" x14ac:dyDescent="0.2">
      <c r="A55" s="306">
        <v>72</v>
      </c>
      <c r="B55" s="307" t="s">
        <v>281</v>
      </c>
      <c r="C55" s="308"/>
      <c r="D55" s="113">
        <v>1.3887602999722248</v>
      </c>
      <c r="E55" s="115">
        <v>150</v>
      </c>
      <c r="F55" s="114">
        <v>158</v>
      </c>
      <c r="G55" s="114">
        <v>159</v>
      </c>
      <c r="H55" s="114">
        <v>153</v>
      </c>
      <c r="I55" s="140">
        <v>151</v>
      </c>
      <c r="J55" s="115">
        <v>-1</v>
      </c>
      <c r="K55" s="116">
        <v>-0.66225165562913912</v>
      </c>
    </row>
    <row r="56" spans="1:11" ht="14.1" customHeight="1" x14ac:dyDescent="0.2">
      <c r="A56" s="306" t="s">
        <v>282</v>
      </c>
      <c r="B56" s="307" t="s">
        <v>283</v>
      </c>
      <c r="C56" s="308"/>
      <c r="D56" s="113">
        <v>0.18516803999629664</v>
      </c>
      <c r="E56" s="115">
        <v>20</v>
      </c>
      <c r="F56" s="114">
        <v>23</v>
      </c>
      <c r="G56" s="114">
        <v>23</v>
      </c>
      <c r="H56" s="114">
        <v>23</v>
      </c>
      <c r="I56" s="140">
        <v>24</v>
      </c>
      <c r="J56" s="115">
        <v>-4</v>
      </c>
      <c r="K56" s="116">
        <v>-16.666666666666668</v>
      </c>
    </row>
    <row r="57" spans="1:11" ht="14.1" customHeight="1" x14ac:dyDescent="0.2">
      <c r="A57" s="306" t="s">
        <v>284</v>
      </c>
      <c r="B57" s="307" t="s">
        <v>285</v>
      </c>
      <c r="C57" s="308"/>
      <c r="D57" s="113">
        <v>0.76844736598463104</v>
      </c>
      <c r="E57" s="115">
        <v>83</v>
      </c>
      <c r="F57" s="114">
        <v>91</v>
      </c>
      <c r="G57" s="114">
        <v>93</v>
      </c>
      <c r="H57" s="114">
        <v>87</v>
      </c>
      <c r="I57" s="140">
        <v>86</v>
      </c>
      <c r="J57" s="115">
        <v>-3</v>
      </c>
      <c r="K57" s="116">
        <v>-3.4883720930232558</v>
      </c>
    </row>
    <row r="58" spans="1:11" ht="14.1" customHeight="1" x14ac:dyDescent="0.2">
      <c r="A58" s="306">
        <v>73</v>
      </c>
      <c r="B58" s="307" t="s">
        <v>286</v>
      </c>
      <c r="C58" s="308"/>
      <c r="D58" s="113">
        <v>0.74067215998518654</v>
      </c>
      <c r="E58" s="115">
        <v>80</v>
      </c>
      <c r="F58" s="114">
        <v>86</v>
      </c>
      <c r="G58" s="114">
        <v>89</v>
      </c>
      <c r="H58" s="114">
        <v>96</v>
      </c>
      <c r="I58" s="140">
        <v>87</v>
      </c>
      <c r="J58" s="115">
        <v>-7</v>
      </c>
      <c r="K58" s="116">
        <v>-8.0459770114942533</v>
      </c>
    </row>
    <row r="59" spans="1:11" ht="14.1" customHeight="1" x14ac:dyDescent="0.2">
      <c r="A59" s="306" t="s">
        <v>287</v>
      </c>
      <c r="B59" s="307" t="s">
        <v>288</v>
      </c>
      <c r="C59" s="308"/>
      <c r="D59" s="113">
        <v>0.49069530599018607</v>
      </c>
      <c r="E59" s="115">
        <v>53</v>
      </c>
      <c r="F59" s="114">
        <v>61</v>
      </c>
      <c r="G59" s="114">
        <v>62</v>
      </c>
      <c r="H59" s="114">
        <v>69</v>
      </c>
      <c r="I59" s="140">
        <v>60</v>
      </c>
      <c r="J59" s="115">
        <v>-7</v>
      </c>
      <c r="K59" s="116">
        <v>-11.666666666666666</v>
      </c>
    </row>
    <row r="60" spans="1:11" ht="14.1" customHeight="1" x14ac:dyDescent="0.2">
      <c r="A60" s="306">
        <v>81</v>
      </c>
      <c r="B60" s="307" t="s">
        <v>289</v>
      </c>
      <c r="C60" s="308"/>
      <c r="D60" s="113">
        <v>5.3606147578927876</v>
      </c>
      <c r="E60" s="115">
        <v>579</v>
      </c>
      <c r="F60" s="114">
        <v>571</v>
      </c>
      <c r="G60" s="114">
        <v>573</v>
      </c>
      <c r="H60" s="114">
        <v>569</v>
      </c>
      <c r="I60" s="140">
        <v>576</v>
      </c>
      <c r="J60" s="115">
        <v>3</v>
      </c>
      <c r="K60" s="116">
        <v>0.52083333333333337</v>
      </c>
    </row>
    <row r="61" spans="1:11" ht="14.1" customHeight="1" x14ac:dyDescent="0.2">
      <c r="A61" s="306" t="s">
        <v>290</v>
      </c>
      <c r="B61" s="307" t="s">
        <v>291</v>
      </c>
      <c r="C61" s="308"/>
      <c r="D61" s="113">
        <v>1.5739283399685213</v>
      </c>
      <c r="E61" s="115">
        <v>170</v>
      </c>
      <c r="F61" s="114">
        <v>165</v>
      </c>
      <c r="G61" s="114">
        <v>171</v>
      </c>
      <c r="H61" s="114">
        <v>169</v>
      </c>
      <c r="I61" s="140">
        <v>171</v>
      </c>
      <c r="J61" s="115">
        <v>-1</v>
      </c>
      <c r="K61" s="116">
        <v>-0.58479532163742687</v>
      </c>
    </row>
    <row r="62" spans="1:11" ht="14.1" customHeight="1" x14ac:dyDescent="0.2">
      <c r="A62" s="306" t="s">
        <v>292</v>
      </c>
      <c r="B62" s="307" t="s">
        <v>293</v>
      </c>
      <c r="C62" s="308"/>
      <c r="D62" s="113">
        <v>2.4349597259513009</v>
      </c>
      <c r="E62" s="115">
        <v>263</v>
      </c>
      <c r="F62" s="114">
        <v>260</v>
      </c>
      <c r="G62" s="114">
        <v>254</v>
      </c>
      <c r="H62" s="114">
        <v>253</v>
      </c>
      <c r="I62" s="140">
        <v>255</v>
      </c>
      <c r="J62" s="115">
        <v>8</v>
      </c>
      <c r="K62" s="116">
        <v>3.1372549019607843</v>
      </c>
    </row>
    <row r="63" spans="1:11" ht="14.1" customHeight="1" x14ac:dyDescent="0.2">
      <c r="A63" s="306"/>
      <c r="B63" s="307" t="s">
        <v>294</v>
      </c>
      <c r="C63" s="308"/>
      <c r="D63" s="113">
        <v>2.268308489954634</v>
      </c>
      <c r="E63" s="115">
        <v>245</v>
      </c>
      <c r="F63" s="114">
        <v>245</v>
      </c>
      <c r="G63" s="114">
        <v>239</v>
      </c>
      <c r="H63" s="114">
        <v>238</v>
      </c>
      <c r="I63" s="140">
        <v>241</v>
      </c>
      <c r="J63" s="115">
        <v>4</v>
      </c>
      <c r="K63" s="116">
        <v>1.6597510373443984</v>
      </c>
    </row>
    <row r="64" spans="1:11" ht="14.1" customHeight="1" x14ac:dyDescent="0.2">
      <c r="A64" s="306" t="s">
        <v>295</v>
      </c>
      <c r="B64" s="307" t="s">
        <v>296</v>
      </c>
      <c r="C64" s="308"/>
      <c r="D64" s="113">
        <v>0.13887602999722248</v>
      </c>
      <c r="E64" s="115">
        <v>15</v>
      </c>
      <c r="F64" s="114">
        <v>15</v>
      </c>
      <c r="G64" s="114">
        <v>15</v>
      </c>
      <c r="H64" s="114">
        <v>15</v>
      </c>
      <c r="I64" s="140">
        <v>16</v>
      </c>
      <c r="J64" s="115">
        <v>-1</v>
      </c>
      <c r="K64" s="116">
        <v>-6.25</v>
      </c>
    </row>
    <row r="65" spans="1:11" ht="14.1" customHeight="1" x14ac:dyDescent="0.2">
      <c r="A65" s="306" t="s">
        <v>297</v>
      </c>
      <c r="B65" s="307" t="s">
        <v>298</v>
      </c>
      <c r="C65" s="308"/>
      <c r="D65" s="113">
        <v>0.87954818998240902</v>
      </c>
      <c r="E65" s="115">
        <v>95</v>
      </c>
      <c r="F65" s="114">
        <v>100</v>
      </c>
      <c r="G65" s="114">
        <v>99</v>
      </c>
      <c r="H65" s="114">
        <v>100</v>
      </c>
      <c r="I65" s="140">
        <v>104</v>
      </c>
      <c r="J65" s="115">
        <v>-9</v>
      </c>
      <c r="K65" s="116">
        <v>-8.6538461538461533</v>
      </c>
    </row>
    <row r="66" spans="1:11" ht="14.1" customHeight="1" x14ac:dyDescent="0.2">
      <c r="A66" s="306">
        <v>82</v>
      </c>
      <c r="B66" s="307" t="s">
        <v>299</v>
      </c>
      <c r="C66" s="308"/>
      <c r="D66" s="113">
        <v>1.4350523099712988</v>
      </c>
      <c r="E66" s="115">
        <v>155</v>
      </c>
      <c r="F66" s="114">
        <v>179</v>
      </c>
      <c r="G66" s="114">
        <v>175</v>
      </c>
      <c r="H66" s="114">
        <v>188</v>
      </c>
      <c r="I66" s="140">
        <v>184</v>
      </c>
      <c r="J66" s="115">
        <v>-29</v>
      </c>
      <c r="K66" s="116">
        <v>-15.760869565217391</v>
      </c>
    </row>
    <row r="67" spans="1:11" ht="14.1" customHeight="1" x14ac:dyDescent="0.2">
      <c r="A67" s="306" t="s">
        <v>300</v>
      </c>
      <c r="B67" s="307" t="s">
        <v>301</v>
      </c>
      <c r="C67" s="308"/>
      <c r="D67" s="113">
        <v>0.70363855198592717</v>
      </c>
      <c r="E67" s="115">
        <v>76</v>
      </c>
      <c r="F67" s="114">
        <v>87</v>
      </c>
      <c r="G67" s="114">
        <v>90</v>
      </c>
      <c r="H67" s="114">
        <v>102</v>
      </c>
      <c r="I67" s="140">
        <v>102</v>
      </c>
      <c r="J67" s="115">
        <v>-26</v>
      </c>
      <c r="K67" s="116">
        <v>-25.490196078431371</v>
      </c>
    </row>
    <row r="68" spans="1:11" ht="14.1" customHeight="1" x14ac:dyDescent="0.2">
      <c r="A68" s="306" t="s">
        <v>302</v>
      </c>
      <c r="B68" s="307" t="s">
        <v>303</v>
      </c>
      <c r="C68" s="308"/>
      <c r="D68" s="113">
        <v>0.42588649199148226</v>
      </c>
      <c r="E68" s="115">
        <v>46</v>
      </c>
      <c r="F68" s="114">
        <v>55</v>
      </c>
      <c r="G68" s="114">
        <v>49</v>
      </c>
      <c r="H68" s="114">
        <v>52</v>
      </c>
      <c r="I68" s="140">
        <v>50</v>
      </c>
      <c r="J68" s="115">
        <v>-4</v>
      </c>
      <c r="K68" s="116">
        <v>-8</v>
      </c>
    </row>
    <row r="69" spans="1:11" ht="14.1" customHeight="1" x14ac:dyDescent="0.2">
      <c r="A69" s="306">
        <v>83</v>
      </c>
      <c r="B69" s="307" t="s">
        <v>304</v>
      </c>
      <c r="C69" s="308"/>
      <c r="D69" s="113">
        <v>2.3331173039533377</v>
      </c>
      <c r="E69" s="115">
        <v>252</v>
      </c>
      <c r="F69" s="114">
        <v>240</v>
      </c>
      <c r="G69" s="114">
        <v>232</v>
      </c>
      <c r="H69" s="114">
        <v>234</v>
      </c>
      <c r="I69" s="140">
        <v>221</v>
      </c>
      <c r="J69" s="115">
        <v>31</v>
      </c>
      <c r="K69" s="116">
        <v>14.027149321266968</v>
      </c>
    </row>
    <row r="70" spans="1:11" ht="14.1" customHeight="1" x14ac:dyDescent="0.2">
      <c r="A70" s="306" t="s">
        <v>305</v>
      </c>
      <c r="B70" s="307" t="s">
        <v>306</v>
      </c>
      <c r="C70" s="308"/>
      <c r="D70" s="113">
        <v>1.4906027219701878</v>
      </c>
      <c r="E70" s="115">
        <v>161</v>
      </c>
      <c r="F70" s="114">
        <v>149</v>
      </c>
      <c r="G70" s="114">
        <v>147</v>
      </c>
      <c r="H70" s="114">
        <v>148</v>
      </c>
      <c r="I70" s="140">
        <v>137</v>
      </c>
      <c r="J70" s="115">
        <v>24</v>
      </c>
      <c r="K70" s="116">
        <v>17.518248175182482</v>
      </c>
    </row>
    <row r="71" spans="1:11" ht="14.1" customHeight="1" x14ac:dyDescent="0.2">
      <c r="A71" s="306"/>
      <c r="B71" s="307" t="s">
        <v>307</v>
      </c>
      <c r="C71" s="308"/>
      <c r="D71" s="113">
        <v>1.2128506619757431</v>
      </c>
      <c r="E71" s="115">
        <v>131</v>
      </c>
      <c r="F71" s="114">
        <v>119</v>
      </c>
      <c r="G71" s="114">
        <v>113</v>
      </c>
      <c r="H71" s="114">
        <v>110</v>
      </c>
      <c r="I71" s="140">
        <v>105</v>
      </c>
      <c r="J71" s="115">
        <v>26</v>
      </c>
      <c r="K71" s="116">
        <v>24.761904761904763</v>
      </c>
    </row>
    <row r="72" spans="1:11" ht="14.1" customHeight="1" x14ac:dyDescent="0.2">
      <c r="A72" s="306">
        <v>84</v>
      </c>
      <c r="B72" s="307" t="s">
        <v>308</v>
      </c>
      <c r="C72" s="308"/>
      <c r="D72" s="113">
        <v>1.5276363299694473</v>
      </c>
      <c r="E72" s="115">
        <v>165</v>
      </c>
      <c r="F72" s="114">
        <v>189</v>
      </c>
      <c r="G72" s="114">
        <v>156</v>
      </c>
      <c r="H72" s="114">
        <v>156</v>
      </c>
      <c r="I72" s="140">
        <v>200</v>
      </c>
      <c r="J72" s="115">
        <v>-35</v>
      </c>
      <c r="K72" s="116">
        <v>-17.5</v>
      </c>
    </row>
    <row r="73" spans="1:11" ht="14.1" customHeight="1" x14ac:dyDescent="0.2">
      <c r="A73" s="306" t="s">
        <v>309</v>
      </c>
      <c r="B73" s="307" t="s">
        <v>310</v>
      </c>
      <c r="C73" s="308"/>
      <c r="D73" s="113">
        <v>9.2584019998148318E-2</v>
      </c>
      <c r="E73" s="115">
        <v>10</v>
      </c>
      <c r="F73" s="114">
        <v>8</v>
      </c>
      <c r="G73" s="114">
        <v>6</v>
      </c>
      <c r="H73" s="114">
        <v>11</v>
      </c>
      <c r="I73" s="140">
        <v>12</v>
      </c>
      <c r="J73" s="115">
        <v>-2</v>
      </c>
      <c r="K73" s="116">
        <v>-16.666666666666668</v>
      </c>
    </row>
    <row r="74" spans="1:11" ht="14.1" customHeight="1" x14ac:dyDescent="0.2">
      <c r="A74" s="306" t="s">
        <v>311</v>
      </c>
      <c r="B74" s="307" t="s">
        <v>312</v>
      </c>
      <c r="C74" s="308"/>
      <c r="D74" s="113">
        <v>4.6292009999074159E-2</v>
      </c>
      <c r="E74" s="115">
        <v>5</v>
      </c>
      <c r="F74" s="114">
        <v>6</v>
      </c>
      <c r="G74" s="114">
        <v>7</v>
      </c>
      <c r="H74" s="114">
        <v>6</v>
      </c>
      <c r="I74" s="140">
        <v>6</v>
      </c>
      <c r="J74" s="115">
        <v>-1</v>
      </c>
      <c r="K74" s="116">
        <v>-16.666666666666668</v>
      </c>
    </row>
    <row r="75" spans="1:11" ht="14.1" customHeight="1" x14ac:dyDescent="0.2">
      <c r="A75" s="306" t="s">
        <v>313</v>
      </c>
      <c r="B75" s="307" t="s">
        <v>314</v>
      </c>
      <c r="C75" s="308"/>
      <c r="D75" s="113" t="s">
        <v>513</v>
      </c>
      <c r="E75" s="115" t="s">
        <v>513</v>
      </c>
      <c r="F75" s="114">
        <v>3</v>
      </c>
      <c r="G75" s="114">
        <v>3</v>
      </c>
      <c r="H75" s="114">
        <v>3</v>
      </c>
      <c r="I75" s="140" t="s">
        <v>513</v>
      </c>
      <c r="J75" s="115" t="s">
        <v>513</v>
      </c>
      <c r="K75" s="116" t="s">
        <v>513</v>
      </c>
    </row>
    <row r="76" spans="1:11" ht="14.1" customHeight="1" x14ac:dyDescent="0.2">
      <c r="A76" s="306">
        <v>91</v>
      </c>
      <c r="B76" s="307" t="s">
        <v>315</v>
      </c>
      <c r="C76" s="308"/>
      <c r="D76" s="113">
        <v>0.10184242199796315</v>
      </c>
      <c r="E76" s="115">
        <v>11</v>
      </c>
      <c r="F76" s="114">
        <v>11</v>
      </c>
      <c r="G76" s="114">
        <v>11</v>
      </c>
      <c r="H76" s="114">
        <v>12</v>
      </c>
      <c r="I76" s="140">
        <v>13</v>
      </c>
      <c r="J76" s="115">
        <v>-2</v>
      </c>
      <c r="K76" s="116">
        <v>-15.384615384615385</v>
      </c>
    </row>
    <row r="77" spans="1:11" ht="14.1" customHeight="1" x14ac:dyDescent="0.2">
      <c r="A77" s="306">
        <v>92</v>
      </c>
      <c r="B77" s="307" t="s">
        <v>316</v>
      </c>
      <c r="C77" s="308"/>
      <c r="D77" s="113">
        <v>0.16665123599666698</v>
      </c>
      <c r="E77" s="115">
        <v>18</v>
      </c>
      <c r="F77" s="114">
        <v>18</v>
      </c>
      <c r="G77" s="114">
        <v>20</v>
      </c>
      <c r="H77" s="114">
        <v>25</v>
      </c>
      <c r="I77" s="140">
        <v>25</v>
      </c>
      <c r="J77" s="115">
        <v>-7</v>
      </c>
      <c r="K77" s="116">
        <v>-28</v>
      </c>
    </row>
    <row r="78" spans="1:11" ht="14.1" customHeight="1" x14ac:dyDescent="0.2">
      <c r="A78" s="306">
        <v>93</v>
      </c>
      <c r="B78" s="307" t="s">
        <v>317</v>
      </c>
      <c r="C78" s="308"/>
      <c r="D78" s="113">
        <v>0.17590963799648179</v>
      </c>
      <c r="E78" s="115">
        <v>19</v>
      </c>
      <c r="F78" s="114">
        <v>19</v>
      </c>
      <c r="G78" s="114">
        <v>23</v>
      </c>
      <c r="H78" s="114">
        <v>24</v>
      </c>
      <c r="I78" s="140">
        <v>22</v>
      </c>
      <c r="J78" s="115">
        <v>-3</v>
      </c>
      <c r="K78" s="116">
        <v>-13.636363636363637</v>
      </c>
    </row>
    <row r="79" spans="1:11" ht="14.1" customHeight="1" x14ac:dyDescent="0.2">
      <c r="A79" s="306">
        <v>94</v>
      </c>
      <c r="B79" s="307" t="s">
        <v>318</v>
      </c>
      <c r="C79" s="308"/>
      <c r="D79" s="113">
        <v>13.267290065734654</v>
      </c>
      <c r="E79" s="115">
        <v>1433</v>
      </c>
      <c r="F79" s="114">
        <v>468</v>
      </c>
      <c r="G79" s="114">
        <v>98</v>
      </c>
      <c r="H79" s="114">
        <v>89</v>
      </c>
      <c r="I79" s="140">
        <v>89</v>
      </c>
      <c r="J79" s="115">
        <v>1344</v>
      </c>
      <c r="K79" s="116" t="s">
        <v>514</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3.8422368299231553</v>
      </c>
      <c r="E81" s="143">
        <v>415</v>
      </c>
      <c r="F81" s="144">
        <v>420</v>
      </c>
      <c r="G81" s="144">
        <v>414</v>
      </c>
      <c r="H81" s="144">
        <v>429</v>
      </c>
      <c r="I81" s="145">
        <v>408</v>
      </c>
      <c r="J81" s="143">
        <v>7</v>
      </c>
      <c r="K81" s="146">
        <v>1.7156862745098038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2572</v>
      </c>
      <c r="G12" s="536">
        <v>2551</v>
      </c>
      <c r="H12" s="536">
        <v>2850</v>
      </c>
      <c r="I12" s="536">
        <v>2585</v>
      </c>
      <c r="J12" s="537">
        <v>2524</v>
      </c>
      <c r="K12" s="538">
        <v>48</v>
      </c>
      <c r="L12" s="349">
        <v>1.9017432646592709</v>
      </c>
    </row>
    <row r="13" spans="1:17" s="110" customFormat="1" ht="15" customHeight="1" x14ac:dyDescent="0.2">
      <c r="A13" s="350" t="s">
        <v>344</v>
      </c>
      <c r="B13" s="351" t="s">
        <v>345</v>
      </c>
      <c r="C13" s="347"/>
      <c r="D13" s="347"/>
      <c r="E13" s="348"/>
      <c r="F13" s="536">
        <v>1338</v>
      </c>
      <c r="G13" s="536">
        <v>1210</v>
      </c>
      <c r="H13" s="536">
        <v>1420</v>
      </c>
      <c r="I13" s="536">
        <v>1368</v>
      </c>
      <c r="J13" s="537">
        <v>1306</v>
      </c>
      <c r="K13" s="538">
        <v>32</v>
      </c>
      <c r="L13" s="349">
        <v>2.4502297090352219</v>
      </c>
    </row>
    <row r="14" spans="1:17" s="110" customFormat="1" ht="22.5" customHeight="1" x14ac:dyDescent="0.2">
      <c r="A14" s="350"/>
      <c r="B14" s="351" t="s">
        <v>346</v>
      </c>
      <c r="C14" s="347"/>
      <c r="D14" s="347"/>
      <c r="E14" s="348"/>
      <c r="F14" s="536">
        <v>1234</v>
      </c>
      <c r="G14" s="536">
        <v>1341</v>
      </c>
      <c r="H14" s="536">
        <v>1430</v>
      </c>
      <c r="I14" s="536">
        <v>1217</v>
      </c>
      <c r="J14" s="537">
        <v>1218</v>
      </c>
      <c r="K14" s="538">
        <v>16</v>
      </c>
      <c r="L14" s="349">
        <v>1.3136288998357963</v>
      </c>
    </row>
    <row r="15" spans="1:17" s="110" customFormat="1" ht="15" customHeight="1" x14ac:dyDescent="0.2">
      <c r="A15" s="350" t="s">
        <v>347</v>
      </c>
      <c r="B15" s="351" t="s">
        <v>108</v>
      </c>
      <c r="C15" s="347"/>
      <c r="D15" s="347"/>
      <c r="E15" s="348"/>
      <c r="F15" s="536">
        <v>562</v>
      </c>
      <c r="G15" s="536">
        <v>594</v>
      </c>
      <c r="H15" s="536">
        <v>1266</v>
      </c>
      <c r="I15" s="536">
        <v>535</v>
      </c>
      <c r="J15" s="537">
        <v>578</v>
      </c>
      <c r="K15" s="538">
        <v>-16</v>
      </c>
      <c r="L15" s="349">
        <v>-2.7681660899653977</v>
      </c>
    </row>
    <row r="16" spans="1:17" s="110" customFormat="1" ht="15" customHeight="1" x14ac:dyDescent="0.2">
      <c r="A16" s="350"/>
      <c r="B16" s="351" t="s">
        <v>109</v>
      </c>
      <c r="C16" s="347"/>
      <c r="D16" s="347"/>
      <c r="E16" s="348"/>
      <c r="F16" s="536">
        <v>1701</v>
      </c>
      <c r="G16" s="536">
        <v>1648</v>
      </c>
      <c r="H16" s="536">
        <v>1376</v>
      </c>
      <c r="I16" s="536">
        <v>1729</v>
      </c>
      <c r="J16" s="537">
        <v>1610</v>
      </c>
      <c r="K16" s="538">
        <v>91</v>
      </c>
      <c r="L16" s="349">
        <v>5.6521739130434785</v>
      </c>
    </row>
    <row r="17" spans="1:12" s="110" customFormat="1" ht="15" customHeight="1" x14ac:dyDescent="0.2">
      <c r="A17" s="350"/>
      <c r="B17" s="351" t="s">
        <v>110</v>
      </c>
      <c r="C17" s="347"/>
      <c r="D17" s="347"/>
      <c r="E17" s="348"/>
      <c r="F17" s="536">
        <v>269</v>
      </c>
      <c r="G17" s="536">
        <v>273</v>
      </c>
      <c r="H17" s="536">
        <v>182</v>
      </c>
      <c r="I17" s="536">
        <v>292</v>
      </c>
      <c r="J17" s="537">
        <v>296</v>
      </c>
      <c r="K17" s="538">
        <v>-27</v>
      </c>
      <c r="L17" s="349">
        <v>-9.121621621621621</v>
      </c>
    </row>
    <row r="18" spans="1:12" s="110" customFormat="1" ht="15" customHeight="1" x14ac:dyDescent="0.2">
      <c r="A18" s="350"/>
      <c r="B18" s="351" t="s">
        <v>111</v>
      </c>
      <c r="C18" s="347"/>
      <c r="D18" s="347"/>
      <c r="E18" s="348"/>
      <c r="F18" s="536">
        <v>40</v>
      </c>
      <c r="G18" s="536">
        <v>36</v>
      </c>
      <c r="H18" s="536">
        <v>26</v>
      </c>
      <c r="I18" s="536">
        <v>29</v>
      </c>
      <c r="J18" s="537">
        <v>40</v>
      </c>
      <c r="K18" s="538">
        <v>0</v>
      </c>
      <c r="L18" s="349">
        <v>0</v>
      </c>
    </row>
    <row r="19" spans="1:12" s="110" customFormat="1" ht="15" customHeight="1" x14ac:dyDescent="0.2">
      <c r="A19" s="118" t="s">
        <v>113</v>
      </c>
      <c r="B19" s="119" t="s">
        <v>181</v>
      </c>
      <c r="C19" s="347"/>
      <c r="D19" s="347"/>
      <c r="E19" s="348"/>
      <c r="F19" s="536">
        <v>1683</v>
      </c>
      <c r="G19" s="536">
        <v>1705</v>
      </c>
      <c r="H19" s="536">
        <v>2081</v>
      </c>
      <c r="I19" s="536">
        <v>1735</v>
      </c>
      <c r="J19" s="537">
        <v>1659</v>
      </c>
      <c r="K19" s="538">
        <v>24</v>
      </c>
      <c r="L19" s="349">
        <v>1.4466546112115732</v>
      </c>
    </row>
    <row r="20" spans="1:12" s="110" customFormat="1" ht="15" customHeight="1" x14ac:dyDescent="0.2">
      <c r="A20" s="118"/>
      <c r="B20" s="119" t="s">
        <v>182</v>
      </c>
      <c r="C20" s="347"/>
      <c r="D20" s="347"/>
      <c r="E20" s="348"/>
      <c r="F20" s="536">
        <v>889</v>
      </c>
      <c r="G20" s="536">
        <v>846</v>
      </c>
      <c r="H20" s="536">
        <v>769</v>
      </c>
      <c r="I20" s="536">
        <v>850</v>
      </c>
      <c r="J20" s="537">
        <v>865</v>
      </c>
      <c r="K20" s="538">
        <v>24</v>
      </c>
      <c r="L20" s="349">
        <v>2.7745664739884393</v>
      </c>
    </row>
    <row r="21" spans="1:12" s="110" customFormat="1" ht="15" customHeight="1" x14ac:dyDescent="0.2">
      <c r="A21" s="118" t="s">
        <v>113</v>
      </c>
      <c r="B21" s="119" t="s">
        <v>116</v>
      </c>
      <c r="C21" s="347"/>
      <c r="D21" s="347"/>
      <c r="E21" s="348"/>
      <c r="F21" s="536">
        <v>1895</v>
      </c>
      <c r="G21" s="536">
        <v>1660</v>
      </c>
      <c r="H21" s="536">
        <v>2055</v>
      </c>
      <c r="I21" s="536">
        <v>1790</v>
      </c>
      <c r="J21" s="537">
        <v>1908</v>
      </c>
      <c r="K21" s="538">
        <v>-13</v>
      </c>
      <c r="L21" s="349">
        <v>-0.68134171907756813</v>
      </c>
    </row>
    <row r="22" spans="1:12" s="110" customFormat="1" ht="15" customHeight="1" x14ac:dyDescent="0.2">
      <c r="A22" s="118"/>
      <c r="B22" s="119" t="s">
        <v>117</v>
      </c>
      <c r="C22" s="347"/>
      <c r="D22" s="347"/>
      <c r="E22" s="348"/>
      <c r="F22" s="536">
        <v>676</v>
      </c>
      <c r="G22" s="536">
        <v>891</v>
      </c>
      <c r="H22" s="536">
        <v>794</v>
      </c>
      <c r="I22" s="536">
        <v>794</v>
      </c>
      <c r="J22" s="537">
        <v>616</v>
      </c>
      <c r="K22" s="538">
        <v>60</v>
      </c>
      <c r="L22" s="349">
        <v>9.7402597402597397</v>
      </c>
    </row>
    <row r="23" spans="1:12" s="110" customFormat="1" ht="15" customHeight="1" x14ac:dyDescent="0.2">
      <c r="A23" s="352" t="s">
        <v>347</v>
      </c>
      <c r="B23" s="353" t="s">
        <v>193</v>
      </c>
      <c r="C23" s="354"/>
      <c r="D23" s="354"/>
      <c r="E23" s="355"/>
      <c r="F23" s="539">
        <v>71</v>
      </c>
      <c r="G23" s="539">
        <v>122</v>
      </c>
      <c r="H23" s="539">
        <v>522</v>
      </c>
      <c r="I23" s="539">
        <v>34</v>
      </c>
      <c r="J23" s="540">
        <v>79</v>
      </c>
      <c r="K23" s="541">
        <v>-8</v>
      </c>
      <c r="L23" s="356">
        <v>-10.126582278481013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29.5</v>
      </c>
      <c r="G25" s="542">
        <v>43.1</v>
      </c>
      <c r="H25" s="542">
        <v>37.1</v>
      </c>
      <c r="I25" s="542">
        <v>36.200000000000003</v>
      </c>
      <c r="J25" s="542">
        <v>30</v>
      </c>
      <c r="K25" s="543" t="s">
        <v>349</v>
      </c>
      <c r="L25" s="364">
        <v>-0.5</v>
      </c>
    </row>
    <row r="26" spans="1:12" s="110" customFormat="1" ht="15" customHeight="1" x14ac:dyDescent="0.2">
      <c r="A26" s="365" t="s">
        <v>105</v>
      </c>
      <c r="B26" s="366" t="s">
        <v>345</v>
      </c>
      <c r="C26" s="362"/>
      <c r="D26" s="362"/>
      <c r="E26" s="363"/>
      <c r="F26" s="542">
        <v>25.8</v>
      </c>
      <c r="G26" s="542">
        <v>46</v>
      </c>
      <c r="H26" s="542">
        <v>34.700000000000003</v>
      </c>
      <c r="I26" s="542">
        <v>34.700000000000003</v>
      </c>
      <c r="J26" s="544">
        <v>27.4</v>
      </c>
      <c r="K26" s="543" t="s">
        <v>349</v>
      </c>
      <c r="L26" s="364">
        <v>-1.5999999999999979</v>
      </c>
    </row>
    <row r="27" spans="1:12" s="110" customFormat="1" ht="15" customHeight="1" x14ac:dyDescent="0.2">
      <c r="A27" s="365"/>
      <c r="B27" s="366" t="s">
        <v>346</v>
      </c>
      <c r="C27" s="362"/>
      <c r="D27" s="362"/>
      <c r="E27" s="363"/>
      <c r="F27" s="542">
        <v>33.4</v>
      </c>
      <c r="G27" s="542">
        <v>40.4</v>
      </c>
      <c r="H27" s="542">
        <v>39.5</v>
      </c>
      <c r="I27" s="542">
        <v>37.799999999999997</v>
      </c>
      <c r="J27" s="542">
        <v>32.700000000000003</v>
      </c>
      <c r="K27" s="543" t="s">
        <v>349</v>
      </c>
      <c r="L27" s="364">
        <v>0.69999999999999574</v>
      </c>
    </row>
    <row r="28" spans="1:12" s="110" customFormat="1" ht="15" customHeight="1" x14ac:dyDescent="0.2">
      <c r="A28" s="365" t="s">
        <v>113</v>
      </c>
      <c r="B28" s="366" t="s">
        <v>108</v>
      </c>
      <c r="C28" s="362"/>
      <c r="D28" s="362"/>
      <c r="E28" s="363"/>
      <c r="F28" s="542">
        <v>35.1</v>
      </c>
      <c r="G28" s="542">
        <v>48.3</v>
      </c>
      <c r="H28" s="542">
        <v>45.2</v>
      </c>
      <c r="I28" s="542">
        <v>47.3</v>
      </c>
      <c r="J28" s="542">
        <v>38</v>
      </c>
      <c r="K28" s="543" t="s">
        <v>349</v>
      </c>
      <c r="L28" s="364">
        <v>-2.8999999999999986</v>
      </c>
    </row>
    <row r="29" spans="1:12" s="110" customFormat="1" ht="11.25" x14ac:dyDescent="0.2">
      <c r="A29" s="365"/>
      <c r="B29" s="366" t="s">
        <v>109</v>
      </c>
      <c r="C29" s="362"/>
      <c r="D29" s="362"/>
      <c r="E29" s="363"/>
      <c r="F29" s="542">
        <v>28.5</v>
      </c>
      <c r="G29" s="542">
        <v>41</v>
      </c>
      <c r="H29" s="542">
        <v>33.299999999999997</v>
      </c>
      <c r="I29" s="542">
        <v>33</v>
      </c>
      <c r="J29" s="544">
        <v>28.1</v>
      </c>
      <c r="K29" s="543" t="s">
        <v>349</v>
      </c>
      <c r="L29" s="364">
        <v>0.39999999999999858</v>
      </c>
    </row>
    <row r="30" spans="1:12" s="110" customFormat="1" ht="15" customHeight="1" x14ac:dyDescent="0.2">
      <c r="A30" s="365"/>
      <c r="B30" s="366" t="s">
        <v>110</v>
      </c>
      <c r="C30" s="362"/>
      <c r="D30" s="362"/>
      <c r="E30" s="363"/>
      <c r="F30" s="542">
        <v>25.7</v>
      </c>
      <c r="G30" s="542">
        <v>44.9</v>
      </c>
      <c r="H30" s="542">
        <v>33.9</v>
      </c>
      <c r="I30" s="542">
        <v>34.9</v>
      </c>
      <c r="J30" s="542">
        <v>25.3</v>
      </c>
      <c r="K30" s="543" t="s">
        <v>349</v>
      </c>
      <c r="L30" s="364">
        <v>0.39999999999999858</v>
      </c>
    </row>
    <row r="31" spans="1:12" s="110" customFormat="1" ht="15" customHeight="1" x14ac:dyDescent="0.2">
      <c r="A31" s="365"/>
      <c r="B31" s="366" t="s">
        <v>111</v>
      </c>
      <c r="C31" s="362"/>
      <c r="D31" s="362"/>
      <c r="E31" s="363"/>
      <c r="F31" s="542">
        <v>27.5</v>
      </c>
      <c r="G31" s="542">
        <v>52.8</v>
      </c>
      <c r="H31" s="542">
        <v>34.6</v>
      </c>
      <c r="I31" s="542">
        <v>44.8</v>
      </c>
      <c r="J31" s="542">
        <v>37.5</v>
      </c>
      <c r="K31" s="543" t="s">
        <v>349</v>
      </c>
      <c r="L31" s="364">
        <v>-10</v>
      </c>
    </row>
    <row r="32" spans="1:12" s="110" customFormat="1" ht="15" customHeight="1" x14ac:dyDescent="0.2">
      <c r="A32" s="367" t="s">
        <v>113</v>
      </c>
      <c r="B32" s="368" t="s">
        <v>181</v>
      </c>
      <c r="C32" s="362"/>
      <c r="D32" s="362"/>
      <c r="E32" s="363"/>
      <c r="F32" s="542">
        <v>26.3</v>
      </c>
      <c r="G32" s="542">
        <v>44.2</v>
      </c>
      <c r="H32" s="542">
        <v>37.799999999999997</v>
      </c>
      <c r="I32" s="542">
        <v>35.799999999999997</v>
      </c>
      <c r="J32" s="544">
        <v>27.8</v>
      </c>
      <c r="K32" s="543" t="s">
        <v>349</v>
      </c>
      <c r="L32" s="364">
        <v>-1.5</v>
      </c>
    </row>
    <row r="33" spans="1:12" s="110" customFormat="1" ht="15" customHeight="1" x14ac:dyDescent="0.2">
      <c r="A33" s="367"/>
      <c r="B33" s="368" t="s">
        <v>182</v>
      </c>
      <c r="C33" s="362"/>
      <c r="D33" s="362"/>
      <c r="E33" s="363"/>
      <c r="F33" s="542">
        <v>35.4</v>
      </c>
      <c r="G33" s="542">
        <v>40.9</v>
      </c>
      <c r="H33" s="542">
        <v>35.799999999999997</v>
      </c>
      <c r="I33" s="542">
        <v>36.9</v>
      </c>
      <c r="J33" s="542">
        <v>33.9</v>
      </c>
      <c r="K33" s="543" t="s">
        <v>349</v>
      </c>
      <c r="L33" s="364">
        <v>1.5</v>
      </c>
    </row>
    <row r="34" spans="1:12" s="369" customFormat="1" ht="15" customHeight="1" x14ac:dyDescent="0.2">
      <c r="A34" s="367" t="s">
        <v>113</v>
      </c>
      <c r="B34" s="368" t="s">
        <v>116</v>
      </c>
      <c r="C34" s="362"/>
      <c r="D34" s="362"/>
      <c r="E34" s="363"/>
      <c r="F34" s="542">
        <v>28.7</v>
      </c>
      <c r="G34" s="542">
        <v>39.6</v>
      </c>
      <c r="H34" s="542">
        <v>37.4</v>
      </c>
      <c r="I34" s="542">
        <v>33.9</v>
      </c>
      <c r="J34" s="542">
        <v>27.5</v>
      </c>
      <c r="K34" s="543" t="s">
        <v>349</v>
      </c>
      <c r="L34" s="364">
        <v>1.1999999999999993</v>
      </c>
    </row>
    <row r="35" spans="1:12" s="369" customFormat="1" ht="11.25" x14ac:dyDescent="0.2">
      <c r="A35" s="370"/>
      <c r="B35" s="371" t="s">
        <v>117</v>
      </c>
      <c r="C35" s="372"/>
      <c r="D35" s="372"/>
      <c r="E35" s="373"/>
      <c r="F35" s="545">
        <v>31.7</v>
      </c>
      <c r="G35" s="545">
        <v>49.2</v>
      </c>
      <c r="H35" s="545">
        <v>36.700000000000003</v>
      </c>
      <c r="I35" s="545">
        <v>41.4</v>
      </c>
      <c r="J35" s="546">
        <v>37.4</v>
      </c>
      <c r="K35" s="547" t="s">
        <v>349</v>
      </c>
      <c r="L35" s="374">
        <v>-5.6999999999999993</v>
      </c>
    </row>
    <row r="36" spans="1:12" s="369" customFormat="1" ht="15.95" customHeight="1" x14ac:dyDescent="0.2">
      <c r="A36" s="375" t="s">
        <v>350</v>
      </c>
      <c r="B36" s="376"/>
      <c r="C36" s="377"/>
      <c r="D36" s="376"/>
      <c r="E36" s="378"/>
      <c r="F36" s="548">
        <v>2479</v>
      </c>
      <c r="G36" s="548">
        <v>2397</v>
      </c>
      <c r="H36" s="548">
        <v>2240</v>
      </c>
      <c r="I36" s="548">
        <v>2525</v>
      </c>
      <c r="J36" s="548">
        <v>2420</v>
      </c>
      <c r="K36" s="549">
        <v>59</v>
      </c>
      <c r="L36" s="380">
        <v>2.4380165289256199</v>
      </c>
    </row>
    <row r="37" spans="1:12" s="369" customFormat="1" ht="15.95" customHeight="1" x14ac:dyDescent="0.2">
      <c r="A37" s="381"/>
      <c r="B37" s="382" t="s">
        <v>113</v>
      </c>
      <c r="C37" s="382" t="s">
        <v>351</v>
      </c>
      <c r="D37" s="382"/>
      <c r="E37" s="383"/>
      <c r="F37" s="548">
        <v>731</v>
      </c>
      <c r="G37" s="548">
        <v>1032</v>
      </c>
      <c r="H37" s="548">
        <v>832</v>
      </c>
      <c r="I37" s="548">
        <v>913</v>
      </c>
      <c r="J37" s="548">
        <v>725</v>
      </c>
      <c r="K37" s="549">
        <v>6</v>
      </c>
      <c r="L37" s="380">
        <v>0.82758620689655171</v>
      </c>
    </row>
    <row r="38" spans="1:12" s="369" customFormat="1" ht="15.95" customHeight="1" x14ac:dyDescent="0.2">
      <c r="A38" s="381"/>
      <c r="B38" s="384" t="s">
        <v>105</v>
      </c>
      <c r="C38" s="384" t="s">
        <v>106</v>
      </c>
      <c r="D38" s="385"/>
      <c r="E38" s="383"/>
      <c r="F38" s="548">
        <v>1281</v>
      </c>
      <c r="G38" s="548">
        <v>1153</v>
      </c>
      <c r="H38" s="548">
        <v>1109</v>
      </c>
      <c r="I38" s="548">
        <v>1337</v>
      </c>
      <c r="J38" s="550">
        <v>1253</v>
      </c>
      <c r="K38" s="549">
        <v>28</v>
      </c>
      <c r="L38" s="380">
        <v>2.2346368715083798</v>
      </c>
    </row>
    <row r="39" spans="1:12" s="369" customFormat="1" ht="15.95" customHeight="1" x14ac:dyDescent="0.2">
      <c r="A39" s="381"/>
      <c r="B39" s="385"/>
      <c r="C39" s="382" t="s">
        <v>352</v>
      </c>
      <c r="D39" s="385"/>
      <c r="E39" s="383"/>
      <c r="F39" s="548">
        <v>331</v>
      </c>
      <c r="G39" s="548">
        <v>530</v>
      </c>
      <c r="H39" s="548">
        <v>385</v>
      </c>
      <c r="I39" s="548">
        <v>464</v>
      </c>
      <c r="J39" s="548">
        <v>343</v>
      </c>
      <c r="K39" s="549">
        <v>-12</v>
      </c>
      <c r="L39" s="380">
        <v>-3.4985422740524781</v>
      </c>
    </row>
    <row r="40" spans="1:12" s="369" customFormat="1" ht="15.95" customHeight="1" x14ac:dyDescent="0.2">
      <c r="A40" s="381"/>
      <c r="B40" s="384"/>
      <c r="C40" s="384" t="s">
        <v>107</v>
      </c>
      <c r="D40" s="385"/>
      <c r="E40" s="383"/>
      <c r="F40" s="548">
        <v>1198</v>
      </c>
      <c r="G40" s="548">
        <v>1244</v>
      </c>
      <c r="H40" s="548">
        <v>1131</v>
      </c>
      <c r="I40" s="548">
        <v>1188</v>
      </c>
      <c r="J40" s="548">
        <v>1167</v>
      </c>
      <c r="K40" s="549">
        <v>31</v>
      </c>
      <c r="L40" s="380">
        <v>2.6563838903170525</v>
      </c>
    </row>
    <row r="41" spans="1:12" s="369" customFormat="1" ht="24" customHeight="1" x14ac:dyDescent="0.2">
      <c r="A41" s="381"/>
      <c r="B41" s="385"/>
      <c r="C41" s="382" t="s">
        <v>352</v>
      </c>
      <c r="D41" s="385"/>
      <c r="E41" s="383"/>
      <c r="F41" s="548">
        <v>400</v>
      </c>
      <c r="G41" s="548">
        <v>502</v>
      </c>
      <c r="H41" s="548">
        <v>447</v>
      </c>
      <c r="I41" s="548">
        <v>449</v>
      </c>
      <c r="J41" s="550">
        <v>382</v>
      </c>
      <c r="K41" s="549">
        <v>18</v>
      </c>
      <c r="L41" s="380">
        <v>4.7120418848167542</v>
      </c>
    </row>
    <row r="42" spans="1:12" s="110" customFormat="1" ht="15" customHeight="1" x14ac:dyDescent="0.2">
      <c r="A42" s="381"/>
      <c r="B42" s="384" t="s">
        <v>113</v>
      </c>
      <c r="C42" s="384" t="s">
        <v>353</v>
      </c>
      <c r="D42" s="385"/>
      <c r="E42" s="383"/>
      <c r="F42" s="548">
        <v>499</v>
      </c>
      <c r="G42" s="548">
        <v>478</v>
      </c>
      <c r="H42" s="548">
        <v>712</v>
      </c>
      <c r="I42" s="548">
        <v>497</v>
      </c>
      <c r="J42" s="548">
        <v>500</v>
      </c>
      <c r="K42" s="549">
        <v>-1</v>
      </c>
      <c r="L42" s="380">
        <v>-0.2</v>
      </c>
    </row>
    <row r="43" spans="1:12" s="110" customFormat="1" ht="15" customHeight="1" x14ac:dyDescent="0.2">
      <c r="A43" s="381"/>
      <c r="B43" s="385"/>
      <c r="C43" s="382" t="s">
        <v>352</v>
      </c>
      <c r="D43" s="385"/>
      <c r="E43" s="383"/>
      <c r="F43" s="548">
        <v>175</v>
      </c>
      <c r="G43" s="548">
        <v>231</v>
      </c>
      <c r="H43" s="548">
        <v>322</v>
      </c>
      <c r="I43" s="548">
        <v>235</v>
      </c>
      <c r="J43" s="548">
        <v>190</v>
      </c>
      <c r="K43" s="549">
        <v>-15</v>
      </c>
      <c r="L43" s="380">
        <v>-7.8947368421052628</v>
      </c>
    </row>
    <row r="44" spans="1:12" s="110" customFormat="1" ht="15" customHeight="1" x14ac:dyDescent="0.2">
      <c r="A44" s="381"/>
      <c r="B44" s="384"/>
      <c r="C44" s="366" t="s">
        <v>109</v>
      </c>
      <c r="D44" s="385"/>
      <c r="E44" s="383"/>
      <c r="F44" s="548">
        <v>1671</v>
      </c>
      <c r="G44" s="548">
        <v>1611</v>
      </c>
      <c r="H44" s="548">
        <v>1322</v>
      </c>
      <c r="I44" s="548">
        <v>1707</v>
      </c>
      <c r="J44" s="550">
        <v>1584</v>
      </c>
      <c r="K44" s="549">
        <v>87</v>
      </c>
      <c r="L44" s="380">
        <v>5.4924242424242422</v>
      </c>
    </row>
    <row r="45" spans="1:12" s="110" customFormat="1" ht="15" customHeight="1" x14ac:dyDescent="0.2">
      <c r="A45" s="381"/>
      <c r="B45" s="385"/>
      <c r="C45" s="382" t="s">
        <v>352</v>
      </c>
      <c r="D45" s="385"/>
      <c r="E45" s="383"/>
      <c r="F45" s="548">
        <v>476</v>
      </c>
      <c r="G45" s="548">
        <v>660</v>
      </c>
      <c r="H45" s="548">
        <v>440</v>
      </c>
      <c r="I45" s="548">
        <v>563</v>
      </c>
      <c r="J45" s="548">
        <v>445</v>
      </c>
      <c r="K45" s="549">
        <v>31</v>
      </c>
      <c r="L45" s="380">
        <v>6.9662921348314608</v>
      </c>
    </row>
    <row r="46" spans="1:12" s="110" customFormat="1" ht="15" customHeight="1" x14ac:dyDescent="0.2">
      <c r="A46" s="381"/>
      <c r="B46" s="384"/>
      <c r="C46" s="366" t="s">
        <v>110</v>
      </c>
      <c r="D46" s="385"/>
      <c r="E46" s="383"/>
      <c r="F46" s="548">
        <v>269</v>
      </c>
      <c r="G46" s="548">
        <v>272</v>
      </c>
      <c r="H46" s="548">
        <v>180</v>
      </c>
      <c r="I46" s="548">
        <v>292</v>
      </c>
      <c r="J46" s="548">
        <v>296</v>
      </c>
      <c r="K46" s="549">
        <v>-27</v>
      </c>
      <c r="L46" s="380">
        <v>-9.121621621621621</v>
      </c>
    </row>
    <row r="47" spans="1:12" s="110" customFormat="1" ht="15" customHeight="1" x14ac:dyDescent="0.2">
      <c r="A47" s="381"/>
      <c r="B47" s="385"/>
      <c r="C47" s="382" t="s">
        <v>352</v>
      </c>
      <c r="D47" s="385"/>
      <c r="E47" s="383"/>
      <c r="F47" s="548">
        <v>69</v>
      </c>
      <c r="G47" s="548">
        <v>122</v>
      </c>
      <c r="H47" s="548">
        <v>61</v>
      </c>
      <c r="I47" s="548">
        <v>102</v>
      </c>
      <c r="J47" s="550">
        <v>75</v>
      </c>
      <c r="K47" s="549">
        <v>-6</v>
      </c>
      <c r="L47" s="380">
        <v>-8</v>
      </c>
    </row>
    <row r="48" spans="1:12" s="110" customFormat="1" ht="15" customHeight="1" x14ac:dyDescent="0.2">
      <c r="A48" s="381"/>
      <c r="B48" s="385"/>
      <c r="C48" s="366" t="s">
        <v>111</v>
      </c>
      <c r="D48" s="386"/>
      <c r="E48" s="387"/>
      <c r="F48" s="548">
        <v>40</v>
      </c>
      <c r="G48" s="548">
        <v>36</v>
      </c>
      <c r="H48" s="548">
        <v>26</v>
      </c>
      <c r="I48" s="548">
        <v>29</v>
      </c>
      <c r="J48" s="548">
        <v>40</v>
      </c>
      <c r="K48" s="549">
        <v>0</v>
      </c>
      <c r="L48" s="380">
        <v>0</v>
      </c>
    </row>
    <row r="49" spans="1:12" s="110" customFormat="1" ht="15" customHeight="1" x14ac:dyDescent="0.2">
      <c r="A49" s="381"/>
      <c r="B49" s="385"/>
      <c r="C49" s="382" t="s">
        <v>352</v>
      </c>
      <c r="D49" s="385"/>
      <c r="E49" s="383"/>
      <c r="F49" s="548">
        <v>11</v>
      </c>
      <c r="G49" s="548">
        <v>19</v>
      </c>
      <c r="H49" s="548">
        <v>9</v>
      </c>
      <c r="I49" s="548">
        <v>13</v>
      </c>
      <c r="J49" s="548">
        <v>15</v>
      </c>
      <c r="K49" s="549">
        <v>-4</v>
      </c>
      <c r="L49" s="380">
        <v>-26.666666666666668</v>
      </c>
    </row>
    <row r="50" spans="1:12" s="110" customFormat="1" ht="15" customHeight="1" x14ac:dyDescent="0.2">
      <c r="A50" s="381"/>
      <c r="B50" s="384" t="s">
        <v>113</v>
      </c>
      <c r="C50" s="382" t="s">
        <v>181</v>
      </c>
      <c r="D50" s="385"/>
      <c r="E50" s="383"/>
      <c r="F50" s="548">
        <v>1605</v>
      </c>
      <c r="G50" s="548">
        <v>1563</v>
      </c>
      <c r="H50" s="548">
        <v>1506</v>
      </c>
      <c r="I50" s="548">
        <v>1684</v>
      </c>
      <c r="J50" s="550">
        <v>1561</v>
      </c>
      <c r="K50" s="549">
        <v>44</v>
      </c>
      <c r="L50" s="380">
        <v>2.8187059577194105</v>
      </c>
    </row>
    <row r="51" spans="1:12" s="110" customFormat="1" ht="15" customHeight="1" x14ac:dyDescent="0.2">
      <c r="A51" s="381"/>
      <c r="B51" s="385"/>
      <c r="C51" s="382" t="s">
        <v>352</v>
      </c>
      <c r="D51" s="385"/>
      <c r="E51" s="383"/>
      <c r="F51" s="548">
        <v>422</v>
      </c>
      <c r="G51" s="548">
        <v>691</v>
      </c>
      <c r="H51" s="548">
        <v>569</v>
      </c>
      <c r="I51" s="548">
        <v>603</v>
      </c>
      <c r="J51" s="548">
        <v>434</v>
      </c>
      <c r="K51" s="549">
        <v>-12</v>
      </c>
      <c r="L51" s="380">
        <v>-2.7649769585253456</v>
      </c>
    </row>
    <row r="52" spans="1:12" s="110" customFormat="1" ht="15" customHeight="1" x14ac:dyDescent="0.2">
      <c r="A52" s="381"/>
      <c r="B52" s="384"/>
      <c r="C52" s="382" t="s">
        <v>182</v>
      </c>
      <c r="D52" s="385"/>
      <c r="E52" s="383"/>
      <c r="F52" s="548">
        <v>874</v>
      </c>
      <c r="G52" s="548">
        <v>834</v>
      </c>
      <c r="H52" s="548">
        <v>734</v>
      </c>
      <c r="I52" s="548">
        <v>841</v>
      </c>
      <c r="J52" s="548">
        <v>859</v>
      </c>
      <c r="K52" s="549">
        <v>15</v>
      </c>
      <c r="L52" s="380">
        <v>1.7462165308498254</v>
      </c>
    </row>
    <row r="53" spans="1:12" s="269" customFormat="1" ht="11.25" customHeight="1" x14ac:dyDescent="0.2">
      <c r="A53" s="381"/>
      <c r="B53" s="385"/>
      <c r="C53" s="382" t="s">
        <v>352</v>
      </c>
      <c r="D53" s="385"/>
      <c r="E53" s="383"/>
      <c r="F53" s="548">
        <v>309</v>
      </c>
      <c r="G53" s="548">
        <v>341</v>
      </c>
      <c r="H53" s="548">
        <v>263</v>
      </c>
      <c r="I53" s="548">
        <v>310</v>
      </c>
      <c r="J53" s="550">
        <v>291</v>
      </c>
      <c r="K53" s="549">
        <v>18</v>
      </c>
      <c r="L53" s="380">
        <v>6.1855670103092786</v>
      </c>
    </row>
    <row r="54" spans="1:12" s="151" customFormat="1" ht="12.75" customHeight="1" x14ac:dyDescent="0.2">
      <c r="A54" s="381"/>
      <c r="B54" s="384" t="s">
        <v>113</v>
      </c>
      <c r="C54" s="384" t="s">
        <v>116</v>
      </c>
      <c r="D54" s="385"/>
      <c r="E54" s="383"/>
      <c r="F54" s="548">
        <v>1824</v>
      </c>
      <c r="G54" s="548">
        <v>1539</v>
      </c>
      <c r="H54" s="548">
        <v>1533</v>
      </c>
      <c r="I54" s="548">
        <v>1753</v>
      </c>
      <c r="J54" s="548">
        <v>1826</v>
      </c>
      <c r="K54" s="549">
        <v>-2</v>
      </c>
      <c r="L54" s="380">
        <v>-0.10952902519167579</v>
      </c>
    </row>
    <row r="55" spans="1:12" ht="11.25" x14ac:dyDescent="0.2">
      <c r="A55" s="381"/>
      <c r="B55" s="385"/>
      <c r="C55" s="382" t="s">
        <v>352</v>
      </c>
      <c r="D55" s="385"/>
      <c r="E55" s="383"/>
      <c r="F55" s="548">
        <v>524</v>
      </c>
      <c r="G55" s="548">
        <v>610</v>
      </c>
      <c r="H55" s="548">
        <v>573</v>
      </c>
      <c r="I55" s="548">
        <v>594</v>
      </c>
      <c r="J55" s="548">
        <v>503</v>
      </c>
      <c r="K55" s="549">
        <v>21</v>
      </c>
      <c r="L55" s="380">
        <v>4.1749502982107352</v>
      </c>
    </row>
    <row r="56" spans="1:12" ht="14.25" customHeight="1" x14ac:dyDescent="0.2">
      <c r="A56" s="381"/>
      <c r="B56" s="385"/>
      <c r="C56" s="384" t="s">
        <v>117</v>
      </c>
      <c r="D56" s="385"/>
      <c r="E56" s="383"/>
      <c r="F56" s="548">
        <v>654</v>
      </c>
      <c r="G56" s="548">
        <v>858</v>
      </c>
      <c r="H56" s="548">
        <v>706</v>
      </c>
      <c r="I56" s="548">
        <v>771</v>
      </c>
      <c r="J56" s="548">
        <v>594</v>
      </c>
      <c r="K56" s="549">
        <v>60</v>
      </c>
      <c r="L56" s="380">
        <v>10.1010101010101</v>
      </c>
    </row>
    <row r="57" spans="1:12" ht="18.75" customHeight="1" x14ac:dyDescent="0.2">
      <c r="A57" s="388"/>
      <c r="B57" s="389"/>
      <c r="C57" s="390" t="s">
        <v>352</v>
      </c>
      <c r="D57" s="389"/>
      <c r="E57" s="391"/>
      <c r="F57" s="551">
        <v>207</v>
      </c>
      <c r="G57" s="552">
        <v>422</v>
      </c>
      <c r="H57" s="552">
        <v>259</v>
      </c>
      <c r="I57" s="552">
        <v>319</v>
      </c>
      <c r="J57" s="552">
        <v>222</v>
      </c>
      <c r="K57" s="553">
        <f t="shared" ref="K57" si="0">IF(OR(F57=".",J57=".")=TRUE,".",IF(OR(F57="*",J57="*")=TRUE,"*",IF(AND(F57="-",J57="-")=TRUE,"-",IF(AND(ISNUMBER(J57),ISNUMBER(F57))=TRUE,IF(F57-J57=0,0,F57-J57),IF(ISNUMBER(F57)=TRUE,F57,-J57)))))</f>
        <v>-15</v>
      </c>
      <c r="L57" s="392">
        <f t="shared" ref="L57" si="1">IF(K57 =".",".",IF(K57 ="*","*",IF(K57="-","-",IF(K57=0,0,IF(OR(J57="-",J57=".",F57="-",F57=".")=TRUE,"X",IF(J57=0,"0,0",IF(ABS(K57*100/J57)&gt;250,".X",(K57*100/J57))))))))</f>
        <v>-6.756756756756757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2572</v>
      </c>
      <c r="E11" s="114">
        <v>2551</v>
      </c>
      <c r="F11" s="114">
        <v>2850</v>
      </c>
      <c r="G11" s="114">
        <v>2585</v>
      </c>
      <c r="H11" s="140">
        <v>2524</v>
      </c>
      <c r="I11" s="115">
        <v>48</v>
      </c>
      <c r="J11" s="116">
        <v>1.9017432646592709</v>
      </c>
    </row>
    <row r="12" spans="1:15" s="110" customFormat="1" ht="24.95" customHeight="1" x14ac:dyDescent="0.2">
      <c r="A12" s="193" t="s">
        <v>132</v>
      </c>
      <c r="B12" s="194" t="s">
        <v>133</v>
      </c>
      <c r="C12" s="113" t="s">
        <v>513</v>
      </c>
      <c r="D12" s="115" t="s">
        <v>513</v>
      </c>
      <c r="E12" s="114" t="s">
        <v>513</v>
      </c>
      <c r="F12" s="114">
        <v>31</v>
      </c>
      <c r="G12" s="114">
        <v>26</v>
      </c>
      <c r="H12" s="140" t="s">
        <v>513</v>
      </c>
      <c r="I12" s="115" t="s">
        <v>513</v>
      </c>
      <c r="J12" s="116" t="s">
        <v>513</v>
      </c>
    </row>
    <row r="13" spans="1:15" s="110" customFormat="1" ht="24.95" customHeight="1" x14ac:dyDescent="0.2">
      <c r="A13" s="193" t="s">
        <v>134</v>
      </c>
      <c r="B13" s="199" t="s">
        <v>214</v>
      </c>
      <c r="C13" s="113" t="s">
        <v>513</v>
      </c>
      <c r="D13" s="115" t="s">
        <v>513</v>
      </c>
      <c r="E13" s="114" t="s">
        <v>513</v>
      </c>
      <c r="F13" s="114">
        <v>29</v>
      </c>
      <c r="G13" s="114">
        <v>17</v>
      </c>
      <c r="H13" s="140" t="s">
        <v>513</v>
      </c>
      <c r="I13" s="115" t="s">
        <v>513</v>
      </c>
      <c r="J13" s="116" t="s">
        <v>513</v>
      </c>
    </row>
    <row r="14" spans="1:15" s="287" customFormat="1" ht="24.95" customHeight="1" x14ac:dyDescent="0.2">
      <c r="A14" s="193" t="s">
        <v>215</v>
      </c>
      <c r="B14" s="199" t="s">
        <v>137</v>
      </c>
      <c r="C14" s="113">
        <v>7.426127527216174</v>
      </c>
      <c r="D14" s="115">
        <v>191</v>
      </c>
      <c r="E14" s="114">
        <v>110</v>
      </c>
      <c r="F14" s="114">
        <v>225</v>
      </c>
      <c r="G14" s="114">
        <v>128</v>
      </c>
      <c r="H14" s="140">
        <v>175</v>
      </c>
      <c r="I14" s="115">
        <v>16</v>
      </c>
      <c r="J14" s="116">
        <v>9.1428571428571423</v>
      </c>
      <c r="K14" s="110"/>
      <c r="L14" s="110"/>
      <c r="M14" s="110"/>
      <c r="N14" s="110"/>
      <c r="O14" s="110"/>
    </row>
    <row r="15" spans="1:15" s="110" customFormat="1" ht="24.95" customHeight="1" x14ac:dyDescent="0.2">
      <c r="A15" s="193" t="s">
        <v>216</v>
      </c>
      <c r="B15" s="199" t="s">
        <v>217</v>
      </c>
      <c r="C15" s="113">
        <v>1.5552099533437014</v>
      </c>
      <c r="D15" s="115">
        <v>40</v>
      </c>
      <c r="E15" s="114">
        <v>47</v>
      </c>
      <c r="F15" s="114">
        <v>78</v>
      </c>
      <c r="G15" s="114">
        <v>47</v>
      </c>
      <c r="H15" s="140">
        <v>58</v>
      </c>
      <c r="I15" s="115">
        <v>-18</v>
      </c>
      <c r="J15" s="116">
        <v>-31.03448275862069</v>
      </c>
    </row>
    <row r="16" spans="1:15" s="287" customFormat="1" ht="24.95" customHeight="1" x14ac:dyDescent="0.2">
      <c r="A16" s="193" t="s">
        <v>218</v>
      </c>
      <c r="B16" s="199" t="s">
        <v>141</v>
      </c>
      <c r="C16" s="113">
        <v>4.1990668740279942</v>
      </c>
      <c r="D16" s="115">
        <v>108</v>
      </c>
      <c r="E16" s="114">
        <v>32</v>
      </c>
      <c r="F16" s="114">
        <v>78</v>
      </c>
      <c r="G16" s="114">
        <v>32</v>
      </c>
      <c r="H16" s="140">
        <v>72</v>
      </c>
      <c r="I16" s="115">
        <v>36</v>
      </c>
      <c r="J16" s="116">
        <v>50</v>
      </c>
      <c r="K16" s="110"/>
      <c r="L16" s="110"/>
      <c r="M16" s="110"/>
      <c r="N16" s="110"/>
      <c r="O16" s="110"/>
    </row>
    <row r="17" spans="1:15" s="110" customFormat="1" ht="24.95" customHeight="1" x14ac:dyDescent="0.2">
      <c r="A17" s="193" t="s">
        <v>142</v>
      </c>
      <c r="B17" s="199" t="s">
        <v>220</v>
      </c>
      <c r="C17" s="113">
        <v>1.6718506998444791</v>
      </c>
      <c r="D17" s="115">
        <v>43</v>
      </c>
      <c r="E17" s="114">
        <v>31</v>
      </c>
      <c r="F17" s="114">
        <v>69</v>
      </c>
      <c r="G17" s="114">
        <v>49</v>
      </c>
      <c r="H17" s="140">
        <v>45</v>
      </c>
      <c r="I17" s="115">
        <v>-2</v>
      </c>
      <c r="J17" s="116">
        <v>-4.4444444444444446</v>
      </c>
    </row>
    <row r="18" spans="1:15" s="287" customFormat="1" ht="24.95" customHeight="1" x14ac:dyDescent="0.2">
      <c r="A18" s="201" t="s">
        <v>144</v>
      </c>
      <c r="B18" s="202" t="s">
        <v>145</v>
      </c>
      <c r="C18" s="113">
        <v>9.9533437013996888</v>
      </c>
      <c r="D18" s="115">
        <v>256</v>
      </c>
      <c r="E18" s="114">
        <v>57</v>
      </c>
      <c r="F18" s="114">
        <v>198</v>
      </c>
      <c r="G18" s="114">
        <v>209</v>
      </c>
      <c r="H18" s="140">
        <v>278</v>
      </c>
      <c r="I18" s="115">
        <v>-22</v>
      </c>
      <c r="J18" s="116">
        <v>-7.9136690647482011</v>
      </c>
      <c r="K18" s="110"/>
      <c r="L18" s="110"/>
      <c r="M18" s="110"/>
      <c r="N18" s="110"/>
      <c r="O18" s="110"/>
    </row>
    <row r="19" spans="1:15" s="110" customFormat="1" ht="24.95" customHeight="1" x14ac:dyDescent="0.2">
      <c r="A19" s="193" t="s">
        <v>146</v>
      </c>
      <c r="B19" s="199" t="s">
        <v>147</v>
      </c>
      <c r="C19" s="113">
        <v>13.841368584758943</v>
      </c>
      <c r="D19" s="115">
        <v>356</v>
      </c>
      <c r="E19" s="114">
        <v>276</v>
      </c>
      <c r="F19" s="114">
        <v>421</v>
      </c>
      <c r="G19" s="114">
        <v>300</v>
      </c>
      <c r="H19" s="140">
        <v>296</v>
      </c>
      <c r="I19" s="115">
        <v>60</v>
      </c>
      <c r="J19" s="116">
        <v>20.27027027027027</v>
      </c>
    </row>
    <row r="20" spans="1:15" s="287" customFormat="1" ht="24.95" customHeight="1" x14ac:dyDescent="0.2">
      <c r="A20" s="193" t="s">
        <v>148</v>
      </c>
      <c r="B20" s="199" t="s">
        <v>149</v>
      </c>
      <c r="C20" s="113">
        <v>2.6438569206842923</v>
      </c>
      <c r="D20" s="115">
        <v>68</v>
      </c>
      <c r="E20" s="114">
        <v>121</v>
      </c>
      <c r="F20" s="114">
        <v>54</v>
      </c>
      <c r="G20" s="114">
        <v>91</v>
      </c>
      <c r="H20" s="140">
        <v>72</v>
      </c>
      <c r="I20" s="115">
        <v>-4</v>
      </c>
      <c r="J20" s="116">
        <v>-5.5555555555555554</v>
      </c>
      <c r="K20" s="110"/>
      <c r="L20" s="110"/>
      <c r="M20" s="110"/>
      <c r="N20" s="110"/>
      <c r="O20" s="110"/>
    </row>
    <row r="21" spans="1:15" s="110" customFormat="1" ht="24.95" customHeight="1" x14ac:dyDescent="0.2">
      <c r="A21" s="201" t="s">
        <v>150</v>
      </c>
      <c r="B21" s="202" t="s">
        <v>151</v>
      </c>
      <c r="C21" s="113">
        <v>24.650077760497666</v>
      </c>
      <c r="D21" s="115">
        <v>634</v>
      </c>
      <c r="E21" s="114">
        <v>1036</v>
      </c>
      <c r="F21" s="114">
        <v>857</v>
      </c>
      <c r="G21" s="114">
        <v>996</v>
      </c>
      <c r="H21" s="140">
        <v>635</v>
      </c>
      <c r="I21" s="115">
        <v>-1</v>
      </c>
      <c r="J21" s="116">
        <v>-0.15748031496062992</v>
      </c>
    </row>
    <row r="22" spans="1:15" s="110" customFormat="1" ht="24.95" customHeight="1" x14ac:dyDescent="0.2">
      <c r="A22" s="201" t="s">
        <v>152</v>
      </c>
      <c r="B22" s="199" t="s">
        <v>153</v>
      </c>
      <c r="C22" s="113" t="s">
        <v>513</v>
      </c>
      <c r="D22" s="115" t="s">
        <v>513</v>
      </c>
      <c r="E22" s="114" t="s">
        <v>513</v>
      </c>
      <c r="F22" s="114">
        <v>29</v>
      </c>
      <c r="G22" s="114">
        <v>16</v>
      </c>
      <c r="H22" s="140" t="s">
        <v>513</v>
      </c>
      <c r="I22" s="115" t="s">
        <v>513</v>
      </c>
      <c r="J22" s="116" t="s">
        <v>513</v>
      </c>
    </row>
    <row r="23" spans="1:15" s="110" customFormat="1" ht="24.95" customHeight="1" x14ac:dyDescent="0.2">
      <c r="A23" s="193" t="s">
        <v>154</v>
      </c>
      <c r="B23" s="199" t="s">
        <v>155</v>
      </c>
      <c r="C23" s="113">
        <v>0.81648522550544322</v>
      </c>
      <c r="D23" s="115">
        <v>21</v>
      </c>
      <c r="E23" s="114" t="s">
        <v>513</v>
      </c>
      <c r="F23" s="114">
        <v>20</v>
      </c>
      <c r="G23" s="114">
        <v>24</v>
      </c>
      <c r="H23" s="140">
        <v>17</v>
      </c>
      <c r="I23" s="115">
        <v>4</v>
      </c>
      <c r="J23" s="116">
        <v>23.529411764705884</v>
      </c>
    </row>
    <row r="24" spans="1:15" s="110" customFormat="1" ht="24.95" customHeight="1" x14ac:dyDescent="0.2">
      <c r="A24" s="193" t="s">
        <v>156</v>
      </c>
      <c r="B24" s="199" t="s">
        <v>221</v>
      </c>
      <c r="C24" s="113">
        <v>4.3934681181959565</v>
      </c>
      <c r="D24" s="115">
        <v>113</v>
      </c>
      <c r="E24" s="114">
        <v>66</v>
      </c>
      <c r="F24" s="114">
        <v>114</v>
      </c>
      <c r="G24" s="114">
        <v>65</v>
      </c>
      <c r="H24" s="140">
        <v>104</v>
      </c>
      <c r="I24" s="115">
        <v>9</v>
      </c>
      <c r="J24" s="116">
        <v>8.6538461538461533</v>
      </c>
    </row>
    <row r="25" spans="1:15" s="110" customFormat="1" ht="24.95" customHeight="1" x14ac:dyDescent="0.2">
      <c r="A25" s="193" t="s">
        <v>222</v>
      </c>
      <c r="B25" s="204" t="s">
        <v>159</v>
      </c>
      <c r="C25" s="113">
        <v>4.8600311041990665</v>
      </c>
      <c r="D25" s="115">
        <v>125</v>
      </c>
      <c r="E25" s="114">
        <v>90</v>
      </c>
      <c r="F25" s="114">
        <v>95</v>
      </c>
      <c r="G25" s="114">
        <v>160</v>
      </c>
      <c r="H25" s="140">
        <v>105</v>
      </c>
      <c r="I25" s="115">
        <v>20</v>
      </c>
      <c r="J25" s="116">
        <v>19.047619047619047</v>
      </c>
    </row>
    <row r="26" spans="1:15" s="110" customFormat="1" ht="24.95" customHeight="1" x14ac:dyDescent="0.2">
      <c r="A26" s="201">
        <v>782.78300000000002</v>
      </c>
      <c r="B26" s="203" t="s">
        <v>160</v>
      </c>
      <c r="C26" s="113" t="s">
        <v>513</v>
      </c>
      <c r="D26" s="115" t="s">
        <v>513</v>
      </c>
      <c r="E26" s="114" t="s">
        <v>513</v>
      </c>
      <c r="F26" s="114">
        <v>3</v>
      </c>
      <c r="G26" s="114">
        <v>29</v>
      </c>
      <c r="H26" s="140" t="s">
        <v>513</v>
      </c>
      <c r="I26" s="115" t="s">
        <v>513</v>
      </c>
      <c r="J26" s="116" t="s">
        <v>513</v>
      </c>
    </row>
    <row r="27" spans="1:15" s="110" customFormat="1" ht="24.95" customHeight="1" x14ac:dyDescent="0.2">
      <c r="A27" s="193" t="s">
        <v>161</v>
      </c>
      <c r="B27" s="199" t="s">
        <v>162</v>
      </c>
      <c r="C27" s="113">
        <v>2.0995334370139971</v>
      </c>
      <c r="D27" s="115">
        <v>54</v>
      </c>
      <c r="E27" s="114">
        <v>44</v>
      </c>
      <c r="F27" s="114">
        <v>79</v>
      </c>
      <c r="G27" s="114">
        <v>53</v>
      </c>
      <c r="H27" s="140">
        <v>58</v>
      </c>
      <c r="I27" s="115">
        <v>-4</v>
      </c>
      <c r="J27" s="116">
        <v>-6.8965517241379306</v>
      </c>
    </row>
    <row r="28" spans="1:15" s="110" customFormat="1" ht="24.95" customHeight="1" x14ac:dyDescent="0.2">
      <c r="A28" s="193" t="s">
        <v>163</v>
      </c>
      <c r="B28" s="199" t="s">
        <v>164</v>
      </c>
      <c r="C28" s="113">
        <v>1.9440124416796267</v>
      </c>
      <c r="D28" s="115">
        <v>50</v>
      </c>
      <c r="E28" s="114">
        <v>114</v>
      </c>
      <c r="F28" s="114">
        <v>118</v>
      </c>
      <c r="G28" s="114">
        <v>29</v>
      </c>
      <c r="H28" s="140">
        <v>72</v>
      </c>
      <c r="I28" s="115">
        <v>-22</v>
      </c>
      <c r="J28" s="116">
        <v>-30.555555555555557</v>
      </c>
    </row>
    <row r="29" spans="1:15" s="110" customFormat="1" ht="24.95" customHeight="1" x14ac:dyDescent="0.2">
      <c r="A29" s="193">
        <v>86</v>
      </c>
      <c r="B29" s="199" t="s">
        <v>165</v>
      </c>
      <c r="C29" s="113">
        <v>13.102643856920684</v>
      </c>
      <c r="D29" s="115">
        <v>337</v>
      </c>
      <c r="E29" s="114">
        <v>335</v>
      </c>
      <c r="F29" s="114">
        <v>327</v>
      </c>
      <c r="G29" s="114">
        <v>213</v>
      </c>
      <c r="H29" s="140">
        <v>331</v>
      </c>
      <c r="I29" s="115">
        <v>6</v>
      </c>
      <c r="J29" s="116">
        <v>1.8126888217522659</v>
      </c>
    </row>
    <row r="30" spans="1:15" s="110" customFormat="1" ht="24.95" customHeight="1" x14ac:dyDescent="0.2">
      <c r="A30" s="193">
        <v>87.88</v>
      </c>
      <c r="B30" s="204" t="s">
        <v>166</v>
      </c>
      <c r="C30" s="113">
        <v>4.2768273716951786</v>
      </c>
      <c r="D30" s="115">
        <v>110</v>
      </c>
      <c r="E30" s="114">
        <v>142</v>
      </c>
      <c r="F30" s="114">
        <v>161</v>
      </c>
      <c r="G30" s="114">
        <v>120</v>
      </c>
      <c r="H30" s="140">
        <v>134</v>
      </c>
      <c r="I30" s="115">
        <v>-24</v>
      </c>
      <c r="J30" s="116">
        <v>-17.910447761194028</v>
      </c>
    </row>
    <row r="31" spans="1:15" s="110" customFormat="1" ht="24.95" customHeight="1" x14ac:dyDescent="0.2">
      <c r="A31" s="193" t="s">
        <v>167</v>
      </c>
      <c r="B31" s="199" t="s">
        <v>168</v>
      </c>
      <c r="C31" s="113">
        <v>5.7542768273716955</v>
      </c>
      <c r="D31" s="115">
        <v>148</v>
      </c>
      <c r="E31" s="114">
        <v>98</v>
      </c>
      <c r="F31" s="114">
        <v>89</v>
      </c>
      <c r="G31" s="114">
        <v>109</v>
      </c>
      <c r="H31" s="140">
        <v>137</v>
      </c>
      <c r="I31" s="115">
        <v>11</v>
      </c>
      <c r="J31" s="116">
        <v>8.0291970802919703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31</v>
      </c>
      <c r="G34" s="114">
        <v>26</v>
      </c>
      <c r="H34" s="140" t="s">
        <v>513</v>
      </c>
      <c r="I34" s="115" t="s">
        <v>513</v>
      </c>
      <c r="J34" s="116" t="s">
        <v>513</v>
      </c>
    </row>
    <row r="35" spans="1:10" s="110" customFormat="1" ht="24.95" customHeight="1" x14ac:dyDescent="0.2">
      <c r="A35" s="292" t="s">
        <v>171</v>
      </c>
      <c r="B35" s="293" t="s">
        <v>172</v>
      </c>
      <c r="C35" s="113" t="s">
        <v>513</v>
      </c>
      <c r="D35" s="115" t="s">
        <v>513</v>
      </c>
      <c r="E35" s="114" t="s">
        <v>513</v>
      </c>
      <c r="F35" s="114">
        <v>452</v>
      </c>
      <c r="G35" s="114">
        <v>354</v>
      </c>
      <c r="H35" s="140" t="s">
        <v>513</v>
      </c>
      <c r="I35" s="115" t="s">
        <v>513</v>
      </c>
      <c r="J35" s="116" t="s">
        <v>513</v>
      </c>
    </row>
    <row r="36" spans="1:10" s="110" customFormat="1" ht="24.95" customHeight="1" x14ac:dyDescent="0.2">
      <c r="A36" s="294" t="s">
        <v>173</v>
      </c>
      <c r="B36" s="295" t="s">
        <v>174</v>
      </c>
      <c r="C36" s="125">
        <v>79.898911353032659</v>
      </c>
      <c r="D36" s="143">
        <v>2055</v>
      </c>
      <c r="E36" s="144">
        <v>2358</v>
      </c>
      <c r="F36" s="144">
        <v>2367</v>
      </c>
      <c r="G36" s="144">
        <v>2205</v>
      </c>
      <c r="H36" s="145">
        <v>1996</v>
      </c>
      <c r="I36" s="143">
        <v>59</v>
      </c>
      <c r="J36" s="146">
        <v>2.9559118236472948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2572</v>
      </c>
      <c r="F11" s="264">
        <v>2551</v>
      </c>
      <c r="G11" s="264">
        <v>2850</v>
      </c>
      <c r="H11" s="264">
        <v>2585</v>
      </c>
      <c r="I11" s="265">
        <v>2524</v>
      </c>
      <c r="J11" s="263">
        <v>48</v>
      </c>
      <c r="K11" s="266">
        <v>1.9017432646592709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23.989113530326595</v>
      </c>
      <c r="E13" s="115">
        <v>617</v>
      </c>
      <c r="F13" s="114">
        <v>721</v>
      </c>
      <c r="G13" s="114">
        <v>700</v>
      </c>
      <c r="H13" s="114">
        <v>790</v>
      </c>
      <c r="I13" s="140">
        <v>582</v>
      </c>
      <c r="J13" s="115">
        <v>35</v>
      </c>
      <c r="K13" s="116">
        <v>6.0137457044673539</v>
      </c>
    </row>
    <row r="14" spans="1:15" ht="15.95" customHeight="1" x14ac:dyDescent="0.2">
      <c r="A14" s="306" t="s">
        <v>230</v>
      </c>
      <c r="B14" s="307"/>
      <c r="C14" s="308"/>
      <c r="D14" s="113">
        <v>58.125972006220842</v>
      </c>
      <c r="E14" s="115">
        <v>1495</v>
      </c>
      <c r="F14" s="114">
        <v>1408</v>
      </c>
      <c r="G14" s="114">
        <v>1756</v>
      </c>
      <c r="H14" s="114">
        <v>1445</v>
      </c>
      <c r="I14" s="140">
        <v>1523</v>
      </c>
      <c r="J14" s="115">
        <v>-28</v>
      </c>
      <c r="K14" s="116">
        <v>-1.8384766907419567</v>
      </c>
    </row>
    <row r="15" spans="1:15" ht="15.95" customHeight="1" x14ac:dyDescent="0.2">
      <c r="A15" s="306" t="s">
        <v>231</v>
      </c>
      <c r="B15" s="307"/>
      <c r="C15" s="308"/>
      <c r="D15" s="113">
        <v>9.2146189735614303</v>
      </c>
      <c r="E15" s="115">
        <v>237</v>
      </c>
      <c r="F15" s="114">
        <v>241</v>
      </c>
      <c r="G15" s="114">
        <v>205</v>
      </c>
      <c r="H15" s="114">
        <v>187</v>
      </c>
      <c r="I15" s="140">
        <v>238</v>
      </c>
      <c r="J15" s="115">
        <v>-1</v>
      </c>
      <c r="K15" s="116">
        <v>-0.42016806722689076</v>
      </c>
    </row>
    <row r="16" spans="1:15" ht="15.95" customHeight="1" x14ac:dyDescent="0.2">
      <c r="A16" s="306" t="s">
        <v>232</v>
      </c>
      <c r="B16" s="307"/>
      <c r="C16" s="308"/>
      <c r="D16" s="113">
        <v>8.6314152410575424</v>
      </c>
      <c r="E16" s="115">
        <v>222</v>
      </c>
      <c r="F16" s="114">
        <v>177</v>
      </c>
      <c r="G16" s="114">
        <v>184</v>
      </c>
      <c r="H16" s="114">
        <v>157</v>
      </c>
      <c r="I16" s="140">
        <v>180</v>
      </c>
      <c r="J16" s="115">
        <v>42</v>
      </c>
      <c r="K16" s="116">
        <v>23.333333333333332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1.6329704510108864</v>
      </c>
      <c r="E18" s="115">
        <v>42</v>
      </c>
      <c r="F18" s="114">
        <v>4</v>
      </c>
      <c r="G18" s="114">
        <v>25</v>
      </c>
      <c r="H18" s="114">
        <v>35</v>
      </c>
      <c r="I18" s="140">
        <v>42</v>
      </c>
      <c r="J18" s="115">
        <v>0</v>
      </c>
      <c r="K18" s="116">
        <v>0</v>
      </c>
    </row>
    <row r="19" spans="1:11" ht="14.1" customHeight="1" x14ac:dyDescent="0.2">
      <c r="A19" s="306" t="s">
        <v>235</v>
      </c>
      <c r="B19" s="307" t="s">
        <v>236</v>
      </c>
      <c r="C19" s="308"/>
      <c r="D19" s="113">
        <v>0.27216174183514774</v>
      </c>
      <c r="E19" s="115">
        <v>7</v>
      </c>
      <c r="F19" s="114" t="s">
        <v>513</v>
      </c>
      <c r="G19" s="114">
        <v>9</v>
      </c>
      <c r="H19" s="114">
        <v>10</v>
      </c>
      <c r="I19" s="140">
        <v>7</v>
      </c>
      <c r="J19" s="115">
        <v>0</v>
      </c>
      <c r="K19" s="116">
        <v>0</v>
      </c>
    </row>
    <row r="20" spans="1:11" ht="14.1" customHeight="1" x14ac:dyDescent="0.2">
      <c r="A20" s="306">
        <v>12</v>
      </c>
      <c r="B20" s="307" t="s">
        <v>237</v>
      </c>
      <c r="C20" s="308"/>
      <c r="D20" s="113">
        <v>2.2550544323483672</v>
      </c>
      <c r="E20" s="115">
        <v>58</v>
      </c>
      <c r="F20" s="114">
        <v>11</v>
      </c>
      <c r="G20" s="114">
        <v>25</v>
      </c>
      <c r="H20" s="114">
        <v>43</v>
      </c>
      <c r="I20" s="140">
        <v>47</v>
      </c>
      <c r="J20" s="115">
        <v>11</v>
      </c>
      <c r="K20" s="116">
        <v>23.404255319148938</v>
      </c>
    </row>
    <row r="21" spans="1:11" ht="14.1" customHeight="1" x14ac:dyDescent="0.2">
      <c r="A21" s="306">
        <v>21</v>
      </c>
      <c r="B21" s="307" t="s">
        <v>238</v>
      </c>
      <c r="C21" s="308"/>
      <c r="D21" s="113">
        <v>1.088646967340591</v>
      </c>
      <c r="E21" s="115">
        <v>28</v>
      </c>
      <c r="F21" s="114">
        <v>3</v>
      </c>
      <c r="G21" s="114">
        <v>9</v>
      </c>
      <c r="H21" s="114">
        <v>20</v>
      </c>
      <c r="I21" s="140">
        <v>11</v>
      </c>
      <c r="J21" s="115">
        <v>17</v>
      </c>
      <c r="K21" s="116">
        <v>154.54545454545453</v>
      </c>
    </row>
    <row r="22" spans="1:11" ht="14.1" customHeight="1" x14ac:dyDescent="0.2">
      <c r="A22" s="306">
        <v>22</v>
      </c>
      <c r="B22" s="307" t="s">
        <v>239</v>
      </c>
      <c r="C22" s="308"/>
      <c r="D22" s="113">
        <v>1.3996889580093312</v>
      </c>
      <c r="E22" s="115">
        <v>36</v>
      </c>
      <c r="F22" s="114">
        <v>22</v>
      </c>
      <c r="G22" s="114">
        <v>53</v>
      </c>
      <c r="H22" s="114">
        <v>33</v>
      </c>
      <c r="I22" s="140">
        <v>24</v>
      </c>
      <c r="J22" s="115">
        <v>12</v>
      </c>
      <c r="K22" s="116">
        <v>50</v>
      </c>
    </row>
    <row r="23" spans="1:11" ht="14.1" customHeight="1" x14ac:dyDescent="0.2">
      <c r="A23" s="306">
        <v>23</v>
      </c>
      <c r="B23" s="307" t="s">
        <v>240</v>
      </c>
      <c r="C23" s="308"/>
      <c r="D23" s="113">
        <v>0.15552099533437014</v>
      </c>
      <c r="E23" s="115">
        <v>4</v>
      </c>
      <c r="F23" s="114">
        <v>10</v>
      </c>
      <c r="G23" s="114">
        <v>13</v>
      </c>
      <c r="H23" s="114">
        <v>5</v>
      </c>
      <c r="I23" s="140">
        <v>10</v>
      </c>
      <c r="J23" s="115">
        <v>-6</v>
      </c>
      <c r="K23" s="116">
        <v>-60</v>
      </c>
    </row>
    <row r="24" spans="1:11" ht="14.1" customHeight="1" x14ac:dyDescent="0.2">
      <c r="A24" s="306">
        <v>24</v>
      </c>
      <c r="B24" s="307" t="s">
        <v>241</v>
      </c>
      <c r="C24" s="308"/>
      <c r="D24" s="113">
        <v>1.7884914463452566</v>
      </c>
      <c r="E24" s="115">
        <v>46</v>
      </c>
      <c r="F24" s="114">
        <v>13</v>
      </c>
      <c r="G24" s="114">
        <v>28</v>
      </c>
      <c r="H24" s="114">
        <v>24</v>
      </c>
      <c r="I24" s="140">
        <v>32</v>
      </c>
      <c r="J24" s="115">
        <v>14</v>
      </c>
      <c r="K24" s="116">
        <v>43.75</v>
      </c>
    </row>
    <row r="25" spans="1:11" ht="14.1" customHeight="1" x14ac:dyDescent="0.2">
      <c r="A25" s="306">
        <v>25</v>
      </c>
      <c r="B25" s="307" t="s">
        <v>242</v>
      </c>
      <c r="C25" s="308"/>
      <c r="D25" s="113">
        <v>2.2161741835147746</v>
      </c>
      <c r="E25" s="115">
        <v>57</v>
      </c>
      <c r="F25" s="114">
        <v>17</v>
      </c>
      <c r="G25" s="114">
        <v>80</v>
      </c>
      <c r="H25" s="114">
        <v>35</v>
      </c>
      <c r="I25" s="140">
        <v>58</v>
      </c>
      <c r="J25" s="115">
        <v>-1</v>
      </c>
      <c r="K25" s="116">
        <v>-1.7241379310344827</v>
      </c>
    </row>
    <row r="26" spans="1:11" ht="14.1" customHeight="1" x14ac:dyDescent="0.2">
      <c r="A26" s="306">
        <v>26</v>
      </c>
      <c r="B26" s="307" t="s">
        <v>243</v>
      </c>
      <c r="C26" s="308"/>
      <c r="D26" s="113">
        <v>1.166407465007776</v>
      </c>
      <c r="E26" s="115">
        <v>30</v>
      </c>
      <c r="F26" s="114">
        <v>12</v>
      </c>
      <c r="G26" s="114">
        <v>42</v>
      </c>
      <c r="H26" s="114">
        <v>18</v>
      </c>
      <c r="I26" s="140">
        <v>24</v>
      </c>
      <c r="J26" s="115">
        <v>6</v>
      </c>
      <c r="K26" s="116">
        <v>25</v>
      </c>
    </row>
    <row r="27" spans="1:11" ht="14.1" customHeight="1" x14ac:dyDescent="0.2">
      <c r="A27" s="306">
        <v>27</v>
      </c>
      <c r="B27" s="307" t="s">
        <v>244</v>
      </c>
      <c r="C27" s="308"/>
      <c r="D27" s="113">
        <v>0.77760497667185069</v>
      </c>
      <c r="E27" s="115">
        <v>20</v>
      </c>
      <c r="F27" s="114">
        <v>15</v>
      </c>
      <c r="G27" s="114">
        <v>21</v>
      </c>
      <c r="H27" s="114">
        <v>20</v>
      </c>
      <c r="I27" s="140">
        <v>19</v>
      </c>
      <c r="J27" s="115">
        <v>1</v>
      </c>
      <c r="K27" s="116">
        <v>5.2631578947368425</v>
      </c>
    </row>
    <row r="28" spans="1:11" ht="14.1" customHeight="1" x14ac:dyDescent="0.2">
      <c r="A28" s="306">
        <v>28</v>
      </c>
      <c r="B28" s="307" t="s">
        <v>245</v>
      </c>
      <c r="C28" s="308"/>
      <c r="D28" s="113">
        <v>0.34992223950233281</v>
      </c>
      <c r="E28" s="115">
        <v>9</v>
      </c>
      <c r="F28" s="114">
        <v>7</v>
      </c>
      <c r="G28" s="114">
        <v>19</v>
      </c>
      <c r="H28" s="114">
        <v>13</v>
      </c>
      <c r="I28" s="140">
        <v>15</v>
      </c>
      <c r="J28" s="115">
        <v>-6</v>
      </c>
      <c r="K28" s="116">
        <v>-40</v>
      </c>
    </row>
    <row r="29" spans="1:11" ht="14.1" customHeight="1" x14ac:dyDescent="0.2">
      <c r="A29" s="306">
        <v>29</v>
      </c>
      <c r="B29" s="307" t="s">
        <v>246</v>
      </c>
      <c r="C29" s="308"/>
      <c r="D29" s="113">
        <v>8.4758942457231718</v>
      </c>
      <c r="E29" s="115">
        <v>218</v>
      </c>
      <c r="F29" s="114">
        <v>348</v>
      </c>
      <c r="G29" s="114">
        <v>281</v>
      </c>
      <c r="H29" s="114">
        <v>338</v>
      </c>
      <c r="I29" s="140">
        <v>211</v>
      </c>
      <c r="J29" s="115">
        <v>7</v>
      </c>
      <c r="K29" s="116">
        <v>3.3175355450236967</v>
      </c>
    </row>
    <row r="30" spans="1:11" ht="14.1" customHeight="1" x14ac:dyDescent="0.2">
      <c r="A30" s="306" t="s">
        <v>247</v>
      </c>
      <c r="B30" s="307" t="s">
        <v>248</v>
      </c>
      <c r="C30" s="308"/>
      <c r="D30" s="113">
        <v>1.2830482115085537</v>
      </c>
      <c r="E30" s="115">
        <v>33</v>
      </c>
      <c r="F30" s="114">
        <v>37</v>
      </c>
      <c r="G30" s="114">
        <v>46</v>
      </c>
      <c r="H30" s="114">
        <v>38</v>
      </c>
      <c r="I30" s="140" t="s">
        <v>513</v>
      </c>
      <c r="J30" s="115" t="s">
        <v>513</v>
      </c>
      <c r="K30" s="116" t="s">
        <v>513</v>
      </c>
    </row>
    <row r="31" spans="1:11" ht="14.1" customHeight="1" x14ac:dyDescent="0.2">
      <c r="A31" s="306" t="s">
        <v>249</v>
      </c>
      <c r="B31" s="307" t="s">
        <v>250</v>
      </c>
      <c r="C31" s="308"/>
      <c r="D31" s="113">
        <v>7.192846034214619</v>
      </c>
      <c r="E31" s="115">
        <v>185</v>
      </c>
      <c r="F31" s="114">
        <v>311</v>
      </c>
      <c r="G31" s="114">
        <v>231</v>
      </c>
      <c r="H31" s="114">
        <v>296</v>
      </c>
      <c r="I31" s="140">
        <v>179</v>
      </c>
      <c r="J31" s="115">
        <v>6</v>
      </c>
      <c r="K31" s="116">
        <v>3.3519553072625698</v>
      </c>
    </row>
    <row r="32" spans="1:11" ht="14.1" customHeight="1" x14ac:dyDescent="0.2">
      <c r="A32" s="306">
        <v>31</v>
      </c>
      <c r="B32" s="307" t="s">
        <v>251</v>
      </c>
      <c r="C32" s="308"/>
      <c r="D32" s="113">
        <v>0.42768273716951788</v>
      </c>
      <c r="E32" s="115">
        <v>11</v>
      </c>
      <c r="F32" s="114" t="s">
        <v>513</v>
      </c>
      <c r="G32" s="114">
        <v>4</v>
      </c>
      <c r="H32" s="114">
        <v>4</v>
      </c>
      <c r="I32" s="140">
        <v>3</v>
      </c>
      <c r="J32" s="115">
        <v>8</v>
      </c>
      <c r="K32" s="116" t="s">
        <v>514</v>
      </c>
    </row>
    <row r="33" spans="1:11" ht="14.1" customHeight="1" x14ac:dyDescent="0.2">
      <c r="A33" s="306">
        <v>32</v>
      </c>
      <c r="B33" s="307" t="s">
        <v>252</v>
      </c>
      <c r="C33" s="308"/>
      <c r="D33" s="113">
        <v>3.8491446345256608</v>
      </c>
      <c r="E33" s="115">
        <v>99</v>
      </c>
      <c r="F33" s="114">
        <v>15</v>
      </c>
      <c r="G33" s="114">
        <v>47</v>
      </c>
      <c r="H33" s="114">
        <v>80</v>
      </c>
      <c r="I33" s="140">
        <v>93</v>
      </c>
      <c r="J33" s="115">
        <v>6</v>
      </c>
      <c r="K33" s="116">
        <v>6.4516129032258061</v>
      </c>
    </row>
    <row r="34" spans="1:11" ht="14.1" customHeight="1" x14ac:dyDescent="0.2">
      <c r="A34" s="306">
        <v>33</v>
      </c>
      <c r="B34" s="307" t="s">
        <v>253</v>
      </c>
      <c r="C34" s="308"/>
      <c r="D34" s="113">
        <v>2.682737169517885</v>
      </c>
      <c r="E34" s="115">
        <v>69</v>
      </c>
      <c r="F34" s="114">
        <v>18</v>
      </c>
      <c r="G34" s="114">
        <v>76</v>
      </c>
      <c r="H34" s="114">
        <v>69</v>
      </c>
      <c r="I34" s="140">
        <v>103</v>
      </c>
      <c r="J34" s="115">
        <v>-34</v>
      </c>
      <c r="K34" s="116">
        <v>-33.009708737864081</v>
      </c>
    </row>
    <row r="35" spans="1:11" ht="14.1" customHeight="1" x14ac:dyDescent="0.2">
      <c r="A35" s="306">
        <v>34</v>
      </c>
      <c r="B35" s="307" t="s">
        <v>254</v>
      </c>
      <c r="C35" s="308"/>
      <c r="D35" s="113">
        <v>2.7993779160186625</v>
      </c>
      <c r="E35" s="115">
        <v>72</v>
      </c>
      <c r="F35" s="114">
        <v>52</v>
      </c>
      <c r="G35" s="114">
        <v>71</v>
      </c>
      <c r="H35" s="114">
        <v>67</v>
      </c>
      <c r="I35" s="140">
        <v>90</v>
      </c>
      <c r="J35" s="115">
        <v>-18</v>
      </c>
      <c r="K35" s="116">
        <v>-20</v>
      </c>
    </row>
    <row r="36" spans="1:11" ht="14.1" customHeight="1" x14ac:dyDescent="0.2">
      <c r="A36" s="306">
        <v>41</v>
      </c>
      <c r="B36" s="307" t="s">
        <v>255</v>
      </c>
      <c r="C36" s="308"/>
      <c r="D36" s="113" t="s">
        <v>513</v>
      </c>
      <c r="E36" s="115" t="s">
        <v>513</v>
      </c>
      <c r="F36" s="114">
        <v>4</v>
      </c>
      <c r="G36" s="114">
        <v>6</v>
      </c>
      <c r="H36" s="114">
        <v>0</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v>5</v>
      </c>
      <c r="I37" s="140">
        <v>8</v>
      </c>
      <c r="J37" s="115" t="s">
        <v>513</v>
      </c>
      <c r="K37" s="116" t="s">
        <v>513</v>
      </c>
    </row>
    <row r="38" spans="1:11" ht="14.1" customHeight="1" x14ac:dyDescent="0.2">
      <c r="A38" s="306">
        <v>43</v>
      </c>
      <c r="B38" s="307" t="s">
        <v>257</v>
      </c>
      <c r="C38" s="308"/>
      <c r="D38" s="113">
        <v>0.73872472783825816</v>
      </c>
      <c r="E38" s="115">
        <v>19</v>
      </c>
      <c r="F38" s="114">
        <v>11</v>
      </c>
      <c r="G38" s="114">
        <v>22</v>
      </c>
      <c r="H38" s="114">
        <v>9</v>
      </c>
      <c r="I38" s="140">
        <v>12</v>
      </c>
      <c r="J38" s="115">
        <v>7</v>
      </c>
      <c r="K38" s="116">
        <v>58.333333333333336</v>
      </c>
    </row>
    <row r="39" spans="1:11" ht="14.1" customHeight="1" x14ac:dyDescent="0.2">
      <c r="A39" s="306">
        <v>51</v>
      </c>
      <c r="B39" s="307" t="s">
        <v>258</v>
      </c>
      <c r="C39" s="308"/>
      <c r="D39" s="113">
        <v>1.516329704510109</v>
      </c>
      <c r="E39" s="115">
        <v>39</v>
      </c>
      <c r="F39" s="114">
        <v>57</v>
      </c>
      <c r="G39" s="114">
        <v>45</v>
      </c>
      <c r="H39" s="114">
        <v>71</v>
      </c>
      <c r="I39" s="140">
        <v>42</v>
      </c>
      <c r="J39" s="115">
        <v>-3</v>
      </c>
      <c r="K39" s="116">
        <v>-7.1428571428571432</v>
      </c>
    </row>
    <row r="40" spans="1:11" ht="14.1" customHeight="1" x14ac:dyDescent="0.2">
      <c r="A40" s="306" t="s">
        <v>259</v>
      </c>
      <c r="B40" s="307" t="s">
        <v>260</v>
      </c>
      <c r="C40" s="308"/>
      <c r="D40" s="113">
        <v>1.1275272161741836</v>
      </c>
      <c r="E40" s="115">
        <v>29</v>
      </c>
      <c r="F40" s="114">
        <v>24</v>
      </c>
      <c r="G40" s="114">
        <v>35</v>
      </c>
      <c r="H40" s="114">
        <v>43</v>
      </c>
      <c r="I40" s="140">
        <v>34</v>
      </c>
      <c r="J40" s="115">
        <v>-5</v>
      </c>
      <c r="K40" s="116">
        <v>-14.705882352941176</v>
      </c>
    </row>
    <row r="41" spans="1:11" ht="14.1" customHeight="1" x14ac:dyDescent="0.2">
      <c r="A41" s="306"/>
      <c r="B41" s="307" t="s">
        <v>261</v>
      </c>
      <c r="C41" s="308"/>
      <c r="D41" s="113">
        <v>0.77760497667185069</v>
      </c>
      <c r="E41" s="115">
        <v>20</v>
      </c>
      <c r="F41" s="114">
        <v>18</v>
      </c>
      <c r="G41" s="114">
        <v>26</v>
      </c>
      <c r="H41" s="114">
        <v>39</v>
      </c>
      <c r="I41" s="140">
        <v>26</v>
      </c>
      <c r="J41" s="115">
        <v>-6</v>
      </c>
      <c r="K41" s="116">
        <v>-23.076923076923077</v>
      </c>
    </row>
    <row r="42" spans="1:11" ht="14.1" customHeight="1" x14ac:dyDescent="0.2">
      <c r="A42" s="306">
        <v>52</v>
      </c>
      <c r="B42" s="307" t="s">
        <v>262</v>
      </c>
      <c r="C42" s="308"/>
      <c r="D42" s="113">
        <v>2.91601866251944</v>
      </c>
      <c r="E42" s="115">
        <v>75</v>
      </c>
      <c r="F42" s="114">
        <v>96</v>
      </c>
      <c r="G42" s="114">
        <v>45</v>
      </c>
      <c r="H42" s="114">
        <v>68</v>
      </c>
      <c r="I42" s="140">
        <v>63</v>
      </c>
      <c r="J42" s="115">
        <v>12</v>
      </c>
      <c r="K42" s="116">
        <v>19.047619047619047</v>
      </c>
    </row>
    <row r="43" spans="1:11" ht="14.1" customHeight="1" x14ac:dyDescent="0.2">
      <c r="A43" s="306" t="s">
        <v>263</v>
      </c>
      <c r="B43" s="307" t="s">
        <v>264</v>
      </c>
      <c r="C43" s="308"/>
      <c r="D43" s="113">
        <v>2.0606531881804044</v>
      </c>
      <c r="E43" s="115">
        <v>53</v>
      </c>
      <c r="F43" s="114">
        <v>32</v>
      </c>
      <c r="G43" s="114">
        <v>35</v>
      </c>
      <c r="H43" s="114">
        <v>44</v>
      </c>
      <c r="I43" s="140">
        <v>53</v>
      </c>
      <c r="J43" s="115">
        <v>0</v>
      </c>
      <c r="K43" s="116">
        <v>0</v>
      </c>
    </row>
    <row r="44" spans="1:11" ht="14.1" customHeight="1" x14ac:dyDescent="0.2">
      <c r="A44" s="306">
        <v>53</v>
      </c>
      <c r="B44" s="307" t="s">
        <v>265</v>
      </c>
      <c r="C44" s="308"/>
      <c r="D44" s="113">
        <v>0.97200622083981336</v>
      </c>
      <c r="E44" s="115">
        <v>25</v>
      </c>
      <c r="F44" s="114">
        <v>17</v>
      </c>
      <c r="G44" s="114">
        <v>4</v>
      </c>
      <c r="H44" s="114">
        <v>18</v>
      </c>
      <c r="I44" s="140">
        <v>32</v>
      </c>
      <c r="J44" s="115">
        <v>-7</v>
      </c>
      <c r="K44" s="116">
        <v>-21.875</v>
      </c>
    </row>
    <row r="45" spans="1:11" ht="14.1" customHeight="1" x14ac:dyDescent="0.2">
      <c r="A45" s="306" t="s">
        <v>266</v>
      </c>
      <c r="B45" s="307" t="s">
        <v>267</v>
      </c>
      <c r="C45" s="308"/>
      <c r="D45" s="113">
        <v>0.77760497667185069</v>
      </c>
      <c r="E45" s="115">
        <v>20</v>
      </c>
      <c r="F45" s="114">
        <v>16</v>
      </c>
      <c r="G45" s="114">
        <v>3</v>
      </c>
      <c r="H45" s="114">
        <v>17</v>
      </c>
      <c r="I45" s="140">
        <v>32</v>
      </c>
      <c r="J45" s="115">
        <v>-12</v>
      </c>
      <c r="K45" s="116">
        <v>-37.5</v>
      </c>
    </row>
    <row r="46" spans="1:11" ht="14.1" customHeight="1" x14ac:dyDescent="0.2">
      <c r="A46" s="306">
        <v>54</v>
      </c>
      <c r="B46" s="307" t="s">
        <v>268</v>
      </c>
      <c r="C46" s="308"/>
      <c r="D46" s="113">
        <v>5.482115085536547</v>
      </c>
      <c r="E46" s="115">
        <v>141</v>
      </c>
      <c r="F46" s="114">
        <v>93</v>
      </c>
      <c r="G46" s="114">
        <v>110</v>
      </c>
      <c r="H46" s="114">
        <v>101</v>
      </c>
      <c r="I46" s="140">
        <v>114</v>
      </c>
      <c r="J46" s="115">
        <v>27</v>
      </c>
      <c r="K46" s="116">
        <v>23.684210526315791</v>
      </c>
    </row>
    <row r="47" spans="1:11" ht="14.1" customHeight="1" x14ac:dyDescent="0.2">
      <c r="A47" s="306">
        <v>61</v>
      </c>
      <c r="B47" s="307" t="s">
        <v>269</v>
      </c>
      <c r="C47" s="308"/>
      <c r="D47" s="113">
        <v>0.77760497667185069</v>
      </c>
      <c r="E47" s="115">
        <v>20</v>
      </c>
      <c r="F47" s="114">
        <v>30</v>
      </c>
      <c r="G47" s="114">
        <v>32</v>
      </c>
      <c r="H47" s="114">
        <v>31</v>
      </c>
      <c r="I47" s="140">
        <v>34</v>
      </c>
      <c r="J47" s="115">
        <v>-14</v>
      </c>
      <c r="K47" s="116">
        <v>-41.176470588235297</v>
      </c>
    </row>
    <row r="48" spans="1:11" ht="14.1" customHeight="1" x14ac:dyDescent="0.2">
      <c r="A48" s="306">
        <v>62</v>
      </c>
      <c r="B48" s="307" t="s">
        <v>270</v>
      </c>
      <c r="C48" s="308"/>
      <c r="D48" s="113">
        <v>9.7589424572317256</v>
      </c>
      <c r="E48" s="115">
        <v>251</v>
      </c>
      <c r="F48" s="114">
        <v>237</v>
      </c>
      <c r="G48" s="114">
        <v>303</v>
      </c>
      <c r="H48" s="114">
        <v>230</v>
      </c>
      <c r="I48" s="140">
        <v>226</v>
      </c>
      <c r="J48" s="115">
        <v>25</v>
      </c>
      <c r="K48" s="116">
        <v>11.061946902654867</v>
      </c>
    </row>
    <row r="49" spans="1:11" ht="14.1" customHeight="1" x14ac:dyDescent="0.2">
      <c r="A49" s="306">
        <v>63</v>
      </c>
      <c r="B49" s="307" t="s">
        <v>271</v>
      </c>
      <c r="C49" s="308"/>
      <c r="D49" s="113">
        <v>15.824261275272162</v>
      </c>
      <c r="E49" s="115">
        <v>407</v>
      </c>
      <c r="F49" s="114">
        <v>663</v>
      </c>
      <c r="G49" s="114">
        <v>578</v>
      </c>
      <c r="H49" s="114">
        <v>628</v>
      </c>
      <c r="I49" s="140">
        <v>413</v>
      </c>
      <c r="J49" s="115">
        <v>-6</v>
      </c>
      <c r="K49" s="116">
        <v>-1.4527845036319613</v>
      </c>
    </row>
    <row r="50" spans="1:11" ht="14.1" customHeight="1" x14ac:dyDescent="0.2">
      <c r="A50" s="306" t="s">
        <v>272</v>
      </c>
      <c r="B50" s="307" t="s">
        <v>273</v>
      </c>
      <c r="C50" s="308"/>
      <c r="D50" s="113">
        <v>5.132192846034215</v>
      </c>
      <c r="E50" s="115">
        <v>132</v>
      </c>
      <c r="F50" s="114">
        <v>238</v>
      </c>
      <c r="G50" s="114">
        <v>249</v>
      </c>
      <c r="H50" s="114">
        <v>193</v>
      </c>
      <c r="I50" s="140">
        <v>136</v>
      </c>
      <c r="J50" s="115">
        <v>-4</v>
      </c>
      <c r="K50" s="116">
        <v>-2.9411764705882355</v>
      </c>
    </row>
    <row r="51" spans="1:11" ht="14.1" customHeight="1" x14ac:dyDescent="0.2">
      <c r="A51" s="306" t="s">
        <v>274</v>
      </c>
      <c r="B51" s="307" t="s">
        <v>275</v>
      </c>
      <c r="C51" s="308"/>
      <c r="D51" s="113">
        <v>9.9144634525660962</v>
      </c>
      <c r="E51" s="115">
        <v>255</v>
      </c>
      <c r="F51" s="114">
        <v>414</v>
      </c>
      <c r="G51" s="114">
        <v>303</v>
      </c>
      <c r="H51" s="114">
        <v>403</v>
      </c>
      <c r="I51" s="140">
        <v>262</v>
      </c>
      <c r="J51" s="115">
        <v>-7</v>
      </c>
      <c r="K51" s="116">
        <v>-2.6717557251908395</v>
      </c>
    </row>
    <row r="52" spans="1:11" ht="14.1" customHeight="1" x14ac:dyDescent="0.2">
      <c r="A52" s="306">
        <v>71</v>
      </c>
      <c r="B52" s="307" t="s">
        <v>276</v>
      </c>
      <c r="C52" s="308"/>
      <c r="D52" s="113">
        <v>5.9097978227060652</v>
      </c>
      <c r="E52" s="115">
        <v>152</v>
      </c>
      <c r="F52" s="114">
        <v>98</v>
      </c>
      <c r="G52" s="114">
        <v>124</v>
      </c>
      <c r="H52" s="114">
        <v>131</v>
      </c>
      <c r="I52" s="140">
        <v>153</v>
      </c>
      <c r="J52" s="115">
        <v>-1</v>
      </c>
      <c r="K52" s="116">
        <v>-0.65359477124183007</v>
      </c>
    </row>
    <row r="53" spans="1:11" ht="14.1" customHeight="1" x14ac:dyDescent="0.2">
      <c r="A53" s="306" t="s">
        <v>277</v>
      </c>
      <c r="B53" s="307" t="s">
        <v>278</v>
      </c>
      <c r="C53" s="308"/>
      <c r="D53" s="113">
        <v>1.0497667185069985</v>
      </c>
      <c r="E53" s="115">
        <v>27</v>
      </c>
      <c r="F53" s="114">
        <v>16</v>
      </c>
      <c r="G53" s="114">
        <v>25</v>
      </c>
      <c r="H53" s="114">
        <v>27</v>
      </c>
      <c r="I53" s="140">
        <v>38</v>
      </c>
      <c r="J53" s="115">
        <v>-11</v>
      </c>
      <c r="K53" s="116">
        <v>-28.94736842105263</v>
      </c>
    </row>
    <row r="54" spans="1:11" ht="14.1" customHeight="1" x14ac:dyDescent="0.2">
      <c r="A54" s="306" t="s">
        <v>279</v>
      </c>
      <c r="B54" s="307" t="s">
        <v>280</v>
      </c>
      <c r="C54" s="308"/>
      <c r="D54" s="113">
        <v>4.2768273716951786</v>
      </c>
      <c r="E54" s="115">
        <v>110</v>
      </c>
      <c r="F54" s="114">
        <v>73</v>
      </c>
      <c r="G54" s="114">
        <v>88</v>
      </c>
      <c r="H54" s="114">
        <v>90</v>
      </c>
      <c r="I54" s="140">
        <v>96</v>
      </c>
      <c r="J54" s="115">
        <v>14</v>
      </c>
      <c r="K54" s="116">
        <v>14.583333333333334</v>
      </c>
    </row>
    <row r="55" spans="1:11" ht="14.1" customHeight="1" x14ac:dyDescent="0.2">
      <c r="A55" s="306">
        <v>72</v>
      </c>
      <c r="B55" s="307" t="s">
        <v>281</v>
      </c>
      <c r="C55" s="308"/>
      <c r="D55" s="113">
        <v>1.7496111975116642</v>
      </c>
      <c r="E55" s="115">
        <v>45</v>
      </c>
      <c r="F55" s="114">
        <v>32</v>
      </c>
      <c r="G55" s="114">
        <v>60</v>
      </c>
      <c r="H55" s="114">
        <v>37</v>
      </c>
      <c r="I55" s="140">
        <v>49</v>
      </c>
      <c r="J55" s="115">
        <v>-4</v>
      </c>
      <c r="K55" s="116">
        <v>-8.1632653061224492</v>
      </c>
    </row>
    <row r="56" spans="1:11" ht="14.1" customHeight="1" x14ac:dyDescent="0.2">
      <c r="A56" s="306" t="s">
        <v>282</v>
      </c>
      <c r="B56" s="307" t="s">
        <v>283</v>
      </c>
      <c r="C56" s="308"/>
      <c r="D56" s="113">
        <v>0.50544323483670295</v>
      </c>
      <c r="E56" s="115">
        <v>13</v>
      </c>
      <c r="F56" s="114">
        <v>9</v>
      </c>
      <c r="G56" s="114">
        <v>26</v>
      </c>
      <c r="H56" s="114">
        <v>13</v>
      </c>
      <c r="I56" s="140">
        <v>13</v>
      </c>
      <c r="J56" s="115">
        <v>0</v>
      </c>
      <c r="K56" s="116">
        <v>0</v>
      </c>
    </row>
    <row r="57" spans="1:11" ht="14.1" customHeight="1" x14ac:dyDescent="0.2">
      <c r="A57" s="306" t="s">
        <v>284</v>
      </c>
      <c r="B57" s="307" t="s">
        <v>285</v>
      </c>
      <c r="C57" s="308"/>
      <c r="D57" s="113">
        <v>0.54432348367029548</v>
      </c>
      <c r="E57" s="115">
        <v>14</v>
      </c>
      <c r="F57" s="114">
        <v>9</v>
      </c>
      <c r="G57" s="114">
        <v>9</v>
      </c>
      <c r="H57" s="114">
        <v>16</v>
      </c>
      <c r="I57" s="140">
        <v>22</v>
      </c>
      <c r="J57" s="115">
        <v>-8</v>
      </c>
      <c r="K57" s="116">
        <v>-36.363636363636367</v>
      </c>
    </row>
    <row r="58" spans="1:11" ht="14.1" customHeight="1" x14ac:dyDescent="0.2">
      <c r="A58" s="306">
        <v>73</v>
      </c>
      <c r="B58" s="307" t="s">
        <v>286</v>
      </c>
      <c r="C58" s="308"/>
      <c r="D58" s="113">
        <v>1.9051321928460343</v>
      </c>
      <c r="E58" s="115">
        <v>49</v>
      </c>
      <c r="F58" s="114">
        <v>30</v>
      </c>
      <c r="G58" s="114">
        <v>62</v>
      </c>
      <c r="H58" s="114">
        <v>61</v>
      </c>
      <c r="I58" s="140">
        <v>33</v>
      </c>
      <c r="J58" s="115">
        <v>16</v>
      </c>
      <c r="K58" s="116">
        <v>48.484848484848484</v>
      </c>
    </row>
    <row r="59" spans="1:11" ht="14.1" customHeight="1" x14ac:dyDescent="0.2">
      <c r="A59" s="306" t="s">
        <v>287</v>
      </c>
      <c r="B59" s="307" t="s">
        <v>288</v>
      </c>
      <c r="C59" s="308"/>
      <c r="D59" s="113">
        <v>1.7107309486780715</v>
      </c>
      <c r="E59" s="115">
        <v>44</v>
      </c>
      <c r="F59" s="114">
        <v>27</v>
      </c>
      <c r="G59" s="114">
        <v>51</v>
      </c>
      <c r="H59" s="114">
        <v>57</v>
      </c>
      <c r="I59" s="140">
        <v>23</v>
      </c>
      <c r="J59" s="115">
        <v>21</v>
      </c>
      <c r="K59" s="116">
        <v>91.304347826086953</v>
      </c>
    </row>
    <row r="60" spans="1:11" ht="14.1" customHeight="1" x14ac:dyDescent="0.2">
      <c r="A60" s="306">
        <v>81</v>
      </c>
      <c r="B60" s="307" t="s">
        <v>289</v>
      </c>
      <c r="C60" s="308"/>
      <c r="D60" s="113">
        <v>10.419906687402799</v>
      </c>
      <c r="E60" s="115">
        <v>268</v>
      </c>
      <c r="F60" s="114">
        <v>343</v>
      </c>
      <c r="G60" s="114">
        <v>280</v>
      </c>
      <c r="H60" s="114">
        <v>213</v>
      </c>
      <c r="I60" s="140">
        <v>297</v>
      </c>
      <c r="J60" s="115">
        <v>-29</v>
      </c>
      <c r="K60" s="116">
        <v>-9.7643097643097647</v>
      </c>
    </row>
    <row r="61" spans="1:11" ht="14.1" customHeight="1" x14ac:dyDescent="0.2">
      <c r="A61" s="306" t="s">
        <v>290</v>
      </c>
      <c r="B61" s="307" t="s">
        <v>291</v>
      </c>
      <c r="C61" s="308"/>
      <c r="D61" s="113">
        <v>2.0995334370139971</v>
      </c>
      <c r="E61" s="115">
        <v>54</v>
      </c>
      <c r="F61" s="114">
        <v>46</v>
      </c>
      <c r="G61" s="114">
        <v>82</v>
      </c>
      <c r="H61" s="114">
        <v>31</v>
      </c>
      <c r="I61" s="140">
        <v>58</v>
      </c>
      <c r="J61" s="115">
        <v>-4</v>
      </c>
      <c r="K61" s="116">
        <v>-6.8965517241379306</v>
      </c>
    </row>
    <row r="62" spans="1:11" ht="14.1" customHeight="1" x14ac:dyDescent="0.2">
      <c r="A62" s="306" t="s">
        <v>292</v>
      </c>
      <c r="B62" s="307" t="s">
        <v>293</v>
      </c>
      <c r="C62" s="308"/>
      <c r="D62" s="113">
        <v>2.91601866251944</v>
      </c>
      <c r="E62" s="115">
        <v>75</v>
      </c>
      <c r="F62" s="114">
        <v>190</v>
      </c>
      <c r="G62" s="114">
        <v>87</v>
      </c>
      <c r="H62" s="114">
        <v>90</v>
      </c>
      <c r="I62" s="140">
        <v>121</v>
      </c>
      <c r="J62" s="115">
        <v>-46</v>
      </c>
      <c r="K62" s="116">
        <v>-38.016528925619838</v>
      </c>
    </row>
    <row r="63" spans="1:11" ht="14.1" customHeight="1" x14ac:dyDescent="0.2">
      <c r="A63" s="306"/>
      <c r="B63" s="307" t="s">
        <v>294</v>
      </c>
      <c r="C63" s="308"/>
      <c r="D63" s="113">
        <v>2.5272161741835149</v>
      </c>
      <c r="E63" s="115">
        <v>65</v>
      </c>
      <c r="F63" s="114">
        <v>173</v>
      </c>
      <c r="G63" s="114">
        <v>75</v>
      </c>
      <c r="H63" s="114">
        <v>84</v>
      </c>
      <c r="I63" s="140">
        <v>115</v>
      </c>
      <c r="J63" s="115">
        <v>-50</v>
      </c>
      <c r="K63" s="116">
        <v>-43.478260869565219</v>
      </c>
    </row>
    <row r="64" spans="1:11" ht="14.1" customHeight="1" x14ac:dyDescent="0.2">
      <c r="A64" s="306" t="s">
        <v>295</v>
      </c>
      <c r="B64" s="307" t="s">
        <v>296</v>
      </c>
      <c r="C64" s="308"/>
      <c r="D64" s="113">
        <v>1.9440124416796267</v>
      </c>
      <c r="E64" s="115">
        <v>50</v>
      </c>
      <c r="F64" s="114">
        <v>38</v>
      </c>
      <c r="G64" s="114">
        <v>49</v>
      </c>
      <c r="H64" s="114">
        <v>35</v>
      </c>
      <c r="I64" s="140">
        <v>52</v>
      </c>
      <c r="J64" s="115">
        <v>-2</v>
      </c>
      <c r="K64" s="116">
        <v>-3.8461538461538463</v>
      </c>
    </row>
    <row r="65" spans="1:11" ht="14.1" customHeight="1" x14ac:dyDescent="0.2">
      <c r="A65" s="306" t="s">
        <v>297</v>
      </c>
      <c r="B65" s="307" t="s">
        <v>298</v>
      </c>
      <c r="C65" s="308"/>
      <c r="D65" s="113">
        <v>1.5552099533437014</v>
      </c>
      <c r="E65" s="115">
        <v>40</v>
      </c>
      <c r="F65" s="114">
        <v>33</v>
      </c>
      <c r="G65" s="114">
        <v>33</v>
      </c>
      <c r="H65" s="114">
        <v>16</v>
      </c>
      <c r="I65" s="140">
        <v>47</v>
      </c>
      <c r="J65" s="115">
        <v>-7</v>
      </c>
      <c r="K65" s="116">
        <v>-14.893617021276595</v>
      </c>
    </row>
    <row r="66" spans="1:11" ht="14.1" customHeight="1" x14ac:dyDescent="0.2">
      <c r="A66" s="306">
        <v>82</v>
      </c>
      <c r="B66" s="307" t="s">
        <v>299</v>
      </c>
      <c r="C66" s="308"/>
      <c r="D66" s="113">
        <v>2.8382581648522551</v>
      </c>
      <c r="E66" s="115">
        <v>73</v>
      </c>
      <c r="F66" s="114">
        <v>77</v>
      </c>
      <c r="G66" s="114">
        <v>115</v>
      </c>
      <c r="H66" s="114">
        <v>64</v>
      </c>
      <c r="I66" s="140">
        <v>86</v>
      </c>
      <c r="J66" s="115">
        <v>-13</v>
      </c>
      <c r="K66" s="116">
        <v>-15.116279069767442</v>
      </c>
    </row>
    <row r="67" spans="1:11" ht="14.1" customHeight="1" x14ac:dyDescent="0.2">
      <c r="A67" s="306" t="s">
        <v>300</v>
      </c>
      <c r="B67" s="307" t="s">
        <v>301</v>
      </c>
      <c r="C67" s="308"/>
      <c r="D67" s="113">
        <v>1.5552099533437014</v>
      </c>
      <c r="E67" s="115">
        <v>40</v>
      </c>
      <c r="F67" s="114">
        <v>51</v>
      </c>
      <c r="G67" s="114">
        <v>77</v>
      </c>
      <c r="H67" s="114">
        <v>48</v>
      </c>
      <c r="I67" s="140">
        <v>50</v>
      </c>
      <c r="J67" s="115">
        <v>-10</v>
      </c>
      <c r="K67" s="116">
        <v>-20</v>
      </c>
    </row>
    <row r="68" spans="1:11" ht="14.1" customHeight="1" x14ac:dyDescent="0.2">
      <c r="A68" s="306" t="s">
        <v>302</v>
      </c>
      <c r="B68" s="307" t="s">
        <v>303</v>
      </c>
      <c r="C68" s="308"/>
      <c r="D68" s="113">
        <v>0.50544323483670295</v>
      </c>
      <c r="E68" s="115">
        <v>13</v>
      </c>
      <c r="F68" s="114">
        <v>10</v>
      </c>
      <c r="G68" s="114">
        <v>20</v>
      </c>
      <c r="H68" s="114">
        <v>10</v>
      </c>
      <c r="I68" s="140">
        <v>19</v>
      </c>
      <c r="J68" s="115">
        <v>-6</v>
      </c>
      <c r="K68" s="116">
        <v>-31.578947368421051</v>
      </c>
    </row>
    <row r="69" spans="1:11" ht="14.1" customHeight="1" x14ac:dyDescent="0.2">
      <c r="A69" s="306">
        <v>83</v>
      </c>
      <c r="B69" s="307" t="s">
        <v>304</v>
      </c>
      <c r="C69" s="308"/>
      <c r="D69" s="113">
        <v>3.2270606531881803</v>
      </c>
      <c r="E69" s="115">
        <v>83</v>
      </c>
      <c r="F69" s="114">
        <v>93</v>
      </c>
      <c r="G69" s="114">
        <v>172</v>
      </c>
      <c r="H69" s="114">
        <v>48</v>
      </c>
      <c r="I69" s="140">
        <v>86</v>
      </c>
      <c r="J69" s="115">
        <v>-3</v>
      </c>
      <c r="K69" s="116">
        <v>-3.4883720930232558</v>
      </c>
    </row>
    <row r="70" spans="1:11" ht="14.1" customHeight="1" x14ac:dyDescent="0.2">
      <c r="A70" s="306" t="s">
        <v>305</v>
      </c>
      <c r="B70" s="307" t="s">
        <v>306</v>
      </c>
      <c r="C70" s="308"/>
      <c r="D70" s="113">
        <v>2.1384136858475893</v>
      </c>
      <c r="E70" s="115">
        <v>55</v>
      </c>
      <c r="F70" s="114">
        <v>67</v>
      </c>
      <c r="G70" s="114">
        <v>150</v>
      </c>
      <c r="H70" s="114">
        <v>34</v>
      </c>
      <c r="I70" s="140">
        <v>49</v>
      </c>
      <c r="J70" s="115">
        <v>6</v>
      </c>
      <c r="K70" s="116">
        <v>12.244897959183673</v>
      </c>
    </row>
    <row r="71" spans="1:11" ht="14.1" customHeight="1" x14ac:dyDescent="0.2">
      <c r="A71" s="306"/>
      <c r="B71" s="307" t="s">
        <v>307</v>
      </c>
      <c r="C71" s="308"/>
      <c r="D71" s="113">
        <v>1.3608087091757388</v>
      </c>
      <c r="E71" s="115">
        <v>35</v>
      </c>
      <c r="F71" s="114">
        <v>44</v>
      </c>
      <c r="G71" s="114">
        <v>121</v>
      </c>
      <c r="H71" s="114">
        <v>21</v>
      </c>
      <c r="I71" s="140">
        <v>31</v>
      </c>
      <c r="J71" s="115">
        <v>4</v>
      </c>
      <c r="K71" s="116">
        <v>12.903225806451612</v>
      </c>
    </row>
    <row r="72" spans="1:11" ht="14.1" customHeight="1" x14ac:dyDescent="0.2">
      <c r="A72" s="306">
        <v>84</v>
      </c>
      <c r="B72" s="307" t="s">
        <v>308</v>
      </c>
      <c r="C72" s="308"/>
      <c r="D72" s="113">
        <v>1.5552099533437014</v>
      </c>
      <c r="E72" s="115">
        <v>40</v>
      </c>
      <c r="F72" s="114">
        <v>68</v>
      </c>
      <c r="G72" s="114">
        <v>35</v>
      </c>
      <c r="H72" s="114">
        <v>23</v>
      </c>
      <c r="I72" s="140">
        <v>42</v>
      </c>
      <c r="J72" s="115">
        <v>-2</v>
      </c>
      <c r="K72" s="116">
        <v>-4.7619047619047619</v>
      </c>
    </row>
    <row r="73" spans="1:11" ht="14.1" customHeight="1" x14ac:dyDescent="0.2">
      <c r="A73" s="306" t="s">
        <v>309</v>
      </c>
      <c r="B73" s="307" t="s">
        <v>310</v>
      </c>
      <c r="C73" s="308"/>
      <c r="D73" s="113">
        <v>0.23328149300155521</v>
      </c>
      <c r="E73" s="115">
        <v>6</v>
      </c>
      <c r="F73" s="114">
        <v>3</v>
      </c>
      <c r="G73" s="114">
        <v>17</v>
      </c>
      <c r="H73" s="114">
        <v>0</v>
      </c>
      <c r="I73" s="140">
        <v>11</v>
      </c>
      <c r="J73" s="115">
        <v>-5</v>
      </c>
      <c r="K73" s="116">
        <v>-45.454545454545453</v>
      </c>
    </row>
    <row r="74" spans="1:11" ht="14.1" customHeight="1" x14ac:dyDescent="0.2">
      <c r="A74" s="306" t="s">
        <v>311</v>
      </c>
      <c r="B74" s="307" t="s">
        <v>312</v>
      </c>
      <c r="C74" s="308"/>
      <c r="D74" s="113">
        <v>0.1166407465007776</v>
      </c>
      <c r="E74" s="115">
        <v>3</v>
      </c>
      <c r="F74" s="114" t="s">
        <v>513</v>
      </c>
      <c r="G74" s="114">
        <v>7</v>
      </c>
      <c r="H74" s="114" t="s">
        <v>513</v>
      </c>
      <c r="I74" s="140">
        <v>3</v>
      </c>
      <c r="J74" s="115">
        <v>0</v>
      </c>
      <c r="K74" s="116">
        <v>0</v>
      </c>
    </row>
    <row r="75" spans="1:11" ht="14.1" customHeight="1" x14ac:dyDescent="0.2">
      <c r="A75" s="306" t="s">
        <v>313</v>
      </c>
      <c r="B75" s="307" t="s">
        <v>314</v>
      </c>
      <c r="C75" s="308"/>
      <c r="D75" s="113" t="s">
        <v>513</v>
      </c>
      <c r="E75" s="115" t="s">
        <v>513</v>
      </c>
      <c r="F75" s="114" t="s">
        <v>513</v>
      </c>
      <c r="G75" s="114" t="s">
        <v>513</v>
      </c>
      <c r="H75" s="114" t="s">
        <v>513</v>
      </c>
      <c r="I75" s="140">
        <v>0</v>
      </c>
      <c r="J75" s="115" t="s">
        <v>513</v>
      </c>
      <c r="K75" s="116" t="s">
        <v>513</v>
      </c>
    </row>
    <row r="76" spans="1:11" ht="14.1" customHeight="1" x14ac:dyDescent="0.2">
      <c r="A76" s="306">
        <v>91</v>
      </c>
      <c r="B76" s="307" t="s">
        <v>315</v>
      </c>
      <c r="C76" s="308"/>
      <c r="D76" s="113">
        <v>0.1166407465007776</v>
      </c>
      <c r="E76" s="115">
        <v>3</v>
      </c>
      <c r="F76" s="114">
        <v>8</v>
      </c>
      <c r="G76" s="114" t="s">
        <v>513</v>
      </c>
      <c r="H76" s="114">
        <v>3</v>
      </c>
      <c r="I76" s="140" t="s">
        <v>513</v>
      </c>
      <c r="J76" s="115" t="s">
        <v>513</v>
      </c>
      <c r="K76" s="116" t="s">
        <v>513</v>
      </c>
    </row>
    <row r="77" spans="1:11" ht="14.1" customHeight="1" x14ac:dyDescent="0.2">
      <c r="A77" s="306">
        <v>92</v>
      </c>
      <c r="B77" s="307" t="s">
        <v>316</v>
      </c>
      <c r="C77" s="308"/>
      <c r="D77" s="113">
        <v>0.66096423017107309</v>
      </c>
      <c r="E77" s="115">
        <v>17</v>
      </c>
      <c r="F77" s="114">
        <v>7</v>
      </c>
      <c r="G77" s="114">
        <v>14</v>
      </c>
      <c r="H77" s="114">
        <v>16</v>
      </c>
      <c r="I77" s="140">
        <v>21</v>
      </c>
      <c r="J77" s="115">
        <v>-4</v>
      </c>
      <c r="K77" s="116">
        <v>-19.047619047619047</v>
      </c>
    </row>
    <row r="78" spans="1:11" ht="14.1" customHeight="1" x14ac:dyDescent="0.2">
      <c r="A78" s="306">
        <v>93</v>
      </c>
      <c r="B78" s="307" t="s">
        <v>317</v>
      </c>
      <c r="C78" s="308"/>
      <c r="D78" s="113">
        <v>0.62208398133748055</v>
      </c>
      <c r="E78" s="115">
        <v>16</v>
      </c>
      <c r="F78" s="114">
        <v>3</v>
      </c>
      <c r="G78" s="114">
        <v>16</v>
      </c>
      <c r="H78" s="114">
        <v>5</v>
      </c>
      <c r="I78" s="140">
        <v>3</v>
      </c>
      <c r="J78" s="115">
        <v>13</v>
      </c>
      <c r="K78" s="116" t="s">
        <v>514</v>
      </c>
    </row>
    <row r="79" spans="1:11" ht="14.1" customHeight="1" x14ac:dyDescent="0.2">
      <c r="A79" s="306">
        <v>94</v>
      </c>
      <c r="B79" s="307" t="s">
        <v>318</v>
      </c>
      <c r="C79" s="308"/>
      <c r="D79" s="113">
        <v>1.7496111975116642</v>
      </c>
      <c r="E79" s="115">
        <v>45</v>
      </c>
      <c r="F79" s="114">
        <v>30</v>
      </c>
      <c r="G79" s="114">
        <v>24</v>
      </c>
      <c r="H79" s="114">
        <v>13</v>
      </c>
      <c r="I79" s="140">
        <v>23</v>
      </c>
      <c r="J79" s="115">
        <v>22</v>
      </c>
      <c r="K79" s="116">
        <v>95.652173913043484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4</v>
      </c>
      <c r="G81" s="144">
        <v>5</v>
      </c>
      <c r="H81" s="144">
        <v>6</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2996</v>
      </c>
      <c r="E11" s="114">
        <v>2863</v>
      </c>
      <c r="F11" s="114">
        <v>2525</v>
      </c>
      <c r="G11" s="114">
        <v>2070</v>
      </c>
      <c r="H11" s="140">
        <v>2590</v>
      </c>
      <c r="I11" s="115">
        <v>406</v>
      </c>
      <c r="J11" s="116">
        <v>15.675675675675675</v>
      </c>
    </row>
    <row r="12" spans="1:15" s="110" customFormat="1" ht="24.95" customHeight="1" x14ac:dyDescent="0.2">
      <c r="A12" s="193" t="s">
        <v>132</v>
      </c>
      <c r="B12" s="194" t="s">
        <v>133</v>
      </c>
      <c r="C12" s="113" t="s">
        <v>513</v>
      </c>
      <c r="D12" s="115" t="s">
        <v>513</v>
      </c>
      <c r="E12" s="114" t="s">
        <v>513</v>
      </c>
      <c r="F12" s="114">
        <v>28</v>
      </c>
      <c r="G12" s="114">
        <v>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v>20</v>
      </c>
      <c r="G13" s="114">
        <v>18</v>
      </c>
      <c r="H13" s="140" t="s">
        <v>513</v>
      </c>
      <c r="I13" s="115" t="s">
        <v>513</v>
      </c>
      <c r="J13" s="116" t="s">
        <v>513</v>
      </c>
    </row>
    <row r="14" spans="1:15" s="287" customFormat="1" ht="24.95" customHeight="1" x14ac:dyDescent="0.2">
      <c r="A14" s="193" t="s">
        <v>215</v>
      </c>
      <c r="B14" s="199" t="s">
        <v>137</v>
      </c>
      <c r="C14" s="113">
        <v>8.0774365821094793</v>
      </c>
      <c r="D14" s="115">
        <v>242</v>
      </c>
      <c r="E14" s="114">
        <v>154</v>
      </c>
      <c r="F14" s="114">
        <v>182</v>
      </c>
      <c r="G14" s="114">
        <v>98</v>
      </c>
      <c r="H14" s="140">
        <v>215</v>
      </c>
      <c r="I14" s="115">
        <v>27</v>
      </c>
      <c r="J14" s="116">
        <v>12.55813953488372</v>
      </c>
      <c r="K14" s="110"/>
      <c r="L14" s="110"/>
      <c r="M14" s="110"/>
      <c r="N14" s="110"/>
      <c r="O14" s="110"/>
    </row>
    <row r="15" spans="1:15" s="110" customFormat="1" ht="24.95" customHeight="1" x14ac:dyDescent="0.2">
      <c r="A15" s="193" t="s">
        <v>216</v>
      </c>
      <c r="B15" s="199" t="s">
        <v>217</v>
      </c>
      <c r="C15" s="113">
        <v>1.8691588785046729</v>
      </c>
      <c r="D15" s="115">
        <v>56</v>
      </c>
      <c r="E15" s="114">
        <v>57</v>
      </c>
      <c r="F15" s="114">
        <v>71</v>
      </c>
      <c r="G15" s="114">
        <v>40</v>
      </c>
      <c r="H15" s="140">
        <v>80</v>
      </c>
      <c r="I15" s="115">
        <v>-24</v>
      </c>
      <c r="J15" s="116">
        <v>-30</v>
      </c>
    </row>
    <row r="16" spans="1:15" s="287" customFormat="1" ht="24.95" customHeight="1" x14ac:dyDescent="0.2">
      <c r="A16" s="193" t="s">
        <v>218</v>
      </c>
      <c r="B16" s="199" t="s">
        <v>141</v>
      </c>
      <c r="C16" s="113">
        <v>2.6034712950600802</v>
      </c>
      <c r="D16" s="115">
        <v>78</v>
      </c>
      <c r="E16" s="114">
        <v>35</v>
      </c>
      <c r="F16" s="114">
        <v>52</v>
      </c>
      <c r="G16" s="114">
        <v>25</v>
      </c>
      <c r="H16" s="140">
        <v>78</v>
      </c>
      <c r="I16" s="115">
        <v>0</v>
      </c>
      <c r="J16" s="116">
        <v>0</v>
      </c>
      <c r="K16" s="110"/>
      <c r="L16" s="110"/>
      <c r="M16" s="110"/>
      <c r="N16" s="110"/>
      <c r="O16" s="110"/>
    </row>
    <row r="17" spans="1:15" s="110" customFormat="1" ht="24.95" customHeight="1" x14ac:dyDescent="0.2">
      <c r="A17" s="193" t="s">
        <v>142</v>
      </c>
      <c r="B17" s="199" t="s">
        <v>220</v>
      </c>
      <c r="C17" s="113">
        <v>3.6048064085447264</v>
      </c>
      <c r="D17" s="115">
        <v>108</v>
      </c>
      <c r="E17" s="114">
        <v>62</v>
      </c>
      <c r="F17" s="114">
        <v>59</v>
      </c>
      <c r="G17" s="114">
        <v>33</v>
      </c>
      <c r="H17" s="140">
        <v>57</v>
      </c>
      <c r="I17" s="115">
        <v>51</v>
      </c>
      <c r="J17" s="116">
        <v>89.473684210526315</v>
      </c>
    </row>
    <row r="18" spans="1:15" s="287" customFormat="1" ht="24.95" customHeight="1" x14ac:dyDescent="0.2">
      <c r="A18" s="201" t="s">
        <v>144</v>
      </c>
      <c r="B18" s="202" t="s">
        <v>145</v>
      </c>
      <c r="C18" s="113">
        <v>7.376502002670227</v>
      </c>
      <c r="D18" s="115">
        <v>221</v>
      </c>
      <c r="E18" s="114">
        <v>243</v>
      </c>
      <c r="F18" s="114">
        <v>147</v>
      </c>
      <c r="G18" s="114">
        <v>90</v>
      </c>
      <c r="H18" s="140">
        <v>235</v>
      </c>
      <c r="I18" s="115">
        <v>-14</v>
      </c>
      <c r="J18" s="116">
        <v>-5.957446808510638</v>
      </c>
      <c r="K18" s="110"/>
      <c r="L18" s="110"/>
      <c r="M18" s="110"/>
      <c r="N18" s="110"/>
      <c r="O18" s="110"/>
    </row>
    <row r="19" spans="1:15" s="110" customFormat="1" ht="24.95" customHeight="1" x14ac:dyDescent="0.2">
      <c r="A19" s="193" t="s">
        <v>146</v>
      </c>
      <c r="B19" s="199" t="s">
        <v>147</v>
      </c>
      <c r="C19" s="113">
        <v>12.550066755674232</v>
      </c>
      <c r="D19" s="115">
        <v>376</v>
      </c>
      <c r="E19" s="114">
        <v>312</v>
      </c>
      <c r="F19" s="114">
        <v>368</v>
      </c>
      <c r="G19" s="114">
        <v>248</v>
      </c>
      <c r="H19" s="140">
        <v>355</v>
      </c>
      <c r="I19" s="115">
        <v>21</v>
      </c>
      <c r="J19" s="116">
        <v>5.915492957746479</v>
      </c>
    </row>
    <row r="20" spans="1:15" s="287" customFormat="1" ht="24.95" customHeight="1" x14ac:dyDescent="0.2">
      <c r="A20" s="193" t="s">
        <v>148</v>
      </c>
      <c r="B20" s="199" t="s">
        <v>149</v>
      </c>
      <c r="C20" s="113">
        <v>2.1695594125500666</v>
      </c>
      <c r="D20" s="115">
        <v>65</v>
      </c>
      <c r="E20" s="114">
        <v>75</v>
      </c>
      <c r="F20" s="114">
        <v>68</v>
      </c>
      <c r="G20" s="114">
        <v>126</v>
      </c>
      <c r="H20" s="140">
        <v>71</v>
      </c>
      <c r="I20" s="115">
        <v>-6</v>
      </c>
      <c r="J20" s="116">
        <v>-8.4507042253521121</v>
      </c>
      <c r="K20" s="110"/>
      <c r="L20" s="110"/>
      <c r="M20" s="110"/>
      <c r="N20" s="110"/>
      <c r="O20" s="110"/>
    </row>
    <row r="21" spans="1:15" s="110" customFormat="1" ht="24.95" customHeight="1" x14ac:dyDescent="0.2">
      <c r="A21" s="201" t="s">
        <v>150</v>
      </c>
      <c r="B21" s="202" t="s">
        <v>151</v>
      </c>
      <c r="C21" s="113">
        <v>33.578104138851799</v>
      </c>
      <c r="D21" s="115">
        <v>1006</v>
      </c>
      <c r="E21" s="114">
        <v>1205</v>
      </c>
      <c r="F21" s="114">
        <v>764</v>
      </c>
      <c r="G21" s="114">
        <v>629</v>
      </c>
      <c r="H21" s="140">
        <v>764</v>
      </c>
      <c r="I21" s="115">
        <v>242</v>
      </c>
      <c r="J21" s="116">
        <v>31.67539267015707</v>
      </c>
    </row>
    <row r="22" spans="1:15" s="110" customFormat="1" ht="24.95" customHeight="1" x14ac:dyDescent="0.2">
      <c r="A22" s="201" t="s">
        <v>152</v>
      </c>
      <c r="B22" s="199" t="s">
        <v>153</v>
      </c>
      <c r="C22" s="113" t="s">
        <v>513</v>
      </c>
      <c r="D22" s="115" t="s">
        <v>513</v>
      </c>
      <c r="E22" s="114" t="s">
        <v>513</v>
      </c>
      <c r="F22" s="114">
        <v>26</v>
      </c>
      <c r="G22" s="114">
        <v>21</v>
      </c>
      <c r="H22" s="140" t="s">
        <v>513</v>
      </c>
      <c r="I22" s="115" t="s">
        <v>513</v>
      </c>
      <c r="J22" s="116" t="s">
        <v>513</v>
      </c>
    </row>
    <row r="23" spans="1:15" s="110" customFormat="1" ht="24.95" customHeight="1" x14ac:dyDescent="0.2">
      <c r="A23" s="193" t="s">
        <v>154</v>
      </c>
      <c r="B23" s="199" t="s">
        <v>155</v>
      </c>
      <c r="C23" s="113">
        <v>1.3351134846461949</v>
      </c>
      <c r="D23" s="115">
        <v>40</v>
      </c>
      <c r="E23" s="114">
        <v>16</v>
      </c>
      <c r="F23" s="114">
        <v>22</v>
      </c>
      <c r="G23" s="114">
        <v>21</v>
      </c>
      <c r="H23" s="140">
        <v>20</v>
      </c>
      <c r="I23" s="115">
        <v>20</v>
      </c>
      <c r="J23" s="116">
        <v>100</v>
      </c>
    </row>
    <row r="24" spans="1:15" s="110" customFormat="1" ht="24.95" customHeight="1" x14ac:dyDescent="0.2">
      <c r="A24" s="193" t="s">
        <v>156</v>
      </c>
      <c r="B24" s="199" t="s">
        <v>221</v>
      </c>
      <c r="C24" s="113">
        <v>3.3044058744993325</v>
      </c>
      <c r="D24" s="115">
        <v>99</v>
      </c>
      <c r="E24" s="114">
        <v>57</v>
      </c>
      <c r="F24" s="114">
        <v>87</v>
      </c>
      <c r="G24" s="114">
        <v>75</v>
      </c>
      <c r="H24" s="140">
        <v>85</v>
      </c>
      <c r="I24" s="115">
        <v>14</v>
      </c>
      <c r="J24" s="116">
        <v>16.470588235294116</v>
      </c>
    </row>
    <row r="25" spans="1:15" s="110" customFormat="1" ht="24.95" customHeight="1" x14ac:dyDescent="0.2">
      <c r="A25" s="193" t="s">
        <v>222</v>
      </c>
      <c r="B25" s="204" t="s">
        <v>159</v>
      </c>
      <c r="C25" s="113">
        <v>3.7716955941255006</v>
      </c>
      <c r="D25" s="115">
        <v>113</v>
      </c>
      <c r="E25" s="114">
        <v>106</v>
      </c>
      <c r="F25" s="114">
        <v>93</v>
      </c>
      <c r="G25" s="114">
        <v>102</v>
      </c>
      <c r="H25" s="140">
        <v>96</v>
      </c>
      <c r="I25" s="115">
        <v>17</v>
      </c>
      <c r="J25" s="116">
        <v>17.708333333333332</v>
      </c>
    </row>
    <row r="26" spans="1:15" s="110" customFormat="1" ht="24.95" customHeight="1" x14ac:dyDescent="0.2">
      <c r="A26" s="201">
        <v>782.78300000000002</v>
      </c>
      <c r="B26" s="203" t="s">
        <v>160</v>
      </c>
      <c r="C26" s="113" t="s">
        <v>513</v>
      </c>
      <c r="D26" s="115" t="s">
        <v>513</v>
      </c>
      <c r="E26" s="114" t="s">
        <v>513</v>
      </c>
      <c r="F26" s="114">
        <v>8</v>
      </c>
      <c r="G26" s="114">
        <v>16</v>
      </c>
      <c r="H26" s="140" t="s">
        <v>513</v>
      </c>
      <c r="I26" s="115" t="s">
        <v>513</v>
      </c>
      <c r="J26" s="116" t="s">
        <v>513</v>
      </c>
    </row>
    <row r="27" spans="1:15" s="110" customFormat="1" ht="24.95" customHeight="1" x14ac:dyDescent="0.2">
      <c r="A27" s="193" t="s">
        <v>161</v>
      </c>
      <c r="B27" s="199" t="s">
        <v>162</v>
      </c>
      <c r="C27" s="113">
        <v>1.4018691588785046</v>
      </c>
      <c r="D27" s="115">
        <v>42</v>
      </c>
      <c r="E27" s="114">
        <v>63</v>
      </c>
      <c r="F27" s="114">
        <v>58</v>
      </c>
      <c r="G27" s="114">
        <v>103</v>
      </c>
      <c r="H27" s="140">
        <v>56</v>
      </c>
      <c r="I27" s="115">
        <v>-14</v>
      </c>
      <c r="J27" s="116">
        <v>-25</v>
      </c>
    </row>
    <row r="28" spans="1:15" s="110" customFormat="1" ht="24.95" customHeight="1" x14ac:dyDescent="0.2">
      <c r="A28" s="193" t="s">
        <v>163</v>
      </c>
      <c r="B28" s="199" t="s">
        <v>164</v>
      </c>
      <c r="C28" s="113">
        <v>2.9706275033377838</v>
      </c>
      <c r="D28" s="115">
        <v>89</v>
      </c>
      <c r="E28" s="114">
        <v>39</v>
      </c>
      <c r="F28" s="114">
        <v>120</v>
      </c>
      <c r="G28" s="114">
        <v>90</v>
      </c>
      <c r="H28" s="140">
        <v>53</v>
      </c>
      <c r="I28" s="115">
        <v>36</v>
      </c>
      <c r="J28" s="116">
        <v>67.924528301886795</v>
      </c>
    </row>
    <row r="29" spans="1:15" s="110" customFormat="1" ht="24.95" customHeight="1" x14ac:dyDescent="0.2">
      <c r="A29" s="193">
        <v>86</v>
      </c>
      <c r="B29" s="199" t="s">
        <v>165</v>
      </c>
      <c r="C29" s="113">
        <v>12.18291054739653</v>
      </c>
      <c r="D29" s="115">
        <v>365</v>
      </c>
      <c r="E29" s="114">
        <v>301</v>
      </c>
      <c r="F29" s="114">
        <v>317</v>
      </c>
      <c r="G29" s="114">
        <v>227</v>
      </c>
      <c r="H29" s="140">
        <v>295</v>
      </c>
      <c r="I29" s="115">
        <v>70</v>
      </c>
      <c r="J29" s="116">
        <v>23.728813559322035</v>
      </c>
    </row>
    <row r="30" spans="1:15" s="110" customFormat="1" ht="24.95" customHeight="1" x14ac:dyDescent="0.2">
      <c r="A30" s="193">
        <v>87.88</v>
      </c>
      <c r="B30" s="204" t="s">
        <v>166</v>
      </c>
      <c r="C30" s="113">
        <v>4.0387182910547397</v>
      </c>
      <c r="D30" s="115">
        <v>121</v>
      </c>
      <c r="E30" s="114">
        <v>115</v>
      </c>
      <c r="F30" s="114">
        <v>155</v>
      </c>
      <c r="G30" s="114">
        <v>113</v>
      </c>
      <c r="H30" s="140">
        <v>118</v>
      </c>
      <c r="I30" s="115">
        <v>3</v>
      </c>
      <c r="J30" s="116">
        <v>2.5423728813559321</v>
      </c>
    </row>
    <row r="31" spans="1:15" s="110" customFormat="1" ht="24.95" customHeight="1" x14ac:dyDescent="0.2">
      <c r="A31" s="193" t="s">
        <v>167</v>
      </c>
      <c r="B31" s="199" t="s">
        <v>168</v>
      </c>
      <c r="C31" s="113">
        <v>4.1388518024032042</v>
      </c>
      <c r="D31" s="115">
        <v>124</v>
      </c>
      <c r="E31" s="114">
        <v>95</v>
      </c>
      <c r="F31" s="114">
        <v>62</v>
      </c>
      <c r="G31" s="114">
        <v>80</v>
      </c>
      <c r="H31" s="140">
        <v>139</v>
      </c>
      <c r="I31" s="115">
        <v>-15</v>
      </c>
      <c r="J31" s="116">
        <v>-10.791366906474821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28</v>
      </c>
      <c r="G34" s="114">
        <v>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v>349</v>
      </c>
      <c r="G35" s="114">
        <v>206</v>
      </c>
      <c r="H35" s="140" t="s">
        <v>513</v>
      </c>
      <c r="I35" s="115" t="s">
        <v>513</v>
      </c>
      <c r="J35" s="116" t="s">
        <v>513</v>
      </c>
    </row>
    <row r="36" spans="1:10" s="110" customFormat="1" ht="24.95" customHeight="1" x14ac:dyDescent="0.2">
      <c r="A36" s="294" t="s">
        <v>173</v>
      </c>
      <c r="B36" s="295" t="s">
        <v>174</v>
      </c>
      <c r="C36" s="125">
        <v>82.543391188251007</v>
      </c>
      <c r="D36" s="143">
        <v>2473</v>
      </c>
      <c r="E36" s="144">
        <v>2420</v>
      </c>
      <c r="F36" s="144">
        <v>2148</v>
      </c>
      <c r="G36" s="144">
        <v>1851</v>
      </c>
      <c r="H36" s="145">
        <v>2078</v>
      </c>
      <c r="I36" s="143">
        <v>395</v>
      </c>
      <c r="J36" s="146">
        <v>19.008662175168432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2996</v>
      </c>
      <c r="F11" s="264">
        <v>2863</v>
      </c>
      <c r="G11" s="264">
        <v>2525</v>
      </c>
      <c r="H11" s="264">
        <v>2070</v>
      </c>
      <c r="I11" s="265">
        <v>2590</v>
      </c>
      <c r="J11" s="263">
        <v>406</v>
      </c>
      <c r="K11" s="266">
        <v>15.675675675675675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25.934579439252335</v>
      </c>
      <c r="E13" s="115">
        <v>777</v>
      </c>
      <c r="F13" s="114">
        <v>880</v>
      </c>
      <c r="G13" s="114">
        <v>727</v>
      </c>
      <c r="H13" s="114">
        <v>536</v>
      </c>
      <c r="I13" s="140">
        <v>594</v>
      </c>
      <c r="J13" s="115">
        <v>183</v>
      </c>
      <c r="K13" s="116">
        <v>30.80808080808081</v>
      </c>
    </row>
    <row r="14" spans="1:17" ht="15.95" customHeight="1" x14ac:dyDescent="0.2">
      <c r="A14" s="306" t="s">
        <v>230</v>
      </c>
      <c r="B14" s="307"/>
      <c r="C14" s="308"/>
      <c r="D14" s="113">
        <v>59.012016021361816</v>
      </c>
      <c r="E14" s="115">
        <v>1768</v>
      </c>
      <c r="F14" s="114">
        <v>1653</v>
      </c>
      <c r="G14" s="114">
        <v>1420</v>
      </c>
      <c r="H14" s="114">
        <v>1203</v>
      </c>
      <c r="I14" s="140">
        <v>1616</v>
      </c>
      <c r="J14" s="115">
        <v>152</v>
      </c>
      <c r="K14" s="116">
        <v>9.4059405940594054</v>
      </c>
    </row>
    <row r="15" spans="1:17" ht="15.95" customHeight="1" x14ac:dyDescent="0.2">
      <c r="A15" s="306" t="s">
        <v>231</v>
      </c>
      <c r="B15" s="307"/>
      <c r="C15" s="308"/>
      <c r="D15" s="113">
        <v>8.2443257676902544</v>
      </c>
      <c r="E15" s="115">
        <v>247</v>
      </c>
      <c r="F15" s="114">
        <v>173</v>
      </c>
      <c r="G15" s="114">
        <v>179</v>
      </c>
      <c r="H15" s="114">
        <v>205</v>
      </c>
      <c r="I15" s="140">
        <v>203</v>
      </c>
      <c r="J15" s="115">
        <v>44</v>
      </c>
      <c r="K15" s="116">
        <v>21.674876847290641</v>
      </c>
    </row>
    <row r="16" spans="1:17" ht="15.95" customHeight="1" x14ac:dyDescent="0.2">
      <c r="A16" s="306" t="s">
        <v>232</v>
      </c>
      <c r="B16" s="307"/>
      <c r="C16" s="308"/>
      <c r="D16" s="113">
        <v>6.7423230974632844</v>
      </c>
      <c r="E16" s="115">
        <v>202</v>
      </c>
      <c r="F16" s="114">
        <v>152</v>
      </c>
      <c r="G16" s="114">
        <v>199</v>
      </c>
      <c r="H16" s="114">
        <v>126</v>
      </c>
      <c r="I16" s="140">
        <v>174</v>
      </c>
      <c r="J16" s="115">
        <v>28</v>
      </c>
      <c r="K16" s="116">
        <v>16.091954022988507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1.2683578104138853</v>
      </c>
      <c r="E18" s="115">
        <v>38</v>
      </c>
      <c r="F18" s="114">
        <v>32</v>
      </c>
      <c r="G18" s="114">
        <v>21</v>
      </c>
      <c r="H18" s="114">
        <v>11</v>
      </c>
      <c r="I18" s="140">
        <v>38</v>
      </c>
      <c r="J18" s="115">
        <v>0</v>
      </c>
      <c r="K18" s="116">
        <v>0</v>
      </c>
    </row>
    <row r="19" spans="1:11" ht="14.1" customHeight="1" x14ac:dyDescent="0.2">
      <c r="A19" s="306" t="s">
        <v>235</v>
      </c>
      <c r="B19" s="307" t="s">
        <v>236</v>
      </c>
      <c r="C19" s="308"/>
      <c r="D19" s="113">
        <v>0.20026702269692923</v>
      </c>
      <c r="E19" s="115">
        <v>6</v>
      </c>
      <c r="F19" s="114">
        <v>4</v>
      </c>
      <c r="G19" s="114">
        <v>12</v>
      </c>
      <c r="H19" s="114">
        <v>6</v>
      </c>
      <c r="I19" s="140">
        <v>6</v>
      </c>
      <c r="J19" s="115">
        <v>0</v>
      </c>
      <c r="K19" s="116">
        <v>0</v>
      </c>
    </row>
    <row r="20" spans="1:11" ht="14.1" customHeight="1" x14ac:dyDescent="0.2">
      <c r="A20" s="306">
        <v>12</v>
      </c>
      <c r="B20" s="307" t="s">
        <v>237</v>
      </c>
      <c r="C20" s="308"/>
      <c r="D20" s="113">
        <v>1.1682242990654206</v>
      </c>
      <c r="E20" s="115">
        <v>35</v>
      </c>
      <c r="F20" s="114">
        <v>44</v>
      </c>
      <c r="G20" s="114">
        <v>22</v>
      </c>
      <c r="H20" s="114">
        <v>22</v>
      </c>
      <c r="I20" s="140">
        <v>22</v>
      </c>
      <c r="J20" s="115">
        <v>13</v>
      </c>
      <c r="K20" s="116">
        <v>59.090909090909093</v>
      </c>
    </row>
    <row r="21" spans="1:11" ht="14.1" customHeight="1" x14ac:dyDescent="0.2">
      <c r="A21" s="306">
        <v>21</v>
      </c>
      <c r="B21" s="307" t="s">
        <v>238</v>
      </c>
      <c r="C21" s="308"/>
      <c r="D21" s="113">
        <v>0.36715620827770362</v>
      </c>
      <c r="E21" s="115">
        <v>11</v>
      </c>
      <c r="F21" s="114">
        <v>16</v>
      </c>
      <c r="G21" s="114">
        <v>12</v>
      </c>
      <c r="H21" s="114">
        <v>16</v>
      </c>
      <c r="I21" s="140">
        <v>10</v>
      </c>
      <c r="J21" s="115">
        <v>1</v>
      </c>
      <c r="K21" s="116">
        <v>10</v>
      </c>
    </row>
    <row r="22" spans="1:11" ht="14.1" customHeight="1" x14ac:dyDescent="0.2">
      <c r="A22" s="306">
        <v>22</v>
      </c>
      <c r="B22" s="307" t="s">
        <v>239</v>
      </c>
      <c r="C22" s="308"/>
      <c r="D22" s="113">
        <v>1.3017356475300401</v>
      </c>
      <c r="E22" s="115">
        <v>39</v>
      </c>
      <c r="F22" s="114">
        <v>38</v>
      </c>
      <c r="G22" s="114">
        <v>34</v>
      </c>
      <c r="H22" s="114">
        <v>13</v>
      </c>
      <c r="I22" s="140">
        <v>34</v>
      </c>
      <c r="J22" s="115">
        <v>5</v>
      </c>
      <c r="K22" s="116">
        <v>14.705882352941176</v>
      </c>
    </row>
    <row r="23" spans="1:11" ht="14.1" customHeight="1" x14ac:dyDescent="0.2">
      <c r="A23" s="306">
        <v>23</v>
      </c>
      <c r="B23" s="307" t="s">
        <v>240</v>
      </c>
      <c r="C23" s="308"/>
      <c r="D23" s="113">
        <v>0.16688918558077437</v>
      </c>
      <c r="E23" s="115">
        <v>5</v>
      </c>
      <c r="F23" s="114">
        <v>7</v>
      </c>
      <c r="G23" s="114">
        <v>11</v>
      </c>
      <c r="H23" s="114">
        <v>4</v>
      </c>
      <c r="I23" s="140">
        <v>6</v>
      </c>
      <c r="J23" s="115">
        <v>-1</v>
      </c>
      <c r="K23" s="116">
        <v>-16.666666666666668</v>
      </c>
    </row>
    <row r="24" spans="1:11" ht="14.1" customHeight="1" x14ac:dyDescent="0.2">
      <c r="A24" s="306">
        <v>24</v>
      </c>
      <c r="B24" s="307" t="s">
        <v>241</v>
      </c>
      <c r="C24" s="308"/>
      <c r="D24" s="113">
        <v>1.9692923898531376</v>
      </c>
      <c r="E24" s="115">
        <v>59</v>
      </c>
      <c r="F24" s="114">
        <v>20</v>
      </c>
      <c r="G24" s="114">
        <v>30</v>
      </c>
      <c r="H24" s="114">
        <v>15</v>
      </c>
      <c r="I24" s="140">
        <v>35</v>
      </c>
      <c r="J24" s="115">
        <v>24</v>
      </c>
      <c r="K24" s="116">
        <v>68.571428571428569</v>
      </c>
    </row>
    <row r="25" spans="1:11" ht="14.1" customHeight="1" x14ac:dyDescent="0.2">
      <c r="A25" s="306">
        <v>25</v>
      </c>
      <c r="B25" s="307" t="s">
        <v>242</v>
      </c>
      <c r="C25" s="308"/>
      <c r="D25" s="113">
        <v>2.1695594125500666</v>
      </c>
      <c r="E25" s="115">
        <v>65</v>
      </c>
      <c r="F25" s="114">
        <v>51</v>
      </c>
      <c r="G25" s="114">
        <v>44</v>
      </c>
      <c r="H25" s="114">
        <v>26</v>
      </c>
      <c r="I25" s="140">
        <v>76</v>
      </c>
      <c r="J25" s="115">
        <v>-11</v>
      </c>
      <c r="K25" s="116">
        <v>-14.473684210526315</v>
      </c>
    </row>
    <row r="26" spans="1:11" ht="14.1" customHeight="1" x14ac:dyDescent="0.2">
      <c r="A26" s="306">
        <v>26</v>
      </c>
      <c r="B26" s="307" t="s">
        <v>243</v>
      </c>
      <c r="C26" s="308"/>
      <c r="D26" s="113">
        <v>1.4352469959946594</v>
      </c>
      <c r="E26" s="115">
        <v>43</v>
      </c>
      <c r="F26" s="114">
        <v>18</v>
      </c>
      <c r="G26" s="114">
        <v>22</v>
      </c>
      <c r="H26" s="114">
        <v>11</v>
      </c>
      <c r="I26" s="140">
        <v>31</v>
      </c>
      <c r="J26" s="115">
        <v>12</v>
      </c>
      <c r="K26" s="116">
        <v>38.70967741935484</v>
      </c>
    </row>
    <row r="27" spans="1:11" ht="14.1" customHeight="1" x14ac:dyDescent="0.2">
      <c r="A27" s="306">
        <v>27</v>
      </c>
      <c r="B27" s="307" t="s">
        <v>244</v>
      </c>
      <c r="C27" s="308"/>
      <c r="D27" s="113">
        <v>0.86782376502002667</v>
      </c>
      <c r="E27" s="115">
        <v>26</v>
      </c>
      <c r="F27" s="114">
        <v>16</v>
      </c>
      <c r="G27" s="114">
        <v>25</v>
      </c>
      <c r="H27" s="114">
        <v>20</v>
      </c>
      <c r="I27" s="140">
        <v>16</v>
      </c>
      <c r="J27" s="115">
        <v>10</v>
      </c>
      <c r="K27" s="116">
        <v>62.5</v>
      </c>
    </row>
    <row r="28" spans="1:11" ht="14.1" customHeight="1" x14ac:dyDescent="0.2">
      <c r="A28" s="306">
        <v>28</v>
      </c>
      <c r="B28" s="307" t="s">
        <v>245</v>
      </c>
      <c r="C28" s="308"/>
      <c r="D28" s="113">
        <v>0.33377837116154874</v>
      </c>
      <c r="E28" s="115">
        <v>10</v>
      </c>
      <c r="F28" s="114">
        <v>6</v>
      </c>
      <c r="G28" s="114">
        <v>14</v>
      </c>
      <c r="H28" s="114">
        <v>6</v>
      </c>
      <c r="I28" s="140">
        <v>11</v>
      </c>
      <c r="J28" s="115">
        <v>-1</v>
      </c>
      <c r="K28" s="116">
        <v>-9.0909090909090917</v>
      </c>
    </row>
    <row r="29" spans="1:11" ht="14.1" customHeight="1" x14ac:dyDescent="0.2">
      <c r="A29" s="306">
        <v>29</v>
      </c>
      <c r="B29" s="307" t="s">
        <v>246</v>
      </c>
      <c r="C29" s="308"/>
      <c r="D29" s="113">
        <v>11.381842456608812</v>
      </c>
      <c r="E29" s="115">
        <v>341</v>
      </c>
      <c r="F29" s="114">
        <v>387</v>
      </c>
      <c r="G29" s="114">
        <v>249</v>
      </c>
      <c r="H29" s="114">
        <v>220</v>
      </c>
      <c r="I29" s="140">
        <v>293</v>
      </c>
      <c r="J29" s="115">
        <v>48</v>
      </c>
      <c r="K29" s="116">
        <v>16.382252559726961</v>
      </c>
    </row>
    <row r="30" spans="1:11" ht="14.1" customHeight="1" x14ac:dyDescent="0.2">
      <c r="A30" s="306" t="s">
        <v>247</v>
      </c>
      <c r="B30" s="307" t="s">
        <v>248</v>
      </c>
      <c r="C30" s="308"/>
      <c r="D30" s="113">
        <v>1.6688918558077437</v>
      </c>
      <c r="E30" s="115">
        <v>50</v>
      </c>
      <c r="F30" s="114">
        <v>37</v>
      </c>
      <c r="G30" s="114" t="s">
        <v>513</v>
      </c>
      <c r="H30" s="114" t="s">
        <v>513</v>
      </c>
      <c r="I30" s="140" t="s">
        <v>513</v>
      </c>
      <c r="J30" s="115" t="s">
        <v>513</v>
      </c>
      <c r="K30" s="116" t="s">
        <v>513</v>
      </c>
    </row>
    <row r="31" spans="1:11" ht="14.1" customHeight="1" x14ac:dyDescent="0.2">
      <c r="A31" s="306" t="s">
        <v>249</v>
      </c>
      <c r="B31" s="307" t="s">
        <v>250</v>
      </c>
      <c r="C31" s="308"/>
      <c r="D31" s="113">
        <v>9.7129506008010686</v>
      </c>
      <c r="E31" s="115">
        <v>291</v>
      </c>
      <c r="F31" s="114">
        <v>350</v>
      </c>
      <c r="G31" s="114">
        <v>214</v>
      </c>
      <c r="H31" s="114">
        <v>182</v>
      </c>
      <c r="I31" s="140">
        <v>249</v>
      </c>
      <c r="J31" s="115">
        <v>42</v>
      </c>
      <c r="K31" s="116">
        <v>16.867469879518072</v>
      </c>
    </row>
    <row r="32" spans="1:11" ht="14.1" customHeight="1" x14ac:dyDescent="0.2">
      <c r="A32" s="306">
        <v>31</v>
      </c>
      <c r="B32" s="307" t="s">
        <v>251</v>
      </c>
      <c r="C32" s="308"/>
      <c r="D32" s="113">
        <v>0.20026702269692923</v>
      </c>
      <c r="E32" s="115">
        <v>6</v>
      </c>
      <c r="F32" s="114" t="s">
        <v>513</v>
      </c>
      <c r="G32" s="114" t="s">
        <v>513</v>
      </c>
      <c r="H32" s="114" t="s">
        <v>513</v>
      </c>
      <c r="I32" s="140" t="s">
        <v>513</v>
      </c>
      <c r="J32" s="115" t="s">
        <v>513</v>
      </c>
      <c r="K32" s="116" t="s">
        <v>513</v>
      </c>
    </row>
    <row r="33" spans="1:11" ht="14.1" customHeight="1" x14ac:dyDescent="0.2">
      <c r="A33" s="306">
        <v>32</v>
      </c>
      <c r="B33" s="307" t="s">
        <v>252</v>
      </c>
      <c r="C33" s="308"/>
      <c r="D33" s="113">
        <v>2.1695594125500666</v>
      </c>
      <c r="E33" s="115">
        <v>65</v>
      </c>
      <c r="F33" s="114">
        <v>107</v>
      </c>
      <c r="G33" s="114">
        <v>46</v>
      </c>
      <c r="H33" s="114">
        <v>30</v>
      </c>
      <c r="I33" s="140">
        <v>70</v>
      </c>
      <c r="J33" s="115">
        <v>-5</v>
      </c>
      <c r="K33" s="116">
        <v>-7.1428571428571432</v>
      </c>
    </row>
    <row r="34" spans="1:11" ht="14.1" customHeight="1" x14ac:dyDescent="0.2">
      <c r="A34" s="306">
        <v>33</v>
      </c>
      <c r="B34" s="307" t="s">
        <v>253</v>
      </c>
      <c r="C34" s="308"/>
      <c r="D34" s="113">
        <v>2.3364485981308412</v>
      </c>
      <c r="E34" s="115">
        <v>70</v>
      </c>
      <c r="F34" s="114">
        <v>79</v>
      </c>
      <c r="G34" s="114">
        <v>57</v>
      </c>
      <c r="H34" s="114">
        <v>21</v>
      </c>
      <c r="I34" s="140">
        <v>82</v>
      </c>
      <c r="J34" s="115">
        <v>-12</v>
      </c>
      <c r="K34" s="116">
        <v>-14.634146341463415</v>
      </c>
    </row>
    <row r="35" spans="1:11" ht="14.1" customHeight="1" x14ac:dyDescent="0.2">
      <c r="A35" s="306">
        <v>34</v>
      </c>
      <c r="B35" s="307" t="s">
        <v>254</v>
      </c>
      <c r="C35" s="308"/>
      <c r="D35" s="113">
        <v>2.8037383177570092</v>
      </c>
      <c r="E35" s="115">
        <v>84</v>
      </c>
      <c r="F35" s="114">
        <v>67</v>
      </c>
      <c r="G35" s="114">
        <v>46</v>
      </c>
      <c r="H35" s="114">
        <v>59</v>
      </c>
      <c r="I35" s="140">
        <v>79</v>
      </c>
      <c r="J35" s="115">
        <v>5</v>
      </c>
      <c r="K35" s="116">
        <v>6.3291139240506329</v>
      </c>
    </row>
    <row r="36" spans="1:11" ht="14.1" customHeight="1" x14ac:dyDescent="0.2">
      <c r="A36" s="306">
        <v>41</v>
      </c>
      <c r="B36" s="307" t="s">
        <v>255</v>
      </c>
      <c r="C36" s="308"/>
      <c r="D36" s="113" t="s">
        <v>513</v>
      </c>
      <c r="E36" s="115" t="s">
        <v>513</v>
      </c>
      <c r="F36" s="114" t="s">
        <v>513</v>
      </c>
      <c r="G36" s="114">
        <v>9</v>
      </c>
      <c r="H36" s="114" t="s">
        <v>513</v>
      </c>
      <c r="I36" s="140">
        <v>6</v>
      </c>
      <c r="J36" s="115" t="s">
        <v>513</v>
      </c>
      <c r="K36" s="116" t="s">
        <v>513</v>
      </c>
    </row>
    <row r="37" spans="1:11" ht="14.1" customHeight="1" x14ac:dyDescent="0.2">
      <c r="A37" s="306">
        <v>42</v>
      </c>
      <c r="B37" s="307" t="s">
        <v>256</v>
      </c>
      <c r="C37" s="308"/>
      <c r="D37" s="113">
        <v>0.10013351134846461</v>
      </c>
      <c r="E37" s="115">
        <v>3</v>
      </c>
      <c r="F37" s="114">
        <v>3</v>
      </c>
      <c r="G37" s="114">
        <v>5</v>
      </c>
      <c r="H37" s="114" t="s">
        <v>513</v>
      </c>
      <c r="I37" s="140">
        <v>6</v>
      </c>
      <c r="J37" s="115">
        <v>-3</v>
      </c>
      <c r="K37" s="116">
        <v>-50</v>
      </c>
    </row>
    <row r="38" spans="1:11" ht="14.1" customHeight="1" x14ac:dyDescent="0.2">
      <c r="A38" s="306">
        <v>43</v>
      </c>
      <c r="B38" s="307" t="s">
        <v>257</v>
      </c>
      <c r="C38" s="308"/>
      <c r="D38" s="113">
        <v>0.36715620827770362</v>
      </c>
      <c r="E38" s="115">
        <v>11</v>
      </c>
      <c r="F38" s="114">
        <v>12</v>
      </c>
      <c r="G38" s="114">
        <v>18</v>
      </c>
      <c r="H38" s="114">
        <v>8</v>
      </c>
      <c r="I38" s="140">
        <v>9</v>
      </c>
      <c r="J38" s="115">
        <v>2</v>
      </c>
      <c r="K38" s="116">
        <v>22.222222222222221</v>
      </c>
    </row>
    <row r="39" spans="1:11" ht="14.1" customHeight="1" x14ac:dyDescent="0.2">
      <c r="A39" s="306">
        <v>51</v>
      </c>
      <c r="B39" s="307" t="s">
        <v>258</v>
      </c>
      <c r="C39" s="308"/>
      <c r="D39" s="113">
        <v>1.2349799732977302</v>
      </c>
      <c r="E39" s="115">
        <v>37</v>
      </c>
      <c r="F39" s="114">
        <v>68</v>
      </c>
      <c r="G39" s="114">
        <v>50</v>
      </c>
      <c r="H39" s="114">
        <v>73</v>
      </c>
      <c r="I39" s="140">
        <v>60</v>
      </c>
      <c r="J39" s="115">
        <v>-23</v>
      </c>
      <c r="K39" s="116">
        <v>-38.333333333333336</v>
      </c>
    </row>
    <row r="40" spans="1:11" ht="14.1" customHeight="1" x14ac:dyDescent="0.2">
      <c r="A40" s="306" t="s">
        <v>259</v>
      </c>
      <c r="B40" s="307" t="s">
        <v>260</v>
      </c>
      <c r="C40" s="308"/>
      <c r="D40" s="113">
        <v>0.8010680907877169</v>
      </c>
      <c r="E40" s="115">
        <v>24</v>
      </c>
      <c r="F40" s="114">
        <v>42</v>
      </c>
      <c r="G40" s="114">
        <v>39</v>
      </c>
      <c r="H40" s="114">
        <v>47</v>
      </c>
      <c r="I40" s="140">
        <v>48</v>
      </c>
      <c r="J40" s="115">
        <v>-24</v>
      </c>
      <c r="K40" s="116">
        <v>-50</v>
      </c>
    </row>
    <row r="41" spans="1:11" ht="14.1" customHeight="1" x14ac:dyDescent="0.2">
      <c r="A41" s="306"/>
      <c r="B41" s="307" t="s">
        <v>261</v>
      </c>
      <c r="C41" s="308"/>
      <c r="D41" s="113">
        <v>0.56742323097463288</v>
      </c>
      <c r="E41" s="115">
        <v>17</v>
      </c>
      <c r="F41" s="114">
        <v>33</v>
      </c>
      <c r="G41" s="114">
        <v>33</v>
      </c>
      <c r="H41" s="114">
        <v>39</v>
      </c>
      <c r="I41" s="140">
        <v>28</v>
      </c>
      <c r="J41" s="115">
        <v>-11</v>
      </c>
      <c r="K41" s="116">
        <v>-39.285714285714285</v>
      </c>
    </row>
    <row r="42" spans="1:11" ht="14.1" customHeight="1" x14ac:dyDescent="0.2">
      <c r="A42" s="306">
        <v>52</v>
      </c>
      <c r="B42" s="307" t="s">
        <v>262</v>
      </c>
      <c r="C42" s="308"/>
      <c r="D42" s="113">
        <v>2.8037383177570092</v>
      </c>
      <c r="E42" s="115">
        <v>84</v>
      </c>
      <c r="F42" s="114">
        <v>51</v>
      </c>
      <c r="G42" s="114">
        <v>58</v>
      </c>
      <c r="H42" s="114">
        <v>81</v>
      </c>
      <c r="I42" s="140">
        <v>59</v>
      </c>
      <c r="J42" s="115">
        <v>25</v>
      </c>
      <c r="K42" s="116">
        <v>42.372881355932201</v>
      </c>
    </row>
    <row r="43" spans="1:11" ht="14.1" customHeight="1" x14ac:dyDescent="0.2">
      <c r="A43" s="306" t="s">
        <v>263</v>
      </c>
      <c r="B43" s="307" t="s">
        <v>264</v>
      </c>
      <c r="C43" s="308"/>
      <c r="D43" s="113">
        <v>1.8691588785046729</v>
      </c>
      <c r="E43" s="115">
        <v>56</v>
      </c>
      <c r="F43" s="114">
        <v>34</v>
      </c>
      <c r="G43" s="114">
        <v>42</v>
      </c>
      <c r="H43" s="114">
        <v>22</v>
      </c>
      <c r="I43" s="140">
        <v>47</v>
      </c>
      <c r="J43" s="115">
        <v>9</v>
      </c>
      <c r="K43" s="116">
        <v>19.148936170212767</v>
      </c>
    </row>
    <row r="44" spans="1:11" ht="14.1" customHeight="1" x14ac:dyDescent="0.2">
      <c r="A44" s="306">
        <v>53</v>
      </c>
      <c r="B44" s="307" t="s">
        <v>265</v>
      </c>
      <c r="C44" s="308"/>
      <c r="D44" s="113">
        <v>0.53404539385847793</v>
      </c>
      <c r="E44" s="115">
        <v>16</v>
      </c>
      <c r="F44" s="114">
        <v>17</v>
      </c>
      <c r="G44" s="114">
        <v>10</v>
      </c>
      <c r="H44" s="114">
        <v>15</v>
      </c>
      <c r="I44" s="140">
        <v>19</v>
      </c>
      <c r="J44" s="115">
        <v>-3</v>
      </c>
      <c r="K44" s="116">
        <v>-15.789473684210526</v>
      </c>
    </row>
    <row r="45" spans="1:11" ht="14.1" customHeight="1" x14ac:dyDescent="0.2">
      <c r="A45" s="306" t="s">
        <v>266</v>
      </c>
      <c r="B45" s="307" t="s">
        <v>267</v>
      </c>
      <c r="C45" s="308"/>
      <c r="D45" s="113">
        <v>0.53404539385847793</v>
      </c>
      <c r="E45" s="115">
        <v>16</v>
      </c>
      <c r="F45" s="114">
        <v>15</v>
      </c>
      <c r="G45" s="114">
        <v>10</v>
      </c>
      <c r="H45" s="114">
        <v>14</v>
      </c>
      <c r="I45" s="140">
        <v>17</v>
      </c>
      <c r="J45" s="115">
        <v>-1</v>
      </c>
      <c r="K45" s="116">
        <v>-5.882352941176471</v>
      </c>
    </row>
    <row r="46" spans="1:11" ht="14.1" customHeight="1" x14ac:dyDescent="0.2">
      <c r="A46" s="306">
        <v>54</v>
      </c>
      <c r="B46" s="307" t="s">
        <v>268</v>
      </c>
      <c r="C46" s="308"/>
      <c r="D46" s="113">
        <v>5.0400534045393854</v>
      </c>
      <c r="E46" s="115">
        <v>151</v>
      </c>
      <c r="F46" s="114">
        <v>112</v>
      </c>
      <c r="G46" s="114">
        <v>98</v>
      </c>
      <c r="H46" s="114">
        <v>92</v>
      </c>
      <c r="I46" s="140">
        <v>116</v>
      </c>
      <c r="J46" s="115">
        <v>35</v>
      </c>
      <c r="K46" s="116">
        <v>30.172413793103448</v>
      </c>
    </row>
    <row r="47" spans="1:11" ht="14.1" customHeight="1" x14ac:dyDescent="0.2">
      <c r="A47" s="306">
        <v>61</v>
      </c>
      <c r="B47" s="307" t="s">
        <v>269</v>
      </c>
      <c r="C47" s="308"/>
      <c r="D47" s="113">
        <v>1.0680907877169559</v>
      </c>
      <c r="E47" s="115">
        <v>32</v>
      </c>
      <c r="F47" s="114">
        <v>16</v>
      </c>
      <c r="G47" s="114">
        <v>21</v>
      </c>
      <c r="H47" s="114">
        <v>24</v>
      </c>
      <c r="I47" s="140">
        <v>36</v>
      </c>
      <c r="J47" s="115">
        <v>-4</v>
      </c>
      <c r="K47" s="116">
        <v>-11.111111111111111</v>
      </c>
    </row>
    <row r="48" spans="1:11" ht="14.1" customHeight="1" x14ac:dyDescent="0.2">
      <c r="A48" s="306">
        <v>62</v>
      </c>
      <c r="B48" s="307" t="s">
        <v>270</v>
      </c>
      <c r="C48" s="308"/>
      <c r="D48" s="113">
        <v>8.7449933244325759</v>
      </c>
      <c r="E48" s="115">
        <v>262</v>
      </c>
      <c r="F48" s="114">
        <v>269</v>
      </c>
      <c r="G48" s="114">
        <v>295</v>
      </c>
      <c r="H48" s="114">
        <v>192</v>
      </c>
      <c r="I48" s="140">
        <v>258</v>
      </c>
      <c r="J48" s="115">
        <v>4</v>
      </c>
      <c r="K48" s="116">
        <v>1.5503875968992249</v>
      </c>
    </row>
    <row r="49" spans="1:11" ht="14.1" customHeight="1" x14ac:dyDescent="0.2">
      <c r="A49" s="306">
        <v>63</v>
      </c>
      <c r="B49" s="307" t="s">
        <v>271</v>
      </c>
      <c r="C49" s="308"/>
      <c r="D49" s="113">
        <v>22.162883845126835</v>
      </c>
      <c r="E49" s="115">
        <v>664</v>
      </c>
      <c r="F49" s="114">
        <v>772</v>
      </c>
      <c r="G49" s="114">
        <v>515</v>
      </c>
      <c r="H49" s="114">
        <v>409</v>
      </c>
      <c r="I49" s="140">
        <v>458</v>
      </c>
      <c r="J49" s="115">
        <v>206</v>
      </c>
      <c r="K49" s="116">
        <v>44.978165938864628</v>
      </c>
    </row>
    <row r="50" spans="1:11" ht="14.1" customHeight="1" x14ac:dyDescent="0.2">
      <c r="A50" s="306" t="s">
        <v>272</v>
      </c>
      <c r="B50" s="307" t="s">
        <v>273</v>
      </c>
      <c r="C50" s="308"/>
      <c r="D50" s="113">
        <v>7.2763684913217626</v>
      </c>
      <c r="E50" s="115">
        <v>218</v>
      </c>
      <c r="F50" s="114">
        <v>238</v>
      </c>
      <c r="G50" s="114">
        <v>200</v>
      </c>
      <c r="H50" s="114">
        <v>145</v>
      </c>
      <c r="I50" s="140">
        <v>152</v>
      </c>
      <c r="J50" s="115">
        <v>66</v>
      </c>
      <c r="K50" s="116">
        <v>43.421052631578945</v>
      </c>
    </row>
    <row r="51" spans="1:11" ht="14.1" customHeight="1" x14ac:dyDescent="0.2">
      <c r="A51" s="306" t="s">
        <v>274</v>
      </c>
      <c r="B51" s="307" t="s">
        <v>275</v>
      </c>
      <c r="C51" s="308"/>
      <c r="D51" s="113">
        <v>14.285714285714286</v>
      </c>
      <c r="E51" s="115">
        <v>428</v>
      </c>
      <c r="F51" s="114">
        <v>500</v>
      </c>
      <c r="G51" s="114">
        <v>299</v>
      </c>
      <c r="H51" s="114">
        <v>247</v>
      </c>
      <c r="I51" s="140">
        <v>288</v>
      </c>
      <c r="J51" s="115">
        <v>140</v>
      </c>
      <c r="K51" s="116">
        <v>48.611111111111114</v>
      </c>
    </row>
    <row r="52" spans="1:11" ht="14.1" customHeight="1" x14ac:dyDescent="0.2">
      <c r="A52" s="306">
        <v>71</v>
      </c>
      <c r="B52" s="307" t="s">
        <v>276</v>
      </c>
      <c r="C52" s="308"/>
      <c r="D52" s="113">
        <v>5.0066755674232306</v>
      </c>
      <c r="E52" s="115">
        <v>150</v>
      </c>
      <c r="F52" s="114">
        <v>99</v>
      </c>
      <c r="G52" s="114">
        <v>100</v>
      </c>
      <c r="H52" s="114">
        <v>135</v>
      </c>
      <c r="I52" s="140">
        <v>144</v>
      </c>
      <c r="J52" s="115">
        <v>6</v>
      </c>
      <c r="K52" s="116">
        <v>4.166666666666667</v>
      </c>
    </row>
    <row r="53" spans="1:11" ht="14.1" customHeight="1" x14ac:dyDescent="0.2">
      <c r="A53" s="306" t="s">
        <v>277</v>
      </c>
      <c r="B53" s="307" t="s">
        <v>278</v>
      </c>
      <c r="C53" s="308"/>
      <c r="D53" s="113">
        <v>1.034712950600801</v>
      </c>
      <c r="E53" s="115">
        <v>31</v>
      </c>
      <c r="F53" s="114">
        <v>19</v>
      </c>
      <c r="G53" s="114">
        <v>21</v>
      </c>
      <c r="H53" s="114">
        <v>23</v>
      </c>
      <c r="I53" s="140">
        <v>26</v>
      </c>
      <c r="J53" s="115">
        <v>5</v>
      </c>
      <c r="K53" s="116">
        <v>19.23076923076923</v>
      </c>
    </row>
    <row r="54" spans="1:11" ht="14.1" customHeight="1" x14ac:dyDescent="0.2">
      <c r="A54" s="306" t="s">
        <v>279</v>
      </c>
      <c r="B54" s="307" t="s">
        <v>280</v>
      </c>
      <c r="C54" s="308"/>
      <c r="D54" s="113">
        <v>3.4379172229639519</v>
      </c>
      <c r="E54" s="115">
        <v>103</v>
      </c>
      <c r="F54" s="114">
        <v>70</v>
      </c>
      <c r="G54" s="114">
        <v>72</v>
      </c>
      <c r="H54" s="114">
        <v>95</v>
      </c>
      <c r="I54" s="140">
        <v>95</v>
      </c>
      <c r="J54" s="115">
        <v>8</v>
      </c>
      <c r="K54" s="116">
        <v>8.4210526315789469</v>
      </c>
    </row>
    <row r="55" spans="1:11" ht="14.1" customHeight="1" x14ac:dyDescent="0.2">
      <c r="A55" s="306">
        <v>72</v>
      </c>
      <c r="B55" s="307" t="s">
        <v>281</v>
      </c>
      <c r="C55" s="308"/>
      <c r="D55" s="113">
        <v>2.1028037383177569</v>
      </c>
      <c r="E55" s="115">
        <v>63</v>
      </c>
      <c r="F55" s="114">
        <v>30</v>
      </c>
      <c r="G55" s="114">
        <v>42</v>
      </c>
      <c r="H55" s="114">
        <v>46</v>
      </c>
      <c r="I55" s="140">
        <v>40</v>
      </c>
      <c r="J55" s="115">
        <v>23</v>
      </c>
      <c r="K55" s="116">
        <v>57.5</v>
      </c>
    </row>
    <row r="56" spans="1:11" ht="14.1" customHeight="1" x14ac:dyDescent="0.2">
      <c r="A56" s="306" t="s">
        <v>282</v>
      </c>
      <c r="B56" s="307" t="s">
        <v>283</v>
      </c>
      <c r="C56" s="308"/>
      <c r="D56" s="113">
        <v>1.0013351134846462</v>
      </c>
      <c r="E56" s="115">
        <v>30</v>
      </c>
      <c r="F56" s="114">
        <v>11</v>
      </c>
      <c r="G56" s="114">
        <v>19</v>
      </c>
      <c r="H56" s="114">
        <v>17</v>
      </c>
      <c r="I56" s="140">
        <v>16</v>
      </c>
      <c r="J56" s="115">
        <v>14</v>
      </c>
      <c r="K56" s="116">
        <v>87.5</v>
      </c>
    </row>
    <row r="57" spans="1:11" ht="14.1" customHeight="1" x14ac:dyDescent="0.2">
      <c r="A57" s="306" t="s">
        <v>284</v>
      </c>
      <c r="B57" s="307" t="s">
        <v>285</v>
      </c>
      <c r="C57" s="308"/>
      <c r="D57" s="113">
        <v>0.33377837116154874</v>
      </c>
      <c r="E57" s="115">
        <v>10</v>
      </c>
      <c r="F57" s="114">
        <v>13</v>
      </c>
      <c r="G57" s="114">
        <v>11</v>
      </c>
      <c r="H57" s="114">
        <v>10</v>
      </c>
      <c r="I57" s="140">
        <v>16</v>
      </c>
      <c r="J57" s="115">
        <v>-6</v>
      </c>
      <c r="K57" s="116">
        <v>-37.5</v>
      </c>
    </row>
    <row r="58" spans="1:11" ht="14.1" customHeight="1" x14ac:dyDescent="0.2">
      <c r="A58" s="306">
        <v>73</v>
      </c>
      <c r="B58" s="307" t="s">
        <v>286</v>
      </c>
      <c r="C58" s="308"/>
      <c r="D58" s="113">
        <v>1.568758344459279</v>
      </c>
      <c r="E58" s="115">
        <v>47</v>
      </c>
      <c r="F58" s="114">
        <v>19</v>
      </c>
      <c r="G58" s="114">
        <v>45</v>
      </c>
      <c r="H58" s="114">
        <v>72</v>
      </c>
      <c r="I58" s="140">
        <v>39</v>
      </c>
      <c r="J58" s="115">
        <v>8</v>
      </c>
      <c r="K58" s="116">
        <v>20.512820512820515</v>
      </c>
    </row>
    <row r="59" spans="1:11" ht="14.1" customHeight="1" x14ac:dyDescent="0.2">
      <c r="A59" s="306" t="s">
        <v>287</v>
      </c>
      <c r="B59" s="307" t="s">
        <v>288</v>
      </c>
      <c r="C59" s="308"/>
      <c r="D59" s="113">
        <v>1.4018691588785046</v>
      </c>
      <c r="E59" s="115">
        <v>42</v>
      </c>
      <c r="F59" s="114">
        <v>13</v>
      </c>
      <c r="G59" s="114">
        <v>37</v>
      </c>
      <c r="H59" s="114">
        <v>66</v>
      </c>
      <c r="I59" s="140">
        <v>30</v>
      </c>
      <c r="J59" s="115">
        <v>12</v>
      </c>
      <c r="K59" s="116">
        <v>40</v>
      </c>
    </row>
    <row r="60" spans="1:11" ht="14.1" customHeight="1" x14ac:dyDescent="0.2">
      <c r="A60" s="306">
        <v>81</v>
      </c>
      <c r="B60" s="307" t="s">
        <v>289</v>
      </c>
      <c r="C60" s="308"/>
      <c r="D60" s="113">
        <v>9.9132176234979976</v>
      </c>
      <c r="E60" s="115">
        <v>297</v>
      </c>
      <c r="F60" s="114">
        <v>313</v>
      </c>
      <c r="G60" s="114">
        <v>274</v>
      </c>
      <c r="H60" s="114">
        <v>222</v>
      </c>
      <c r="I60" s="140">
        <v>285</v>
      </c>
      <c r="J60" s="115">
        <v>12</v>
      </c>
      <c r="K60" s="116">
        <v>4.2105263157894735</v>
      </c>
    </row>
    <row r="61" spans="1:11" ht="14.1" customHeight="1" x14ac:dyDescent="0.2">
      <c r="A61" s="306" t="s">
        <v>290</v>
      </c>
      <c r="B61" s="307" t="s">
        <v>291</v>
      </c>
      <c r="C61" s="308"/>
      <c r="D61" s="113">
        <v>2.0360480640854473</v>
      </c>
      <c r="E61" s="115">
        <v>61</v>
      </c>
      <c r="F61" s="114">
        <v>50</v>
      </c>
      <c r="G61" s="114">
        <v>63</v>
      </c>
      <c r="H61" s="114">
        <v>39</v>
      </c>
      <c r="I61" s="140">
        <v>61</v>
      </c>
      <c r="J61" s="115">
        <v>0</v>
      </c>
      <c r="K61" s="116">
        <v>0</v>
      </c>
    </row>
    <row r="62" spans="1:11" ht="14.1" customHeight="1" x14ac:dyDescent="0.2">
      <c r="A62" s="306" t="s">
        <v>292</v>
      </c>
      <c r="B62" s="307" t="s">
        <v>293</v>
      </c>
      <c r="C62" s="308"/>
      <c r="D62" s="113">
        <v>3.3377837116154874</v>
      </c>
      <c r="E62" s="115">
        <v>100</v>
      </c>
      <c r="F62" s="114">
        <v>172</v>
      </c>
      <c r="G62" s="114">
        <v>105</v>
      </c>
      <c r="H62" s="114">
        <v>102</v>
      </c>
      <c r="I62" s="140">
        <v>117</v>
      </c>
      <c r="J62" s="115">
        <v>-17</v>
      </c>
      <c r="K62" s="116">
        <v>-14.52991452991453</v>
      </c>
    </row>
    <row r="63" spans="1:11" ht="14.1" customHeight="1" x14ac:dyDescent="0.2">
      <c r="A63" s="306"/>
      <c r="B63" s="307" t="s">
        <v>294</v>
      </c>
      <c r="C63" s="308"/>
      <c r="D63" s="113">
        <v>3.0707610146862483</v>
      </c>
      <c r="E63" s="115">
        <v>92</v>
      </c>
      <c r="F63" s="114">
        <v>155</v>
      </c>
      <c r="G63" s="114">
        <v>95</v>
      </c>
      <c r="H63" s="114">
        <v>96</v>
      </c>
      <c r="I63" s="140">
        <v>107</v>
      </c>
      <c r="J63" s="115">
        <v>-15</v>
      </c>
      <c r="K63" s="116">
        <v>-14.018691588785046</v>
      </c>
    </row>
    <row r="64" spans="1:11" ht="14.1" customHeight="1" x14ac:dyDescent="0.2">
      <c r="A64" s="306" t="s">
        <v>295</v>
      </c>
      <c r="B64" s="307" t="s">
        <v>296</v>
      </c>
      <c r="C64" s="308"/>
      <c r="D64" s="113">
        <v>1.6021361815754338</v>
      </c>
      <c r="E64" s="115">
        <v>48</v>
      </c>
      <c r="F64" s="114">
        <v>42</v>
      </c>
      <c r="G64" s="114">
        <v>41</v>
      </c>
      <c r="H64" s="114">
        <v>31</v>
      </c>
      <c r="I64" s="140">
        <v>37</v>
      </c>
      <c r="J64" s="115">
        <v>11</v>
      </c>
      <c r="K64" s="116">
        <v>29.72972972972973</v>
      </c>
    </row>
    <row r="65" spans="1:11" ht="14.1" customHeight="1" x14ac:dyDescent="0.2">
      <c r="A65" s="306" t="s">
        <v>297</v>
      </c>
      <c r="B65" s="307" t="s">
        <v>298</v>
      </c>
      <c r="C65" s="308"/>
      <c r="D65" s="113">
        <v>1.2016021361815754</v>
      </c>
      <c r="E65" s="115">
        <v>36</v>
      </c>
      <c r="F65" s="114">
        <v>23</v>
      </c>
      <c r="G65" s="114">
        <v>35</v>
      </c>
      <c r="H65" s="114">
        <v>23</v>
      </c>
      <c r="I65" s="140">
        <v>36</v>
      </c>
      <c r="J65" s="115">
        <v>0</v>
      </c>
      <c r="K65" s="116">
        <v>0</v>
      </c>
    </row>
    <row r="66" spans="1:11" ht="14.1" customHeight="1" x14ac:dyDescent="0.2">
      <c r="A66" s="306">
        <v>82</v>
      </c>
      <c r="B66" s="307" t="s">
        <v>299</v>
      </c>
      <c r="C66" s="308"/>
      <c r="D66" s="113">
        <v>2.4365821094793056</v>
      </c>
      <c r="E66" s="115">
        <v>73</v>
      </c>
      <c r="F66" s="114">
        <v>81</v>
      </c>
      <c r="G66" s="114">
        <v>96</v>
      </c>
      <c r="H66" s="114">
        <v>77</v>
      </c>
      <c r="I66" s="140">
        <v>93</v>
      </c>
      <c r="J66" s="115">
        <v>-20</v>
      </c>
      <c r="K66" s="116">
        <v>-21.50537634408602</v>
      </c>
    </row>
    <row r="67" spans="1:11" ht="14.1" customHeight="1" x14ac:dyDescent="0.2">
      <c r="A67" s="306" t="s">
        <v>300</v>
      </c>
      <c r="B67" s="307" t="s">
        <v>301</v>
      </c>
      <c r="C67" s="308"/>
      <c r="D67" s="113">
        <v>1.4018691588785046</v>
      </c>
      <c r="E67" s="115">
        <v>42</v>
      </c>
      <c r="F67" s="114">
        <v>50</v>
      </c>
      <c r="G67" s="114">
        <v>70</v>
      </c>
      <c r="H67" s="114">
        <v>54</v>
      </c>
      <c r="I67" s="140">
        <v>50</v>
      </c>
      <c r="J67" s="115">
        <v>-8</v>
      </c>
      <c r="K67" s="116">
        <v>-16</v>
      </c>
    </row>
    <row r="68" spans="1:11" ht="14.1" customHeight="1" x14ac:dyDescent="0.2">
      <c r="A68" s="306" t="s">
        <v>302</v>
      </c>
      <c r="B68" s="307" t="s">
        <v>303</v>
      </c>
      <c r="C68" s="308"/>
      <c r="D68" s="113">
        <v>0.63417890520694264</v>
      </c>
      <c r="E68" s="115">
        <v>19</v>
      </c>
      <c r="F68" s="114">
        <v>16</v>
      </c>
      <c r="G68" s="114">
        <v>15</v>
      </c>
      <c r="H68" s="114">
        <v>16</v>
      </c>
      <c r="I68" s="140">
        <v>25</v>
      </c>
      <c r="J68" s="115">
        <v>-6</v>
      </c>
      <c r="K68" s="116">
        <v>-24</v>
      </c>
    </row>
    <row r="69" spans="1:11" ht="14.1" customHeight="1" x14ac:dyDescent="0.2">
      <c r="A69" s="306">
        <v>83</v>
      </c>
      <c r="B69" s="307" t="s">
        <v>304</v>
      </c>
      <c r="C69" s="308"/>
      <c r="D69" s="113">
        <v>2.7703604806408544</v>
      </c>
      <c r="E69" s="115">
        <v>83</v>
      </c>
      <c r="F69" s="114">
        <v>62</v>
      </c>
      <c r="G69" s="114">
        <v>157</v>
      </c>
      <c r="H69" s="114">
        <v>65</v>
      </c>
      <c r="I69" s="140">
        <v>77</v>
      </c>
      <c r="J69" s="115">
        <v>6</v>
      </c>
      <c r="K69" s="116">
        <v>7.7922077922077921</v>
      </c>
    </row>
    <row r="70" spans="1:11" ht="14.1" customHeight="1" x14ac:dyDescent="0.2">
      <c r="A70" s="306" t="s">
        <v>305</v>
      </c>
      <c r="B70" s="307" t="s">
        <v>306</v>
      </c>
      <c r="C70" s="308"/>
      <c r="D70" s="113">
        <v>2.0026702269692924</v>
      </c>
      <c r="E70" s="115">
        <v>60</v>
      </c>
      <c r="F70" s="114">
        <v>40</v>
      </c>
      <c r="G70" s="114">
        <v>130</v>
      </c>
      <c r="H70" s="114">
        <v>46</v>
      </c>
      <c r="I70" s="140">
        <v>47</v>
      </c>
      <c r="J70" s="115">
        <v>13</v>
      </c>
      <c r="K70" s="116">
        <v>27.659574468085108</v>
      </c>
    </row>
    <row r="71" spans="1:11" ht="14.1" customHeight="1" x14ac:dyDescent="0.2">
      <c r="A71" s="306"/>
      <c r="B71" s="307" t="s">
        <v>307</v>
      </c>
      <c r="C71" s="308"/>
      <c r="D71" s="113">
        <v>1.3017356475300401</v>
      </c>
      <c r="E71" s="115">
        <v>39</v>
      </c>
      <c r="F71" s="114">
        <v>30</v>
      </c>
      <c r="G71" s="114">
        <v>105</v>
      </c>
      <c r="H71" s="114">
        <v>32</v>
      </c>
      <c r="I71" s="140">
        <v>37</v>
      </c>
      <c r="J71" s="115">
        <v>2</v>
      </c>
      <c r="K71" s="116">
        <v>5.4054054054054053</v>
      </c>
    </row>
    <row r="72" spans="1:11" ht="14.1" customHeight="1" x14ac:dyDescent="0.2">
      <c r="A72" s="306">
        <v>84</v>
      </c>
      <c r="B72" s="307" t="s">
        <v>308</v>
      </c>
      <c r="C72" s="308"/>
      <c r="D72" s="113">
        <v>2.3364485981308412</v>
      </c>
      <c r="E72" s="115">
        <v>70</v>
      </c>
      <c r="F72" s="114">
        <v>16</v>
      </c>
      <c r="G72" s="114">
        <v>59</v>
      </c>
      <c r="H72" s="114">
        <v>59</v>
      </c>
      <c r="I72" s="140">
        <v>26</v>
      </c>
      <c r="J72" s="115">
        <v>44</v>
      </c>
      <c r="K72" s="116">
        <v>169.23076923076923</v>
      </c>
    </row>
    <row r="73" spans="1:11" ht="14.1" customHeight="1" x14ac:dyDescent="0.2">
      <c r="A73" s="306" t="s">
        <v>309</v>
      </c>
      <c r="B73" s="307" t="s">
        <v>310</v>
      </c>
      <c r="C73" s="308"/>
      <c r="D73" s="113">
        <v>0.10013351134846461</v>
      </c>
      <c r="E73" s="115">
        <v>3</v>
      </c>
      <c r="F73" s="114" t="s">
        <v>513</v>
      </c>
      <c r="G73" s="114">
        <v>28</v>
      </c>
      <c r="H73" s="114" t="s">
        <v>513</v>
      </c>
      <c r="I73" s="140">
        <v>5</v>
      </c>
      <c r="J73" s="115">
        <v>-2</v>
      </c>
      <c r="K73" s="116">
        <v>-40</v>
      </c>
    </row>
    <row r="74" spans="1:11" ht="14.1" customHeight="1" x14ac:dyDescent="0.2">
      <c r="A74" s="306" t="s">
        <v>311</v>
      </c>
      <c r="B74" s="307" t="s">
        <v>312</v>
      </c>
      <c r="C74" s="308"/>
      <c r="D74" s="113">
        <v>0.10013351134846461</v>
      </c>
      <c r="E74" s="115">
        <v>3</v>
      </c>
      <c r="F74" s="114">
        <v>0</v>
      </c>
      <c r="G74" s="114">
        <v>11</v>
      </c>
      <c r="H74" s="114">
        <v>0</v>
      </c>
      <c r="I74" s="140">
        <v>0</v>
      </c>
      <c r="J74" s="115">
        <v>3</v>
      </c>
      <c r="K74" s="116" t="s">
        <v>515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0.10013351134846461</v>
      </c>
      <c r="E76" s="115">
        <v>3</v>
      </c>
      <c r="F76" s="114" t="s">
        <v>513</v>
      </c>
      <c r="G76" s="114" t="s">
        <v>513</v>
      </c>
      <c r="H76" s="114" t="s">
        <v>513</v>
      </c>
      <c r="I76" s="140" t="s">
        <v>513</v>
      </c>
      <c r="J76" s="115" t="s">
        <v>513</v>
      </c>
      <c r="K76" s="116" t="s">
        <v>513</v>
      </c>
    </row>
    <row r="77" spans="1:11" ht="14.1" customHeight="1" x14ac:dyDescent="0.2">
      <c r="A77" s="306">
        <v>92</v>
      </c>
      <c r="B77" s="307" t="s">
        <v>316</v>
      </c>
      <c r="C77" s="308"/>
      <c r="D77" s="113">
        <v>0.56742323097463288</v>
      </c>
      <c r="E77" s="115">
        <v>17</v>
      </c>
      <c r="F77" s="114">
        <v>10</v>
      </c>
      <c r="G77" s="114">
        <v>13</v>
      </c>
      <c r="H77" s="114">
        <v>14</v>
      </c>
      <c r="I77" s="140">
        <v>12</v>
      </c>
      <c r="J77" s="115">
        <v>5</v>
      </c>
      <c r="K77" s="116">
        <v>41.666666666666664</v>
      </c>
    </row>
    <row r="78" spans="1:11" ht="14.1" customHeight="1" x14ac:dyDescent="0.2">
      <c r="A78" s="306">
        <v>93</v>
      </c>
      <c r="B78" s="307" t="s">
        <v>317</v>
      </c>
      <c r="C78" s="308"/>
      <c r="D78" s="113">
        <v>0.56742323097463288</v>
      </c>
      <c r="E78" s="115">
        <v>17</v>
      </c>
      <c r="F78" s="114">
        <v>4</v>
      </c>
      <c r="G78" s="114">
        <v>15</v>
      </c>
      <c r="H78" s="114">
        <v>4</v>
      </c>
      <c r="I78" s="140">
        <v>8</v>
      </c>
      <c r="J78" s="115">
        <v>9</v>
      </c>
      <c r="K78" s="116">
        <v>112.5</v>
      </c>
    </row>
    <row r="79" spans="1:11" ht="14.1" customHeight="1" x14ac:dyDescent="0.2">
      <c r="A79" s="306">
        <v>94</v>
      </c>
      <c r="B79" s="307" t="s">
        <v>318</v>
      </c>
      <c r="C79" s="308"/>
      <c r="D79" s="113">
        <v>0.50066755674232311</v>
      </c>
      <c r="E79" s="115">
        <v>15</v>
      </c>
      <c r="F79" s="114">
        <v>12</v>
      </c>
      <c r="G79" s="114">
        <v>5</v>
      </c>
      <c r="H79" s="114">
        <v>3</v>
      </c>
      <c r="I79" s="140">
        <v>30</v>
      </c>
      <c r="J79" s="115">
        <v>-15</v>
      </c>
      <c r="K79" s="116">
        <v>-50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5</v>
      </c>
      <c r="G81" s="144">
        <v>0</v>
      </c>
      <c r="H81" s="144">
        <v>0</v>
      </c>
      <c r="I81" s="145">
        <v>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23645</v>
      </c>
      <c r="C10" s="114">
        <v>10631</v>
      </c>
      <c r="D10" s="114">
        <v>13014</v>
      </c>
      <c r="E10" s="114">
        <v>18037</v>
      </c>
      <c r="F10" s="114">
        <v>5484</v>
      </c>
      <c r="G10" s="114">
        <v>3851</v>
      </c>
      <c r="H10" s="114">
        <v>5463</v>
      </c>
      <c r="I10" s="115">
        <v>9200</v>
      </c>
      <c r="J10" s="114">
        <v>5960</v>
      </c>
      <c r="K10" s="114">
        <v>3240</v>
      </c>
      <c r="L10" s="423">
        <v>2130</v>
      </c>
      <c r="M10" s="424">
        <v>2371</v>
      </c>
    </row>
    <row r="11" spans="1:13" ht="11.1" customHeight="1" x14ac:dyDescent="0.2">
      <c r="A11" s="422" t="s">
        <v>387</v>
      </c>
      <c r="B11" s="115">
        <v>25446</v>
      </c>
      <c r="C11" s="114">
        <v>11659</v>
      </c>
      <c r="D11" s="114">
        <v>13787</v>
      </c>
      <c r="E11" s="114">
        <v>18597</v>
      </c>
      <c r="F11" s="114">
        <v>6726</v>
      </c>
      <c r="G11" s="114">
        <v>4057</v>
      </c>
      <c r="H11" s="114">
        <v>5922</v>
      </c>
      <c r="I11" s="115">
        <v>8493</v>
      </c>
      <c r="J11" s="114">
        <v>5352</v>
      </c>
      <c r="K11" s="114">
        <v>3141</v>
      </c>
      <c r="L11" s="423">
        <v>3934</v>
      </c>
      <c r="M11" s="424">
        <v>1953</v>
      </c>
    </row>
    <row r="12" spans="1:13" ht="11.1" customHeight="1" x14ac:dyDescent="0.2">
      <c r="A12" s="422" t="s">
        <v>388</v>
      </c>
      <c r="B12" s="115">
        <v>25853</v>
      </c>
      <c r="C12" s="114">
        <v>11895</v>
      </c>
      <c r="D12" s="114">
        <v>13958</v>
      </c>
      <c r="E12" s="114">
        <v>19012</v>
      </c>
      <c r="F12" s="114">
        <v>6713</v>
      </c>
      <c r="G12" s="114">
        <v>4277</v>
      </c>
      <c r="H12" s="114">
        <v>6019</v>
      </c>
      <c r="I12" s="115">
        <v>8698</v>
      </c>
      <c r="J12" s="114">
        <v>5382</v>
      </c>
      <c r="K12" s="114">
        <v>3316</v>
      </c>
      <c r="L12" s="423">
        <v>2631</v>
      </c>
      <c r="M12" s="424">
        <v>2324</v>
      </c>
    </row>
    <row r="13" spans="1:13" s="110" customFormat="1" ht="11.1" customHeight="1" x14ac:dyDescent="0.2">
      <c r="A13" s="422" t="s">
        <v>389</v>
      </c>
      <c r="B13" s="115">
        <v>24190</v>
      </c>
      <c r="C13" s="114">
        <v>10890</v>
      </c>
      <c r="D13" s="114">
        <v>13300</v>
      </c>
      <c r="E13" s="114">
        <v>18445</v>
      </c>
      <c r="F13" s="114">
        <v>5612</v>
      </c>
      <c r="G13" s="114">
        <v>3900</v>
      </c>
      <c r="H13" s="114">
        <v>5715</v>
      </c>
      <c r="I13" s="115">
        <v>8269</v>
      </c>
      <c r="J13" s="114">
        <v>5250</v>
      </c>
      <c r="K13" s="114">
        <v>3019</v>
      </c>
      <c r="L13" s="423">
        <v>2303</v>
      </c>
      <c r="M13" s="424">
        <v>4452</v>
      </c>
    </row>
    <row r="14" spans="1:13" ht="15" customHeight="1" x14ac:dyDescent="0.2">
      <c r="A14" s="422" t="s">
        <v>390</v>
      </c>
      <c r="B14" s="115">
        <v>23964</v>
      </c>
      <c r="C14" s="114">
        <v>10773</v>
      </c>
      <c r="D14" s="114">
        <v>13191</v>
      </c>
      <c r="E14" s="114">
        <v>17369</v>
      </c>
      <c r="F14" s="114">
        <v>6471</v>
      </c>
      <c r="G14" s="114">
        <v>3692</v>
      </c>
      <c r="H14" s="114">
        <v>5754</v>
      </c>
      <c r="I14" s="115">
        <v>8253</v>
      </c>
      <c r="J14" s="114">
        <v>5239</v>
      </c>
      <c r="K14" s="114">
        <v>3014</v>
      </c>
      <c r="L14" s="423">
        <v>2263</v>
      </c>
      <c r="M14" s="424">
        <v>2495</v>
      </c>
    </row>
    <row r="15" spans="1:13" ht="11.1" customHeight="1" x14ac:dyDescent="0.2">
      <c r="A15" s="422" t="s">
        <v>387</v>
      </c>
      <c r="B15" s="115">
        <v>24561</v>
      </c>
      <c r="C15" s="114">
        <v>11209</v>
      </c>
      <c r="D15" s="114">
        <v>13352</v>
      </c>
      <c r="E15" s="114">
        <v>17710</v>
      </c>
      <c r="F15" s="114">
        <v>6725</v>
      </c>
      <c r="G15" s="114">
        <v>3659</v>
      </c>
      <c r="H15" s="114">
        <v>6008</v>
      </c>
      <c r="I15" s="115">
        <v>8522</v>
      </c>
      <c r="J15" s="114">
        <v>5341</v>
      </c>
      <c r="K15" s="114">
        <v>3181</v>
      </c>
      <c r="L15" s="423">
        <v>2406</v>
      </c>
      <c r="M15" s="424">
        <v>1834</v>
      </c>
    </row>
    <row r="16" spans="1:13" ht="11.1" customHeight="1" x14ac:dyDescent="0.2">
      <c r="A16" s="422" t="s">
        <v>388</v>
      </c>
      <c r="B16" s="115">
        <v>24962</v>
      </c>
      <c r="C16" s="114">
        <v>11438</v>
      </c>
      <c r="D16" s="114">
        <v>13524</v>
      </c>
      <c r="E16" s="114">
        <v>17995</v>
      </c>
      <c r="F16" s="114">
        <v>6833</v>
      </c>
      <c r="G16" s="114">
        <v>3931</v>
      </c>
      <c r="H16" s="114">
        <v>6130</v>
      </c>
      <c r="I16" s="115">
        <v>8734</v>
      </c>
      <c r="J16" s="114">
        <v>5454</v>
      </c>
      <c r="K16" s="114">
        <v>3280</v>
      </c>
      <c r="L16" s="423">
        <v>2709</v>
      </c>
      <c r="M16" s="424">
        <v>2420</v>
      </c>
    </row>
    <row r="17" spans="1:13" s="110" customFormat="1" ht="11.1" customHeight="1" x14ac:dyDescent="0.2">
      <c r="A17" s="422" t="s">
        <v>389</v>
      </c>
      <c r="B17" s="115">
        <v>24557</v>
      </c>
      <c r="C17" s="114">
        <v>11151</v>
      </c>
      <c r="D17" s="114">
        <v>13406</v>
      </c>
      <c r="E17" s="114">
        <v>17791</v>
      </c>
      <c r="F17" s="114">
        <v>6744</v>
      </c>
      <c r="G17" s="114">
        <v>3794</v>
      </c>
      <c r="H17" s="114">
        <v>6105</v>
      </c>
      <c r="I17" s="115">
        <v>8537</v>
      </c>
      <c r="J17" s="114">
        <v>5329</v>
      </c>
      <c r="K17" s="114">
        <v>3208</v>
      </c>
      <c r="L17" s="423">
        <v>2248</v>
      </c>
      <c r="M17" s="424">
        <v>2690</v>
      </c>
    </row>
    <row r="18" spans="1:13" ht="15" customHeight="1" x14ac:dyDescent="0.2">
      <c r="A18" s="422" t="s">
        <v>391</v>
      </c>
      <c r="B18" s="115">
        <v>24498</v>
      </c>
      <c r="C18" s="114">
        <v>11016</v>
      </c>
      <c r="D18" s="114">
        <v>13482</v>
      </c>
      <c r="E18" s="114">
        <v>17412</v>
      </c>
      <c r="F18" s="114">
        <v>7066</v>
      </c>
      <c r="G18" s="114">
        <v>3651</v>
      </c>
      <c r="H18" s="114">
        <v>6221</v>
      </c>
      <c r="I18" s="115">
        <v>8566</v>
      </c>
      <c r="J18" s="114">
        <v>5379</v>
      </c>
      <c r="K18" s="114">
        <v>3187</v>
      </c>
      <c r="L18" s="423">
        <v>2387</v>
      </c>
      <c r="M18" s="424">
        <v>2563</v>
      </c>
    </row>
    <row r="19" spans="1:13" ht="11.1" customHeight="1" x14ac:dyDescent="0.2">
      <c r="A19" s="422" t="s">
        <v>387</v>
      </c>
      <c r="B19" s="115">
        <v>25139</v>
      </c>
      <c r="C19" s="114">
        <v>11458</v>
      </c>
      <c r="D19" s="114">
        <v>13681</v>
      </c>
      <c r="E19" s="114">
        <v>17894</v>
      </c>
      <c r="F19" s="114">
        <v>7232</v>
      </c>
      <c r="G19" s="114">
        <v>3630</v>
      </c>
      <c r="H19" s="114">
        <v>6472</v>
      </c>
      <c r="I19" s="115">
        <v>8661</v>
      </c>
      <c r="J19" s="114">
        <v>5345</v>
      </c>
      <c r="K19" s="114">
        <v>3316</v>
      </c>
      <c r="L19" s="423">
        <v>2439</v>
      </c>
      <c r="M19" s="424">
        <v>1826</v>
      </c>
    </row>
    <row r="20" spans="1:13" ht="11.1" customHeight="1" x14ac:dyDescent="0.2">
      <c r="A20" s="422" t="s">
        <v>388</v>
      </c>
      <c r="B20" s="115">
        <v>25600</v>
      </c>
      <c r="C20" s="114">
        <v>11691</v>
      </c>
      <c r="D20" s="114">
        <v>13909</v>
      </c>
      <c r="E20" s="114">
        <v>18246</v>
      </c>
      <c r="F20" s="114">
        <v>7335</v>
      </c>
      <c r="G20" s="114">
        <v>3930</v>
      </c>
      <c r="H20" s="114">
        <v>6601</v>
      </c>
      <c r="I20" s="115">
        <v>8819</v>
      </c>
      <c r="J20" s="114">
        <v>5407</v>
      </c>
      <c r="K20" s="114">
        <v>3412</v>
      </c>
      <c r="L20" s="423">
        <v>2692</v>
      </c>
      <c r="M20" s="424">
        <v>2274</v>
      </c>
    </row>
    <row r="21" spans="1:13" s="110" customFormat="1" ht="11.1" customHeight="1" x14ac:dyDescent="0.2">
      <c r="A21" s="422" t="s">
        <v>389</v>
      </c>
      <c r="B21" s="115">
        <v>25169</v>
      </c>
      <c r="C21" s="114">
        <v>11345</v>
      </c>
      <c r="D21" s="114">
        <v>13824</v>
      </c>
      <c r="E21" s="114">
        <v>17971</v>
      </c>
      <c r="F21" s="114">
        <v>7196</v>
      </c>
      <c r="G21" s="114">
        <v>3828</v>
      </c>
      <c r="H21" s="114">
        <v>6535</v>
      </c>
      <c r="I21" s="115">
        <v>8743</v>
      </c>
      <c r="J21" s="114">
        <v>5383</v>
      </c>
      <c r="K21" s="114">
        <v>3360</v>
      </c>
      <c r="L21" s="423">
        <v>2276</v>
      </c>
      <c r="M21" s="424">
        <v>2777</v>
      </c>
    </row>
    <row r="22" spans="1:13" ht="15" customHeight="1" x14ac:dyDescent="0.2">
      <c r="A22" s="422" t="s">
        <v>392</v>
      </c>
      <c r="B22" s="115">
        <v>25017</v>
      </c>
      <c r="C22" s="114">
        <v>11192</v>
      </c>
      <c r="D22" s="114">
        <v>13825</v>
      </c>
      <c r="E22" s="114">
        <v>17794</v>
      </c>
      <c r="F22" s="114">
        <v>7211</v>
      </c>
      <c r="G22" s="114">
        <v>3665</v>
      </c>
      <c r="H22" s="114">
        <v>6640</v>
      </c>
      <c r="I22" s="115">
        <v>8672</v>
      </c>
      <c r="J22" s="114">
        <v>5322</v>
      </c>
      <c r="K22" s="114">
        <v>3350</v>
      </c>
      <c r="L22" s="423">
        <v>2216</v>
      </c>
      <c r="M22" s="424">
        <v>2389</v>
      </c>
    </row>
    <row r="23" spans="1:13" ht="11.1" customHeight="1" x14ac:dyDescent="0.2">
      <c r="A23" s="422" t="s">
        <v>387</v>
      </c>
      <c r="B23" s="115">
        <v>25541</v>
      </c>
      <c r="C23" s="114">
        <v>11530</v>
      </c>
      <c r="D23" s="114">
        <v>14011</v>
      </c>
      <c r="E23" s="114">
        <v>18141</v>
      </c>
      <c r="F23" s="114">
        <v>7384</v>
      </c>
      <c r="G23" s="114">
        <v>3648</v>
      </c>
      <c r="H23" s="114">
        <v>6899</v>
      </c>
      <c r="I23" s="115">
        <v>8859</v>
      </c>
      <c r="J23" s="114">
        <v>5412</v>
      </c>
      <c r="K23" s="114">
        <v>3447</v>
      </c>
      <c r="L23" s="423">
        <v>2318</v>
      </c>
      <c r="M23" s="424">
        <v>1841</v>
      </c>
    </row>
    <row r="24" spans="1:13" ht="11.1" customHeight="1" x14ac:dyDescent="0.2">
      <c r="A24" s="422" t="s">
        <v>388</v>
      </c>
      <c r="B24" s="115">
        <v>26021</v>
      </c>
      <c r="C24" s="114">
        <v>11775</v>
      </c>
      <c r="D24" s="114">
        <v>14246</v>
      </c>
      <c r="E24" s="114">
        <v>18369</v>
      </c>
      <c r="F24" s="114">
        <v>7513</v>
      </c>
      <c r="G24" s="114">
        <v>3956</v>
      </c>
      <c r="H24" s="114">
        <v>6973</v>
      </c>
      <c r="I24" s="115">
        <v>9196</v>
      </c>
      <c r="J24" s="114">
        <v>5518</v>
      </c>
      <c r="K24" s="114">
        <v>3678</v>
      </c>
      <c r="L24" s="423">
        <v>2580</v>
      </c>
      <c r="M24" s="424">
        <v>2225</v>
      </c>
    </row>
    <row r="25" spans="1:13" s="110" customFormat="1" ht="11.1" customHeight="1" x14ac:dyDescent="0.2">
      <c r="A25" s="422" t="s">
        <v>389</v>
      </c>
      <c r="B25" s="115">
        <v>25480</v>
      </c>
      <c r="C25" s="114">
        <v>11401</v>
      </c>
      <c r="D25" s="114">
        <v>14079</v>
      </c>
      <c r="E25" s="114">
        <v>17919</v>
      </c>
      <c r="F25" s="114">
        <v>7425</v>
      </c>
      <c r="G25" s="114">
        <v>3796</v>
      </c>
      <c r="H25" s="114">
        <v>6958</v>
      </c>
      <c r="I25" s="115">
        <v>9015</v>
      </c>
      <c r="J25" s="114">
        <v>5491</v>
      </c>
      <c r="K25" s="114">
        <v>3524</v>
      </c>
      <c r="L25" s="423">
        <v>2389</v>
      </c>
      <c r="M25" s="424">
        <v>2937</v>
      </c>
    </row>
    <row r="26" spans="1:13" ht="15" customHeight="1" x14ac:dyDescent="0.2">
      <c r="A26" s="422" t="s">
        <v>393</v>
      </c>
      <c r="B26" s="115">
        <v>25398</v>
      </c>
      <c r="C26" s="114">
        <v>11349</v>
      </c>
      <c r="D26" s="114">
        <v>14049</v>
      </c>
      <c r="E26" s="114">
        <v>17810</v>
      </c>
      <c r="F26" s="114">
        <v>7450</v>
      </c>
      <c r="G26" s="114">
        <v>3650</v>
      </c>
      <c r="H26" s="114">
        <v>7052</v>
      </c>
      <c r="I26" s="115">
        <v>8784</v>
      </c>
      <c r="J26" s="114">
        <v>5331</v>
      </c>
      <c r="K26" s="114">
        <v>3453</v>
      </c>
      <c r="L26" s="423">
        <v>2298</v>
      </c>
      <c r="M26" s="424">
        <v>2448</v>
      </c>
    </row>
    <row r="27" spans="1:13" ht="11.1" customHeight="1" x14ac:dyDescent="0.2">
      <c r="A27" s="422" t="s">
        <v>387</v>
      </c>
      <c r="B27" s="115">
        <v>26013</v>
      </c>
      <c r="C27" s="114">
        <v>11704</v>
      </c>
      <c r="D27" s="114">
        <v>14309</v>
      </c>
      <c r="E27" s="114">
        <v>18247</v>
      </c>
      <c r="F27" s="114">
        <v>7626</v>
      </c>
      <c r="G27" s="114">
        <v>3643</v>
      </c>
      <c r="H27" s="114">
        <v>7352</v>
      </c>
      <c r="I27" s="115">
        <v>9082</v>
      </c>
      <c r="J27" s="114">
        <v>5401</v>
      </c>
      <c r="K27" s="114">
        <v>3681</v>
      </c>
      <c r="L27" s="423">
        <v>2364</v>
      </c>
      <c r="M27" s="424">
        <v>1816</v>
      </c>
    </row>
    <row r="28" spans="1:13" ht="11.1" customHeight="1" x14ac:dyDescent="0.2">
      <c r="A28" s="422" t="s">
        <v>388</v>
      </c>
      <c r="B28" s="115">
        <v>26524</v>
      </c>
      <c r="C28" s="114">
        <v>11926</v>
      </c>
      <c r="D28" s="114">
        <v>14598</v>
      </c>
      <c r="E28" s="114">
        <v>18725</v>
      </c>
      <c r="F28" s="114">
        <v>7786</v>
      </c>
      <c r="G28" s="114">
        <v>3866</v>
      </c>
      <c r="H28" s="114">
        <v>7440</v>
      </c>
      <c r="I28" s="115">
        <v>9272</v>
      </c>
      <c r="J28" s="114">
        <v>5489</v>
      </c>
      <c r="K28" s="114">
        <v>3783</v>
      </c>
      <c r="L28" s="423">
        <v>2679</v>
      </c>
      <c r="M28" s="424">
        <v>2324</v>
      </c>
    </row>
    <row r="29" spans="1:13" s="110" customFormat="1" ht="11.1" customHeight="1" x14ac:dyDescent="0.2">
      <c r="A29" s="422" t="s">
        <v>389</v>
      </c>
      <c r="B29" s="115">
        <v>26073</v>
      </c>
      <c r="C29" s="114">
        <v>11543</v>
      </c>
      <c r="D29" s="114">
        <v>14530</v>
      </c>
      <c r="E29" s="114">
        <v>18299</v>
      </c>
      <c r="F29" s="114">
        <v>7768</v>
      </c>
      <c r="G29" s="114">
        <v>3769</v>
      </c>
      <c r="H29" s="114">
        <v>7440</v>
      </c>
      <c r="I29" s="115">
        <v>9014</v>
      </c>
      <c r="J29" s="114">
        <v>5360</v>
      </c>
      <c r="K29" s="114">
        <v>3654</v>
      </c>
      <c r="L29" s="423">
        <v>2390</v>
      </c>
      <c r="M29" s="424">
        <v>2862</v>
      </c>
    </row>
    <row r="30" spans="1:13" ht="15" customHeight="1" x14ac:dyDescent="0.2">
      <c r="A30" s="422" t="s">
        <v>394</v>
      </c>
      <c r="B30" s="115">
        <v>26263</v>
      </c>
      <c r="C30" s="114">
        <v>11617</v>
      </c>
      <c r="D30" s="114">
        <v>14646</v>
      </c>
      <c r="E30" s="114">
        <v>18260</v>
      </c>
      <c r="F30" s="114">
        <v>7999</v>
      </c>
      <c r="G30" s="114">
        <v>3635</v>
      </c>
      <c r="H30" s="114">
        <v>7543</v>
      </c>
      <c r="I30" s="115">
        <v>8844</v>
      </c>
      <c r="J30" s="114">
        <v>5216</v>
      </c>
      <c r="K30" s="114">
        <v>3628</v>
      </c>
      <c r="L30" s="423">
        <v>2545</v>
      </c>
      <c r="M30" s="424">
        <v>2502</v>
      </c>
    </row>
    <row r="31" spans="1:13" ht="11.1" customHeight="1" x14ac:dyDescent="0.2">
      <c r="A31" s="422" t="s">
        <v>387</v>
      </c>
      <c r="B31" s="115">
        <v>26900</v>
      </c>
      <c r="C31" s="114">
        <v>12013</v>
      </c>
      <c r="D31" s="114">
        <v>14887</v>
      </c>
      <c r="E31" s="114">
        <v>18715</v>
      </c>
      <c r="F31" s="114">
        <v>8182</v>
      </c>
      <c r="G31" s="114">
        <v>3648</v>
      </c>
      <c r="H31" s="114">
        <v>7827</v>
      </c>
      <c r="I31" s="115">
        <v>9015</v>
      </c>
      <c r="J31" s="114">
        <v>5256</v>
      </c>
      <c r="K31" s="114">
        <v>3759</v>
      </c>
      <c r="L31" s="423">
        <v>2558</v>
      </c>
      <c r="M31" s="424">
        <v>1961</v>
      </c>
    </row>
    <row r="32" spans="1:13" ht="11.1" customHeight="1" x14ac:dyDescent="0.2">
      <c r="A32" s="422" t="s">
        <v>388</v>
      </c>
      <c r="B32" s="115">
        <v>27390</v>
      </c>
      <c r="C32" s="114">
        <v>12295</v>
      </c>
      <c r="D32" s="114">
        <v>15095</v>
      </c>
      <c r="E32" s="114">
        <v>19099</v>
      </c>
      <c r="F32" s="114">
        <v>8289</v>
      </c>
      <c r="G32" s="114">
        <v>3891</v>
      </c>
      <c r="H32" s="114">
        <v>7965</v>
      </c>
      <c r="I32" s="115">
        <v>9203</v>
      </c>
      <c r="J32" s="114">
        <v>5260</v>
      </c>
      <c r="K32" s="114">
        <v>3943</v>
      </c>
      <c r="L32" s="423">
        <v>2874</v>
      </c>
      <c r="M32" s="424">
        <v>2478</v>
      </c>
    </row>
    <row r="33" spans="1:13" s="110" customFormat="1" ht="11.1" customHeight="1" x14ac:dyDescent="0.2">
      <c r="A33" s="422" t="s">
        <v>389</v>
      </c>
      <c r="B33" s="115">
        <v>26992</v>
      </c>
      <c r="C33" s="114">
        <v>11970</v>
      </c>
      <c r="D33" s="114">
        <v>15022</v>
      </c>
      <c r="E33" s="114">
        <v>18744</v>
      </c>
      <c r="F33" s="114">
        <v>8246</v>
      </c>
      <c r="G33" s="114">
        <v>3818</v>
      </c>
      <c r="H33" s="114">
        <v>7856</v>
      </c>
      <c r="I33" s="115">
        <v>8966</v>
      </c>
      <c r="J33" s="114">
        <v>5187</v>
      </c>
      <c r="K33" s="114">
        <v>3779</v>
      </c>
      <c r="L33" s="423">
        <v>2541</v>
      </c>
      <c r="M33" s="424">
        <v>2961</v>
      </c>
    </row>
    <row r="34" spans="1:13" ht="15" customHeight="1" x14ac:dyDescent="0.2">
      <c r="A34" s="422" t="s">
        <v>395</v>
      </c>
      <c r="B34" s="115">
        <v>26992</v>
      </c>
      <c r="C34" s="114">
        <v>12007</v>
      </c>
      <c r="D34" s="114">
        <v>14985</v>
      </c>
      <c r="E34" s="114">
        <v>18700</v>
      </c>
      <c r="F34" s="114">
        <v>8292</v>
      </c>
      <c r="G34" s="114">
        <v>3695</v>
      </c>
      <c r="H34" s="114">
        <v>7929</v>
      </c>
      <c r="I34" s="115">
        <v>8953</v>
      </c>
      <c r="J34" s="114">
        <v>5180</v>
      </c>
      <c r="K34" s="114">
        <v>3773</v>
      </c>
      <c r="L34" s="423">
        <v>2405</v>
      </c>
      <c r="M34" s="424">
        <v>2419</v>
      </c>
    </row>
    <row r="35" spans="1:13" ht="11.1" customHeight="1" x14ac:dyDescent="0.2">
      <c r="A35" s="422" t="s">
        <v>387</v>
      </c>
      <c r="B35" s="115">
        <v>27542</v>
      </c>
      <c r="C35" s="114">
        <v>12363</v>
      </c>
      <c r="D35" s="114">
        <v>15179</v>
      </c>
      <c r="E35" s="114">
        <v>19121</v>
      </c>
      <c r="F35" s="114">
        <v>8421</v>
      </c>
      <c r="G35" s="114">
        <v>3664</v>
      </c>
      <c r="H35" s="114">
        <v>8243</v>
      </c>
      <c r="I35" s="115">
        <v>9191</v>
      </c>
      <c r="J35" s="114">
        <v>5209</v>
      </c>
      <c r="K35" s="114">
        <v>3982</v>
      </c>
      <c r="L35" s="423">
        <v>2431</v>
      </c>
      <c r="M35" s="424">
        <v>1886</v>
      </c>
    </row>
    <row r="36" spans="1:13" ht="11.1" customHeight="1" x14ac:dyDescent="0.2">
      <c r="A36" s="422" t="s">
        <v>388</v>
      </c>
      <c r="B36" s="115">
        <v>28006</v>
      </c>
      <c r="C36" s="114">
        <v>12672</v>
      </c>
      <c r="D36" s="114">
        <v>15334</v>
      </c>
      <c r="E36" s="114">
        <v>19502</v>
      </c>
      <c r="F36" s="114">
        <v>8504</v>
      </c>
      <c r="G36" s="114">
        <v>3952</v>
      </c>
      <c r="H36" s="114">
        <v>8374</v>
      </c>
      <c r="I36" s="115">
        <v>9335</v>
      </c>
      <c r="J36" s="114">
        <v>5257</v>
      </c>
      <c r="K36" s="114">
        <v>4078</v>
      </c>
      <c r="L36" s="423">
        <v>2884</v>
      </c>
      <c r="M36" s="424">
        <v>2554</v>
      </c>
    </row>
    <row r="37" spans="1:13" s="110" customFormat="1" ht="11.1" customHeight="1" x14ac:dyDescent="0.2">
      <c r="A37" s="422" t="s">
        <v>389</v>
      </c>
      <c r="B37" s="115">
        <v>27569</v>
      </c>
      <c r="C37" s="114">
        <v>12309</v>
      </c>
      <c r="D37" s="114">
        <v>15260</v>
      </c>
      <c r="E37" s="114">
        <v>19065</v>
      </c>
      <c r="F37" s="114">
        <v>8504</v>
      </c>
      <c r="G37" s="114">
        <v>3842</v>
      </c>
      <c r="H37" s="114">
        <v>8337</v>
      </c>
      <c r="I37" s="115">
        <v>9153</v>
      </c>
      <c r="J37" s="114">
        <v>5182</v>
      </c>
      <c r="K37" s="114">
        <v>3971</v>
      </c>
      <c r="L37" s="423">
        <v>2483</v>
      </c>
      <c r="M37" s="424">
        <v>2943</v>
      </c>
    </row>
    <row r="38" spans="1:13" ht="15" customHeight="1" x14ac:dyDescent="0.2">
      <c r="A38" s="425" t="s">
        <v>396</v>
      </c>
      <c r="B38" s="115">
        <v>27679</v>
      </c>
      <c r="C38" s="114">
        <v>12424</v>
      </c>
      <c r="D38" s="114">
        <v>15255</v>
      </c>
      <c r="E38" s="114">
        <v>19030</v>
      </c>
      <c r="F38" s="114">
        <v>8649</v>
      </c>
      <c r="G38" s="114">
        <v>3744</v>
      </c>
      <c r="H38" s="114">
        <v>8511</v>
      </c>
      <c r="I38" s="115">
        <v>9042</v>
      </c>
      <c r="J38" s="114">
        <v>5128</v>
      </c>
      <c r="K38" s="114">
        <v>3914</v>
      </c>
      <c r="L38" s="423">
        <v>2555</v>
      </c>
      <c r="M38" s="424">
        <v>2566</v>
      </c>
    </row>
    <row r="39" spans="1:13" ht="11.1" customHeight="1" x14ac:dyDescent="0.2">
      <c r="A39" s="422" t="s">
        <v>387</v>
      </c>
      <c r="B39" s="115">
        <v>28300</v>
      </c>
      <c r="C39" s="114">
        <v>12791</v>
      </c>
      <c r="D39" s="114">
        <v>15509</v>
      </c>
      <c r="E39" s="114">
        <v>19435</v>
      </c>
      <c r="F39" s="114">
        <v>8865</v>
      </c>
      <c r="G39" s="114">
        <v>3735</v>
      </c>
      <c r="H39" s="114">
        <v>8822</v>
      </c>
      <c r="I39" s="115">
        <v>9357</v>
      </c>
      <c r="J39" s="114">
        <v>5197</v>
      </c>
      <c r="K39" s="114">
        <v>4160</v>
      </c>
      <c r="L39" s="423">
        <v>2578</v>
      </c>
      <c r="M39" s="424">
        <v>2008</v>
      </c>
    </row>
    <row r="40" spans="1:13" ht="11.1" customHeight="1" x14ac:dyDescent="0.2">
      <c r="A40" s="425" t="s">
        <v>388</v>
      </c>
      <c r="B40" s="115">
        <v>28858</v>
      </c>
      <c r="C40" s="114">
        <v>13070</v>
      </c>
      <c r="D40" s="114">
        <v>15788</v>
      </c>
      <c r="E40" s="114">
        <v>19827</v>
      </c>
      <c r="F40" s="114">
        <v>9031</v>
      </c>
      <c r="G40" s="114">
        <v>4049</v>
      </c>
      <c r="H40" s="114">
        <v>8959</v>
      </c>
      <c r="I40" s="115">
        <v>9537</v>
      </c>
      <c r="J40" s="114">
        <v>5207</v>
      </c>
      <c r="K40" s="114">
        <v>4330</v>
      </c>
      <c r="L40" s="423">
        <v>3020</v>
      </c>
      <c r="M40" s="424">
        <v>2629</v>
      </c>
    </row>
    <row r="41" spans="1:13" s="110" customFormat="1" ht="11.1" customHeight="1" x14ac:dyDescent="0.2">
      <c r="A41" s="422" t="s">
        <v>389</v>
      </c>
      <c r="B41" s="115">
        <v>28554</v>
      </c>
      <c r="C41" s="114">
        <v>12795</v>
      </c>
      <c r="D41" s="114">
        <v>15759</v>
      </c>
      <c r="E41" s="114">
        <v>19496</v>
      </c>
      <c r="F41" s="114">
        <v>9058</v>
      </c>
      <c r="G41" s="114">
        <v>3960</v>
      </c>
      <c r="H41" s="114">
        <v>8975</v>
      </c>
      <c r="I41" s="115">
        <v>9384</v>
      </c>
      <c r="J41" s="114">
        <v>5144</v>
      </c>
      <c r="K41" s="114">
        <v>4240</v>
      </c>
      <c r="L41" s="423">
        <v>2624</v>
      </c>
      <c r="M41" s="424">
        <v>2963</v>
      </c>
    </row>
    <row r="42" spans="1:13" ht="15" customHeight="1" x14ac:dyDescent="0.2">
      <c r="A42" s="422" t="s">
        <v>397</v>
      </c>
      <c r="B42" s="115">
        <v>28418</v>
      </c>
      <c r="C42" s="114">
        <v>12696</v>
      </c>
      <c r="D42" s="114">
        <v>15722</v>
      </c>
      <c r="E42" s="114">
        <v>19331</v>
      </c>
      <c r="F42" s="114">
        <v>9087</v>
      </c>
      <c r="G42" s="114">
        <v>3794</v>
      </c>
      <c r="H42" s="114">
        <v>9069</v>
      </c>
      <c r="I42" s="115">
        <v>9377</v>
      </c>
      <c r="J42" s="114">
        <v>5050</v>
      </c>
      <c r="K42" s="114">
        <v>4327</v>
      </c>
      <c r="L42" s="423">
        <v>2423</v>
      </c>
      <c r="M42" s="424">
        <v>2516</v>
      </c>
    </row>
    <row r="43" spans="1:13" ht="11.1" customHeight="1" x14ac:dyDescent="0.2">
      <c r="A43" s="422" t="s">
        <v>387</v>
      </c>
      <c r="B43" s="115">
        <v>28874</v>
      </c>
      <c r="C43" s="114">
        <v>12971</v>
      </c>
      <c r="D43" s="114">
        <v>15903</v>
      </c>
      <c r="E43" s="114">
        <v>19610</v>
      </c>
      <c r="F43" s="114">
        <v>9264</v>
      </c>
      <c r="G43" s="114">
        <v>3721</v>
      </c>
      <c r="H43" s="114">
        <v>9313</v>
      </c>
      <c r="I43" s="115">
        <v>9711</v>
      </c>
      <c r="J43" s="114">
        <v>5165</v>
      </c>
      <c r="K43" s="114">
        <v>4546</v>
      </c>
      <c r="L43" s="423">
        <v>2583</v>
      </c>
      <c r="M43" s="424">
        <v>2118</v>
      </c>
    </row>
    <row r="44" spans="1:13" ht="11.1" customHeight="1" x14ac:dyDescent="0.2">
      <c r="A44" s="422" t="s">
        <v>388</v>
      </c>
      <c r="B44" s="115">
        <v>29374</v>
      </c>
      <c r="C44" s="114">
        <v>13229</v>
      </c>
      <c r="D44" s="114">
        <v>16145</v>
      </c>
      <c r="E44" s="114">
        <v>20038</v>
      </c>
      <c r="F44" s="114">
        <v>9336</v>
      </c>
      <c r="G44" s="114">
        <v>3999</v>
      </c>
      <c r="H44" s="114">
        <v>9494</v>
      </c>
      <c r="I44" s="115">
        <v>9814</v>
      </c>
      <c r="J44" s="114">
        <v>5161</v>
      </c>
      <c r="K44" s="114">
        <v>4653</v>
      </c>
      <c r="L44" s="423">
        <v>2974</v>
      </c>
      <c r="M44" s="424">
        <v>2578</v>
      </c>
    </row>
    <row r="45" spans="1:13" s="110" customFormat="1" ht="11.1" customHeight="1" x14ac:dyDescent="0.2">
      <c r="A45" s="422" t="s">
        <v>389</v>
      </c>
      <c r="B45" s="115">
        <v>29007</v>
      </c>
      <c r="C45" s="114">
        <v>12930</v>
      </c>
      <c r="D45" s="114">
        <v>16077</v>
      </c>
      <c r="E45" s="114">
        <v>19624</v>
      </c>
      <c r="F45" s="114">
        <v>9383</v>
      </c>
      <c r="G45" s="114">
        <v>3897</v>
      </c>
      <c r="H45" s="114">
        <v>9493</v>
      </c>
      <c r="I45" s="115">
        <v>9662</v>
      </c>
      <c r="J45" s="114">
        <v>5162</v>
      </c>
      <c r="K45" s="114">
        <v>4500</v>
      </c>
      <c r="L45" s="423">
        <v>2528</v>
      </c>
      <c r="M45" s="424">
        <v>2939</v>
      </c>
    </row>
    <row r="46" spans="1:13" ht="15" customHeight="1" x14ac:dyDescent="0.2">
      <c r="A46" s="422" t="s">
        <v>398</v>
      </c>
      <c r="B46" s="115">
        <v>28896</v>
      </c>
      <c r="C46" s="114">
        <v>12868</v>
      </c>
      <c r="D46" s="114">
        <v>16028</v>
      </c>
      <c r="E46" s="114">
        <v>19465</v>
      </c>
      <c r="F46" s="114">
        <v>9431</v>
      </c>
      <c r="G46" s="114">
        <v>3743</v>
      </c>
      <c r="H46" s="114">
        <v>9575</v>
      </c>
      <c r="I46" s="115">
        <v>9622</v>
      </c>
      <c r="J46" s="114">
        <v>5126</v>
      </c>
      <c r="K46" s="114">
        <v>4496</v>
      </c>
      <c r="L46" s="423">
        <v>2524</v>
      </c>
      <c r="M46" s="424">
        <v>2590</v>
      </c>
    </row>
    <row r="47" spans="1:13" ht="11.1" customHeight="1" x14ac:dyDescent="0.2">
      <c r="A47" s="422" t="s">
        <v>387</v>
      </c>
      <c r="B47" s="115">
        <v>29426</v>
      </c>
      <c r="C47" s="114">
        <v>13188</v>
      </c>
      <c r="D47" s="114">
        <v>16238</v>
      </c>
      <c r="E47" s="114">
        <v>19819</v>
      </c>
      <c r="F47" s="114">
        <v>9607</v>
      </c>
      <c r="G47" s="114">
        <v>3716</v>
      </c>
      <c r="H47" s="114">
        <v>9826</v>
      </c>
      <c r="I47" s="115">
        <v>9981</v>
      </c>
      <c r="J47" s="114">
        <v>5197</v>
      </c>
      <c r="K47" s="114">
        <v>4784</v>
      </c>
      <c r="L47" s="423">
        <v>2585</v>
      </c>
      <c r="M47" s="424">
        <v>2070</v>
      </c>
    </row>
    <row r="48" spans="1:13" ht="11.1" customHeight="1" x14ac:dyDescent="0.2">
      <c r="A48" s="422" t="s">
        <v>388</v>
      </c>
      <c r="B48" s="115">
        <v>29929</v>
      </c>
      <c r="C48" s="114">
        <v>13413</v>
      </c>
      <c r="D48" s="114">
        <v>16516</v>
      </c>
      <c r="E48" s="114">
        <v>20226</v>
      </c>
      <c r="F48" s="114">
        <v>9703</v>
      </c>
      <c r="G48" s="114">
        <v>3960</v>
      </c>
      <c r="H48" s="114">
        <v>9934</v>
      </c>
      <c r="I48" s="115">
        <v>10140</v>
      </c>
      <c r="J48" s="114">
        <v>5182</v>
      </c>
      <c r="K48" s="114">
        <v>4958</v>
      </c>
      <c r="L48" s="423">
        <v>2850</v>
      </c>
      <c r="M48" s="424">
        <v>2525</v>
      </c>
    </row>
    <row r="49" spans="1:17" s="110" customFormat="1" ht="11.1" customHeight="1" x14ac:dyDescent="0.2">
      <c r="A49" s="422" t="s">
        <v>389</v>
      </c>
      <c r="B49" s="115">
        <v>29628</v>
      </c>
      <c r="C49" s="114">
        <v>13171</v>
      </c>
      <c r="D49" s="114">
        <v>16457</v>
      </c>
      <c r="E49" s="114">
        <v>19940</v>
      </c>
      <c r="F49" s="114">
        <v>9688</v>
      </c>
      <c r="G49" s="114">
        <v>3867</v>
      </c>
      <c r="H49" s="114">
        <v>9876</v>
      </c>
      <c r="I49" s="115">
        <v>10349</v>
      </c>
      <c r="J49" s="114">
        <v>5336</v>
      </c>
      <c r="K49" s="114">
        <v>5013</v>
      </c>
      <c r="L49" s="423">
        <v>2551</v>
      </c>
      <c r="M49" s="424">
        <v>2863</v>
      </c>
    </row>
    <row r="50" spans="1:17" ht="15" customHeight="1" x14ac:dyDescent="0.2">
      <c r="A50" s="422" t="s">
        <v>399</v>
      </c>
      <c r="B50" s="143">
        <v>29157</v>
      </c>
      <c r="C50" s="144">
        <v>12926</v>
      </c>
      <c r="D50" s="144">
        <v>16231</v>
      </c>
      <c r="E50" s="144">
        <v>19536</v>
      </c>
      <c r="F50" s="144">
        <v>9621</v>
      </c>
      <c r="G50" s="144">
        <v>3663</v>
      </c>
      <c r="H50" s="144">
        <v>9811</v>
      </c>
      <c r="I50" s="143">
        <v>10801</v>
      </c>
      <c r="J50" s="144">
        <v>5677</v>
      </c>
      <c r="K50" s="144">
        <v>5124</v>
      </c>
      <c r="L50" s="426">
        <v>2572</v>
      </c>
      <c r="M50" s="427">
        <v>2996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0.90323920265780733</v>
      </c>
      <c r="C6" s="480">
        <f>'Tabelle 3.3'!J11</f>
        <v>12.253169819164414</v>
      </c>
      <c r="D6" s="481">
        <f t="shared" ref="D6:E9" si="0">IF(OR(AND(B6&gt;=-50,B6&lt;=50),ISNUMBER(B6)=FALSE),B6,"")</f>
        <v>0.90323920265780733</v>
      </c>
      <c r="E6" s="481">
        <f t="shared" si="0"/>
        <v>12.253169819164414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0.90323920265780733</v>
      </c>
      <c r="C14" s="480">
        <f>'Tabelle 3.3'!J11</f>
        <v>12.253169819164414</v>
      </c>
      <c r="D14" s="481">
        <f>IF(OR(AND(B14&gt;=-50,B14&lt;=50),ISNUMBER(B14)=FALSE),B14,"")</f>
        <v>0.90323920265780733</v>
      </c>
      <c r="E14" s="481">
        <f>IF(OR(AND(C14&gt;=-50,C14&lt;=50),ISNUMBER(C14)=FALSE),C14,"")</f>
        <v>12.253169819164414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-0.2950940612320177</v>
      </c>
      <c r="C17" s="480">
        <f>'Tabelle 3.3'!J14</f>
        <v>2.7027027027027026</v>
      </c>
      <c r="D17" s="481">
        <f t="shared" si="3"/>
        <v>-0.2950940612320177</v>
      </c>
      <c r="E17" s="481">
        <f t="shared" si="3"/>
        <v>2.7027027027027026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-0.92307692307692313</v>
      </c>
      <c r="C18" s="480">
        <f>'Tabelle 3.3'!J15</f>
        <v>8.1395348837209305</v>
      </c>
      <c r="D18" s="481">
        <f t="shared" si="3"/>
        <v>-0.92307692307692313</v>
      </c>
      <c r="E18" s="481">
        <f t="shared" si="3"/>
        <v>8.1395348837209305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7.2227873855544251</v>
      </c>
      <c r="C19" s="480">
        <f>'Tabelle 3.3'!J16</f>
        <v>-4.2424242424242422</v>
      </c>
      <c r="D19" s="481">
        <f t="shared" si="3"/>
        <v>7.2227873855544251</v>
      </c>
      <c r="E19" s="481">
        <f t="shared" si="3"/>
        <v>-4.2424242424242422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-6.7717996289424862</v>
      </c>
      <c r="C20" s="480">
        <f>'Tabelle 3.3'!J17</f>
        <v>0</v>
      </c>
      <c r="D20" s="481">
        <f t="shared" si="3"/>
        <v>-6.7717996289424862</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1.5345268542199488</v>
      </c>
      <c r="C21" s="480">
        <f>'Tabelle 3.3'!J18</f>
        <v>1.932367149758454</v>
      </c>
      <c r="D21" s="481">
        <f t="shared" si="3"/>
        <v>1.5345268542199488</v>
      </c>
      <c r="E21" s="481">
        <f t="shared" si="3"/>
        <v>1.932367149758454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2.5647736194713424</v>
      </c>
      <c r="C22" s="480">
        <f>'Tabelle 3.3'!J19</f>
        <v>3.4482758620689653</v>
      </c>
      <c r="D22" s="481">
        <f t="shared" si="3"/>
        <v>2.5647736194713424</v>
      </c>
      <c r="E22" s="481">
        <f t="shared" si="3"/>
        <v>3.4482758620689653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-9.1827364554637275E-2</v>
      </c>
      <c r="C23" s="480">
        <f>'Tabelle 3.3'!J20</f>
        <v>-11.009174311926605</v>
      </c>
      <c r="D23" s="481">
        <f t="shared" si="3"/>
        <v>-9.1827364554637275E-2</v>
      </c>
      <c r="E23" s="481">
        <f t="shared" si="3"/>
        <v>-11.009174311926605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-1.3304305757135946</v>
      </c>
      <c r="C24" s="480">
        <f>'Tabelle 3.3'!J21</f>
        <v>-7.7772867874502873</v>
      </c>
      <c r="D24" s="481">
        <f t="shared" si="3"/>
        <v>-1.3304305757135946</v>
      </c>
      <c r="E24" s="481">
        <f t="shared" si="3"/>
        <v>-7.7772867874502873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-0.5357142857142857</v>
      </c>
      <c r="C26" s="480" t="str">
        <f>'Tabelle 3.3'!J23</f>
        <v>*</v>
      </c>
      <c r="D26" s="481">
        <f t="shared" si="3"/>
        <v>-0.5357142857142857</v>
      </c>
      <c r="E26" s="481" t="str">
        <f t="shared" si="3"/>
        <v>*</v>
      </c>
      <c r="F26" s="476" t="str">
        <f t="shared" si="4"/>
        <v/>
      </c>
      <c r="G26" s="476" t="str">
        <f t="shared" si="4"/>
        <v/>
      </c>
      <c r="H26" s="482" t="str">
        <f t="shared" si="5"/>
        <v/>
      </c>
      <c r="I26" s="482">
        <f t="shared" si="5"/>
        <v>-0.75</v>
      </c>
      <c r="J26" s="476" t="e">
        <f t="shared" si="6"/>
        <v>#N/A</v>
      </c>
      <c r="K26" s="476" t="e">
        <f t="shared" si="7"/>
        <v>#N/A</v>
      </c>
      <c r="L26" s="476">
        <f t="shared" si="8"/>
        <v>129</v>
      </c>
      <c r="M26" s="476">
        <f t="shared" si="9"/>
        <v>45</v>
      </c>
      <c r="N26" s="476">
        <v>129</v>
      </c>
    </row>
    <row r="27" spans="1:14" s="475" customFormat="1" ht="15" customHeight="1" x14ac:dyDescent="0.2">
      <c r="A27" s="475">
        <v>14</v>
      </c>
      <c r="B27" s="479">
        <f>'Tabelle 2.3'!J24</f>
        <v>5.333333333333333</v>
      </c>
      <c r="C27" s="480">
        <f>'Tabelle 3.3'!J24</f>
        <v>-3.5454545454545454</v>
      </c>
      <c r="D27" s="481">
        <f t="shared" si="3"/>
        <v>5.333333333333333</v>
      </c>
      <c r="E27" s="481">
        <f t="shared" si="3"/>
        <v>-3.5454545454545454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8.4151472650771382</v>
      </c>
      <c r="C28" s="480">
        <f>'Tabelle 3.3'!J25</f>
        <v>-1.8796992481203008</v>
      </c>
      <c r="D28" s="481">
        <f t="shared" si="3"/>
        <v>8.4151472650771382</v>
      </c>
      <c r="E28" s="481">
        <f t="shared" si="3"/>
        <v>-1.8796992481203008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-1.3594344752582925</v>
      </c>
      <c r="C30" s="480">
        <f>'Tabelle 3.3'!J27</f>
        <v>-3.4602076124567476</v>
      </c>
      <c r="D30" s="481">
        <f t="shared" si="3"/>
        <v>-1.3594344752582925</v>
      </c>
      <c r="E30" s="481">
        <f t="shared" si="3"/>
        <v>-3.4602076124567476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-0.96153846153846156</v>
      </c>
      <c r="C31" s="480">
        <f>'Tabelle 3.3'!J28</f>
        <v>-23.557692307692307</v>
      </c>
      <c r="D31" s="481">
        <f t="shared" si="3"/>
        <v>-0.96153846153846156</v>
      </c>
      <c r="E31" s="481">
        <f t="shared" si="3"/>
        <v>-23.557692307692307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0.75298739564576855</v>
      </c>
      <c r="C32" s="480">
        <f>'Tabelle 3.3'!J29</f>
        <v>-0.50825921219822112</v>
      </c>
      <c r="D32" s="481">
        <f t="shared" si="3"/>
        <v>0.75298739564576855</v>
      </c>
      <c r="E32" s="481">
        <f t="shared" si="3"/>
        <v>-0.50825921219822112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-0.42735042735042733</v>
      </c>
      <c r="C33" s="480">
        <f>'Tabelle 3.3'!J30</f>
        <v>-7.0921985815602833</v>
      </c>
      <c r="D33" s="481">
        <f t="shared" si="3"/>
        <v>-0.42735042735042733</v>
      </c>
      <c r="E33" s="481">
        <f t="shared" si="3"/>
        <v>-7.0921985815602833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5.8163265306122449</v>
      </c>
      <c r="C34" s="480">
        <f>'Tabelle 3.3'!J31</f>
        <v>134.81973434535104</v>
      </c>
      <c r="D34" s="481">
        <f t="shared" si="3"/>
        <v>5.8163265306122449</v>
      </c>
      <c r="E34" s="481" t="str">
        <f t="shared" si="3"/>
        <v/>
      </c>
      <c r="F34" s="476" t="str">
        <f t="shared" si="4"/>
        <v/>
      </c>
      <c r="G34" s="476" t="str">
        <f t="shared" si="4"/>
        <v>&gt; 50</v>
      </c>
      <c r="H34" s="482" t="str">
        <f t="shared" si="5"/>
        <v/>
      </c>
      <c r="I34" s="482">
        <f t="shared" si="5"/>
        <v>-0.75</v>
      </c>
      <c r="J34" s="476" t="e">
        <f t="shared" si="6"/>
        <v>#N/A</v>
      </c>
      <c r="K34" s="476" t="e">
        <f t="shared" si="7"/>
        <v>#N/A</v>
      </c>
      <c r="L34" s="476">
        <f t="shared" si="8"/>
        <v>211</v>
      </c>
      <c r="M34" s="476">
        <f t="shared" si="9"/>
        <v>45</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0.98819997498227907</v>
      </c>
      <c r="C39" s="480">
        <f>'Tabelle 3.3'!J36</f>
        <v>13.381682068078138</v>
      </c>
      <c r="D39" s="481">
        <f t="shared" si="3"/>
        <v>0.98819997498227907</v>
      </c>
      <c r="E39" s="481">
        <f t="shared" si="3"/>
        <v>13.381682068078138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0.98819997498227907</v>
      </c>
      <c r="C45" s="480">
        <f>'Tabelle 3.3'!J36</f>
        <v>13.381682068078138</v>
      </c>
      <c r="D45" s="481">
        <f t="shared" si="3"/>
        <v>0.98819997498227907</v>
      </c>
      <c r="E45" s="481">
        <f t="shared" si="3"/>
        <v>13.381682068078138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25398</v>
      </c>
      <c r="C51" s="487">
        <v>5331</v>
      </c>
      <c r="D51" s="487">
        <v>3453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26013</v>
      </c>
      <c r="C52" s="487">
        <v>5401</v>
      </c>
      <c r="D52" s="487">
        <v>3681</v>
      </c>
      <c r="E52" s="488">
        <f t="shared" ref="E52:G70" si="11">IF($A$51=37802,IF(COUNTBLANK(B$51:B$70)&gt;0,#N/A,B52/B$51*100),IF(COUNTBLANK(B$51:B$75)&gt;0,#N/A,B52/B$51*100))</f>
        <v>102.421450507914</v>
      </c>
      <c r="F52" s="488">
        <f t="shared" si="11"/>
        <v>101.31307447008066</v>
      </c>
      <c r="G52" s="488">
        <f t="shared" si="11"/>
        <v>106.60295395308428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26524</v>
      </c>
      <c r="C53" s="487">
        <v>5489</v>
      </c>
      <c r="D53" s="487">
        <v>3783</v>
      </c>
      <c r="E53" s="488">
        <f t="shared" si="11"/>
        <v>104.43341995432711</v>
      </c>
      <c r="F53" s="488">
        <f t="shared" si="11"/>
        <v>102.96379666103921</v>
      </c>
      <c r="G53" s="488">
        <f t="shared" si="11"/>
        <v>109.55690703735881</v>
      </c>
      <c r="H53" s="489">
        <f>IF(ISERROR(L53)=TRUE,IF(MONTH(A53)=MONTH(MAX(A$51:A$75)),A53,""),"")</f>
        <v>41883</v>
      </c>
      <c r="I53" s="488">
        <f t="shared" si="12"/>
        <v>104.43341995432711</v>
      </c>
      <c r="J53" s="488">
        <f t="shared" si="10"/>
        <v>102.96379666103921</v>
      </c>
      <c r="K53" s="488">
        <f t="shared" si="10"/>
        <v>109.55690703735881</v>
      </c>
      <c r="L53" s="488" t="e">
        <f t="shared" si="13"/>
        <v>#N/A</v>
      </c>
    </row>
    <row r="54" spans="1:14" ht="15" customHeight="1" x14ac:dyDescent="0.2">
      <c r="A54" s="490" t="s">
        <v>462</v>
      </c>
      <c r="B54" s="487">
        <v>26073</v>
      </c>
      <c r="C54" s="487">
        <v>5360</v>
      </c>
      <c r="D54" s="487">
        <v>3654</v>
      </c>
      <c r="E54" s="488">
        <f t="shared" si="11"/>
        <v>102.65768958185684</v>
      </c>
      <c r="F54" s="488">
        <f t="shared" si="11"/>
        <v>100.54398799474771</v>
      </c>
      <c r="G54" s="488">
        <f t="shared" si="11"/>
        <v>105.82102519548219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26263</v>
      </c>
      <c r="C55" s="487">
        <v>5216</v>
      </c>
      <c r="D55" s="487">
        <v>3628</v>
      </c>
      <c r="E55" s="488">
        <f t="shared" si="11"/>
        <v>103.4057799826758</v>
      </c>
      <c r="F55" s="488">
        <f t="shared" si="11"/>
        <v>97.842806227724637</v>
      </c>
      <c r="G55" s="488">
        <f t="shared" si="11"/>
        <v>105.06805676223574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26900</v>
      </c>
      <c r="C56" s="487">
        <v>5256</v>
      </c>
      <c r="D56" s="487">
        <v>3759</v>
      </c>
      <c r="E56" s="488">
        <f t="shared" si="11"/>
        <v>105.91385148436885</v>
      </c>
      <c r="F56" s="488">
        <f t="shared" si="11"/>
        <v>98.593134496342145</v>
      </c>
      <c r="G56" s="488">
        <f t="shared" si="11"/>
        <v>108.86185925282363</v>
      </c>
      <c r="H56" s="489" t="str">
        <f t="shared" si="14"/>
        <v/>
      </c>
      <c r="I56" s="488" t="str">
        <f t="shared" si="12"/>
        <v/>
      </c>
      <c r="J56" s="488" t="str">
        <f t="shared" si="10"/>
        <v/>
      </c>
      <c r="K56" s="488" t="str">
        <f t="shared" si="10"/>
        <v/>
      </c>
      <c r="L56" s="488" t="e">
        <f t="shared" si="13"/>
        <v>#N/A</v>
      </c>
    </row>
    <row r="57" spans="1:14" ht="15" customHeight="1" x14ac:dyDescent="0.2">
      <c r="A57" s="490">
        <v>42248</v>
      </c>
      <c r="B57" s="487">
        <v>27390</v>
      </c>
      <c r="C57" s="487">
        <v>5260</v>
      </c>
      <c r="D57" s="487">
        <v>3943</v>
      </c>
      <c r="E57" s="488">
        <f t="shared" si="11"/>
        <v>107.84313725490196</v>
      </c>
      <c r="F57" s="488">
        <f t="shared" si="11"/>
        <v>98.668167323203903</v>
      </c>
      <c r="G57" s="488">
        <f t="shared" si="11"/>
        <v>114.19055893426007</v>
      </c>
      <c r="H57" s="489">
        <f t="shared" si="14"/>
        <v>42248</v>
      </c>
      <c r="I57" s="488">
        <f t="shared" si="12"/>
        <v>107.84313725490196</v>
      </c>
      <c r="J57" s="488">
        <f t="shared" si="10"/>
        <v>98.668167323203903</v>
      </c>
      <c r="K57" s="488">
        <f t="shared" si="10"/>
        <v>114.19055893426007</v>
      </c>
      <c r="L57" s="488" t="e">
        <f t="shared" si="13"/>
        <v>#N/A</v>
      </c>
    </row>
    <row r="58" spans="1:14" ht="15" customHeight="1" x14ac:dyDescent="0.2">
      <c r="A58" s="490" t="s">
        <v>465</v>
      </c>
      <c r="B58" s="487">
        <v>26992</v>
      </c>
      <c r="C58" s="487">
        <v>5187</v>
      </c>
      <c r="D58" s="487">
        <v>3779</v>
      </c>
      <c r="E58" s="488">
        <f t="shared" si="11"/>
        <v>106.27608473108118</v>
      </c>
      <c r="F58" s="488">
        <f t="shared" si="11"/>
        <v>97.298818232976927</v>
      </c>
      <c r="G58" s="488">
        <f t="shared" si="11"/>
        <v>109.44106573993628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26992</v>
      </c>
      <c r="C59" s="487">
        <v>5180</v>
      </c>
      <c r="D59" s="487">
        <v>3773</v>
      </c>
      <c r="E59" s="488">
        <f t="shared" si="11"/>
        <v>106.27608473108118</v>
      </c>
      <c r="F59" s="488">
        <f t="shared" si="11"/>
        <v>97.167510785968858</v>
      </c>
      <c r="G59" s="488">
        <f t="shared" si="11"/>
        <v>109.2673037938025</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27542</v>
      </c>
      <c r="C60" s="487">
        <v>5209</v>
      </c>
      <c r="D60" s="487">
        <v>3982</v>
      </c>
      <c r="E60" s="488">
        <f t="shared" si="11"/>
        <v>108.44160957555712</v>
      </c>
      <c r="F60" s="488">
        <f t="shared" si="11"/>
        <v>97.711498780716568</v>
      </c>
      <c r="G60" s="488">
        <f t="shared" si="11"/>
        <v>115.32001158412974</v>
      </c>
      <c r="H60" s="489" t="str">
        <f t="shared" si="14"/>
        <v/>
      </c>
      <c r="I60" s="488" t="str">
        <f t="shared" si="12"/>
        <v/>
      </c>
      <c r="J60" s="488" t="str">
        <f t="shared" si="10"/>
        <v/>
      </c>
      <c r="K60" s="488" t="str">
        <f t="shared" si="10"/>
        <v/>
      </c>
      <c r="L60" s="488" t="e">
        <f t="shared" si="13"/>
        <v>#N/A</v>
      </c>
    </row>
    <row r="61" spans="1:14" ht="15" customHeight="1" x14ac:dyDescent="0.2">
      <c r="A61" s="490">
        <v>42614</v>
      </c>
      <c r="B61" s="487">
        <v>28006</v>
      </c>
      <c r="C61" s="487">
        <v>5257</v>
      </c>
      <c r="D61" s="487">
        <v>4078</v>
      </c>
      <c r="E61" s="488">
        <f t="shared" si="11"/>
        <v>110.26852508071501</v>
      </c>
      <c r="F61" s="488">
        <f t="shared" si="11"/>
        <v>98.611892703057592</v>
      </c>
      <c r="G61" s="488">
        <f t="shared" si="11"/>
        <v>118.10020272227048</v>
      </c>
      <c r="H61" s="489">
        <f t="shared" si="14"/>
        <v>42614</v>
      </c>
      <c r="I61" s="488">
        <f t="shared" si="12"/>
        <v>110.26852508071501</v>
      </c>
      <c r="J61" s="488">
        <f t="shared" si="10"/>
        <v>98.611892703057592</v>
      </c>
      <c r="K61" s="488">
        <f t="shared" si="10"/>
        <v>118.10020272227048</v>
      </c>
      <c r="L61" s="488" t="e">
        <f t="shared" si="13"/>
        <v>#N/A</v>
      </c>
    </row>
    <row r="62" spans="1:14" ht="15" customHeight="1" x14ac:dyDescent="0.2">
      <c r="A62" s="490" t="s">
        <v>468</v>
      </c>
      <c r="B62" s="487">
        <v>27569</v>
      </c>
      <c r="C62" s="487">
        <v>5182</v>
      </c>
      <c r="D62" s="487">
        <v>3971</v>
      </c>
      <c r="E62" s="488">
        <f t="shared" si="11"/>
        <v>108.54791715883141</v>
      </c>
      <c r="F62" s="488">
        <f t="shared" si="11"/>
        <v>97.205027199399737</v>
      </c>
      <c r="G62" s="488">
        <f t="shared" si="11"/>
        <v>115.00144801621779</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27679</v>
      </c>
      <c r="C63" s="487">
        <v>5128</v>
      </c>
      <c r="D63" s="487">
        <v>3914</v>
      </c>
      <c r="E63" s="488">
        <f t="shared" si="11"/>
        <v>108.9810221277266</v>
      </c>
      <c r="F63" s="488">
        <f t="shared" si="11"/>
        <v>96.19208403676609</v>
      </c>
      <c r="G63" s="488">
        <f t="shared" si="11"/>
        <v>113.35070952794671</v>
      </c>
      <c r="H63" s="489" t="str">
        <f t="shared" si="14"/>
        <v/>
      </c>
      <c r="I63" s="488" t="str">
        <f t="shared" si="12"/>
        <v/>
      </c>
      <c r="J63" s="488" t="str">
        <f t="shared" si="10"/>
        <v/>
      </c>
      <c r="K63" s="488" t="str">
        <f t="shared" si="10"/>
        <v/>
      </c>
      <c r="L63" s="488" t="e">
        <f t="shared" si="13"/>
        <v>#N/A</v>
      </c>
    </row>
    <row r="64" spans="1:14" ht="15" customHeight="1" x14ac:dyDescent="0.2">
      <c r="A64" s="490" t="s">
        <v>470</v>
      </c>
      <c r="B64" s="487">
        <v>28300</v>
      </c>
      <c r="C64" s="487">
        <v>5197</v>
      </c>
      <c r="D64" s="487">
        <v>4160</v>
      </c>
      <c r="E64" s="488">
        <f t="shared" si="11"/>
        <v>111.42609654303487</v>
      </c>
      <c r="F64" s="488">
        <f t="shared" si="11"/>
        <v>97.486400300131308</v>
      </c>
      <c r="G64" s="488">
        <f t="shared" si="11"/>
        <v>120.47494931943237</v>
      </c>
      <c r="H64" s="489" t="str">
        <f t="shared" si="14"/>
        <v/>
      </c>
      <c r="I64" s="488" t="str">
        <f t="shared" si="12"/>
        <v/>
      </c>
      <c r="J64" s="488" t="str">
        <f t="shared" si="10"/>
        <v/>
      </c>
      <c r="K64" s="488" t="str">
        <f t="shared" si="10"/>
        <v/>
      </c>
      <c r="L64" s="488" t="e">
        <f t="shared" si="13"/>
        <v>#N/A</v>
      </c>
    </row>
    <row r="65" spans="1:12" ht="15" customHeight="1" x14ac:dyDescent="0.2">
      <c r="A65" s="490">
        <v>42979</v>
      </c>
      <c r="B65" s="487">
        <v>28858</v>
      </c>
      <c r="C65" s="487">
        <v>5207</v>
      </c>
      <c r="D65" s="487">
        <v>4330</v>
      </c>
      <c r="E65" s="488">
        <f t="shared" si="11"/>
        <v>113.6231199307032</v>
      </c>
      <c r="F65" s="488">
        <f t="shared" si="11"/>
        <v>97.673982367285689</v>
      </c>
      <c r="G65" s="488">
        <f t="shared" si="11"/>
        <v>125.39820445988997</v>
      </c>
      <c r="H65" s="489">
        <f t="shared" si="14"/>
        <v>42979</v>
      </c>
      <c r="I65" s="488">
        <f t="shared" si="12"/>
        <v>113.6231199307032</v>
      </c>
      <c r="J65" s="488">
        <f t="shared" si="10"/>
        <v>97.673982367285689</v>
      </c>
      <c r="K65" s="488">
        <f t="shared" si="10"/>
        <v>125.39820445988997</v>
      </c>
      <c r="L65" s="488" t="e">
        <f t="shared" si="13"/>
        <v>#N/A</v>
      </c>
    </row>
    <row r="66" spans="1:12" ht="15" customHeight="1" x14ac:dyDescent="0.2">
      <c r="A66" s="490" t="s">
        <v>471</v>
      </c>
      <c r="B66" s="487">
        <v>28554</v>
      </c>
      <c r="C66" s="487">
        <v>5144</v>
      </c>
      <c r="D66" s="487">
        <v>4240</v>
      </c>
      <c r="E66" s="488">
        <f t="shared" si="11"/>
        <v>112.42617528939287</v>
      </c>
      <c r="F66" s="488">
        <f t="shared" si="11"/>
        <v>96.492215344213093</v>
      </c>
      <c r="G66" s="488">
        <f t="shared" si="11"/>
        <v>122.79177526788301</v>
      </c>
      <c r="H66" s="489" t="str">
        <f t="shared" si="14"/>
        <v/>
      </c>
      <c r="I66" s="488" t="str">
        <f t="shared" si="12"/>
        <v/>
      </c>
      <c r="J66" s="488" t="str">
        <f t="shared" si="10"/>
        <v/>
      </c>
      <c r="K66" s="488" t="str">
        <f t="shared" si="10"/>
        <v/>
      </c>
      <c r="L66" s="488" t="e">
        <f t="shared" si="13"/>
        <v>#N/A</v>
      </c>
    </row>
    <row r="67" spans="1:12" ht="15" customHeight="1" x14ac:dyDescent="0.2">
      <c r="A67" s="490" t="s">
        <v>472</v>
      </c>
      <c r="B67" s="487">
        <v>28418</v>
      </c>
      <c r="C67" s="487">
        <v>5050</v>
      </c>
      <c r="D67" s="487">
        <v>4327</v>
      </c>
      <c r="E67" s="488">
        <f t="shared" si="11"/>
        <v>111.89070005512245</v>
      </c>
      <c r="F67" s="488">
        <f t="shared" si="11"/>
        <v>94.72894391296191</v>
      </c>
      <c r="G67" s="488">
        <f t="shared" si="11"/>
        <v>125.31132348682306</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28874</v>
      </c>
      <c r="C68" s="487">
        <v>5165</v>
      </c>
      <c r="D68" s="487">
        <v>4546</v>
      </c>
      <c r="E68" s="488">
        <f t="shared" si="11"/>
        <v>113.68611701708795</v>
      </c>
      <c r="F68" s="488">
        <f t="shared" si="11"/>
        <v>96.886137685237301</v>
      </c>
      <c r="G68" s="488">
        <f t="shared" si="11"/>
        <v>131.65363452070665</v>
      </c>
      <c r="H68" s="489" t="str">
        <f t="shared" si="14"/>
        <v/>
      </c>
      <c r="I68" s="488" t="str">
        <f t="shared" si="12"/>
        <v/>
      </c>
      <c r="J68" s="488" t="str">
        <f t="shared" si="12"/>
        <v/>
      </c>
      <c r="K68" s="488" t="str">
        <f t="shared" si="12"/>
        <v/>
      </c>
      <c r="L68" s="488" t="e">
        <f t="shared" si="13"/>
        <v>#N/A</v>
      </c>
    </row>
    <row r="69" spans="1:12" ht="15" customHeight="1" x14ac:dyDescent="0.2">
      <c r="A69" s="490">
        <v>43344</v>
      </c>
      <c r="B69" s="487">
        <v>29374</v>
      </c>
      <c r="C69" s="487">
        <v>5161</v>
      </c>
      <c r="D69" s="487">
        <v>4653</v>
      </c>
      <c r="E69" s="488">
        <f t="shared" si="11"/>
        <v>115.65477596661154</v>
      </c>
      <c r="F69" s="488">
        <f t="shared" si="11"/>
        <v>96.811104858375543</v>
      </c>
      <c r="G69" s="488">
        <f t="shared" si="11"/>
        <v>134.75238922675933</v>
      </c>
      <c r="H69" s="489">
        <f t="shared" si="14"/>
        <v>43344</v>
      </c>
      <c r="I69" s="488">
        <f t="shared" si="12"/>
        <v>115.65477596661154</v>
      </c>
      <c r="J69" s="488">
        <f t="shared" si="12"/>
        <v>96.811104858375543</v>
      </c>
      <c r="K69" s="488">
        <f t="shared" si="12"/>
        <v>134.75238922675933</v>
      </c>
      <c r="L69" s="488" t="e">
        <f t="shared" si="13"/>
        <v>#N/A</v>
      </c>
    </row>
    <row r="70" spans="1:12" ht="15" customHeight="1" x14ac:dyDescent="0.2">
      <c r="A70" s="490" t="s">
        <v>474</v>
      </c>
      <c r="B70" s="487">
        <v>29007</v>
      </c>
      <c r="C70" s="487">
        <v>5162</v>
      </c>
      <c r="D70" s="487">
        <v>4500</v>
      </c>
      <c r="E70" s="488">
        <f t="shared" si="11"/>
        <v>114.20978029766123</v>
      </c>
      <c r="F70" s="488">
        <f t="shared" si="11"/>
        <v>96.829863065090976</v>
      </c>
      <c r="G70" s="488">
        <f t="shared" si="11"/>
        <v>130.32145960034754</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28896</v>
      </c>
      <c r="C71" s="487">
        <v>5126</v>
      </c>
      <c r="D71" s="487">
        <v>4496</v>
      </c>
      <c r="E71" s="491">
        <f t="shared" ref="E71:G75" si="15">IF($A$51=37802,IF(COUNTBLANK(B$51:B$70)&gt;0,#N/A,IF(ISBLANK(B71)=FALSE,B71/B$51*100,#N/A)),IF(COUNTBLANK(B$51:B$75)&gt;0,#N/A,B71/B$51*100))</f>
        <v>113.772738010867</v>
      </c>
      <c r="F71" s="491">
        <f t="shared" si="15"/>
        <v>96.154567623335211</v>
      </c>
      <c r="G71" s="491">
        <f t="shared" si="15"/>
        <v>130.20561830292499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29426</v>
      </c>
      <c r="C72" s="487">
        <v>5197</v>
      </c>
      <c r="D72" s="487">
        <v>4784</v>
      </c>
      <c r="E72" s="491">
        <f t="shared" si="15"/>
        <v>115.85951649736199</v>
      </c>
      <c r="F72" s="491">
        <f t="shared" si="15"/>
        <v>97.486400300131308</v>
      </c>
      <c r="G72" s="491">
        <f t="shared" si="15"/>
        <v>138.54619171734723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29929</v>
      </c>
      <c r="C73" s="487">
        <v>5182</v>
      </c>
      <c r="D73" s="487">
        <v>4958</v>
      </c>
      <c r="E73" s="491">
        <f t="shared" si="15"/>
        <v>117.83998740058273</v>
      </c>
      <c r="F73" s="491">
        <f t="shared" si="15"/>
        <v>97.205027199399737</v>
      </c>
      <c r="G73" s="491">
        <f t="shared" si="15"/>
        <v>143.58528815522732</v>
      </c>
      <c r="H73" s="492">
        <f>IF(A$51=37802,IF(ISERROR(L73)=TRUE,IF(ISBLANK(A73)=FALSE,IF(MONTH(A73)=MONTH(MAX(A$51:A$75)),A73,""),""),""),IF(ISERROR(L73)=TRUE,IF(MONTH(A73)=MONTH(MAX(A$51:A$75)),A73,""),""))</f>
        <v>43709</v>
      </c>
      <c r="I73" s="488">
        <f t="shared" si="12"/>
        <v>117.83998740058273</v>
      </c>
      <c r="J73" s="488">
        <f t="shared" si="12"/>
        <v>97.205027199399737</v>
      </c>
      <c r="K73" s="488">
        <f t="shared" si="12"/>
        <v>143.58528815522732</v>
      </c>
      <c r="L73" s="488" t="e">
        <f t="shared" si="13"/>
        <v>#N/A</v>
      </c>
    </row>
    <row r="74" spans="1:12" ht="15" customHeight="1" x14ac:dyDescent="0.2">
      <c r="A74" s="490" t="s">
        <v>477</v>
      </c>
      <c r="B74" s="487">
        <v>29628</v>
      </c>
      <c r="C74" s="487">
        <v>5336</v>
      </c>
      <c r="D74" s="487">
        <v>5013</v>
      </c>
      <c r="E74" s="491">
        <f t="shared" si="15"/>
        <v>116.65485471296952</v>
      </c>
      <c r="F74" s="491">
        <f t="shared" si="15"/>
        <v>100.09379103357719</v>
      </c>
      <c r="G74" s="491">
        <f t="shared" si="15"/>
        <v>145.17810599478713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29157</v>
      </c>
      <c r="C75" s="493">
        <v>5677</v>
      </c>
      <c r="D75" s="493">
        <v>5124</v>
      </c>
      <c r="E75" s="491">
        <f t="shared" si="15"/>
        <v>114.8003779825183</v>
      </c>
      <c r="F75" s="491">
        <f t="shared" si="15"/>
        <v>106.49033952354155</v>
      </c>
      <c r="G75" s="491">
        <f t="shared" si="15"/>
        <v>148.39270199826237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117.83998740058273</v>
      </c>
      <c r="J77" s="488">
        <f>IF(J75&lt;&gt;"",J75,IF(J74&lt;&gt;"",J74,IF(J73&lt;&gt;"",J73,IF(J72&lt;&gt;"",J72,IF(J71&lt;&gt;"",J71,IF(J70&lt;&gt;"",J70,""))))))</f>
        <v>97.205027199399737</v>
      </c>
      <c r="K77" s="488">
        <f>IF(K75&lt;&gt;"",K75,IF(K74&lt;&gt;"",K74,IF(K73&lt;&gt;"",K73,IF(K72&lt;&gt;"",K72,IF(K71&lt;&gt;"",K71,IF(K70&lt;&gt;"",K70,""))))))</f>
        <v>143.58528815522732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+17,8%</v>
      </c>
      <c r="J79" s="488" t="str">
        <f>"GeB - ausschließlich: "&amp;IF(J77&gt;100,"+","")&amp;TEXT(J77-100,"0,0")&amp;"%"</f>
        <v>GeB - ausschließlich: -2,8%</v>
      </c>
      <c r="K79" s="488" t="str">
        <f>"GeB - im Nebenjob: "&amp;IF(K77&gt;100,"+","")&amp;TEXT(K77-100,"0,0")&amp;"%"</f>
        <v>GeB - im Nebenjob: +43,6%</v>
      </c>
    </row>
    <row r="81" spans="9:9" ht="15" customHeight="1" x14ac:dyDescent="0.2">
      <c r="I81" s="488" t="str">
        <f>IF(ISERROR(HLOOKUP(1,I$78:K$79,2,FALSE)),"",HLOOKUP(1,I$78:K$79,2,FALSE))</f>
        <v>GeB - im Nebenjob: +43,6%</v>
      </c>
    </row>
    <row r="82" spans="9:9" ht="15" customHeight="1" x14ac:dyDescent="0.2">
      <c r="I82" s="488" t="str">
        <f>IF(ISERROR(HLOOKUP(2,I$78:K$79,2,FALSE)),"",HLOOKUP(2,I$78:K$79,2,FALSE))</f>
        <v>SvB: +17,8%</v>
      </c>
    </row>
    <row r="83" spans="9:9" ht="15" customHeight="1" x14ac:dyDescent="0.2">
      <c r="I83" s="488" t="str">
        <f>IF(ISERROR(HLOOKUP(3,I$78:K$79,2,FALSE)),"",HLOOKUP(3,I$78:K$79,2,FALSE))</f>
        <v>GeB - ausschließlich: -2,8%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29157</v>
      </c>
      <c r="E12" s="114">
        <v>29628</v>
      </c>
      <c r="F12" s="114">
        <v>29929</v>
      </c>
      <c r="G12" s="114">
        <v>29426</v>
      </c>
      <c r="H12" s="114">
        <v>28896</v>
      </c>
      <c r="I12" s="115">
        <v>261</v>
      </c>
      <c r="J12" s="116">
        <v>0.90323920265780733</v>
      </c>
      <c r="N12" s="117"/>
    </row>
    <row r="13" spans="1:15" s="110" customFormat="1" ht="13.5" customHeight="1" x14ac:dyDescent="0.2">
      <c r="A13" s="118" t="s">
        <v>105</v>
      </c>
      <c r="B13" s="119" t="s">
        <v>106</v>
      </c>
      <c r="C13" s="113">
        <v>44.33240731213774</v>
      </c>
      <c r="D13" s="114">
        <v>12926</v>
      </c>
      <c r="E13" s="114">
        <v>13171</v>
      </c>
      <c r="F13" s="114">
        <v>13413</v>
      </c>
      <c r="G13" s="114">
        <v>13188</v>
      </c>
      <c r="H13" s="114">
        <v>12868</v>
      </c>
      <c r="I13" s="115">
        <v>58</v>
      </c>
      <c r="J13" s="116">
        <v>0.45073049424930062</v>
      </c>
    </row>
    <row r="14" spans="1:15" s="110" customFormat="1" ht="13.5" customHeight="1" x14ac:dyDescent="0.2">
      <c r="A14" s="120"/>
      <c r="B14" s="119" t="s">
        <v>107</v>
      </c>
      <c r="C14" s="113">
        <v>55.66759268786226</v>
      </c>
      <c r="D14" s="114">
        <v>16231</v>
      </c>
      <c r="E14" s="114">
        <v>16457</v>
      </c>
      <c r="F14" s="114">
        <v>16516</v>
      </c>
      <c r="G14" s="114">
        <v>16238</v>
      </c>
      <c r="H14" s="114">
        <v>16028</v>
      </c>
      <c r="I14" s="115">
        <v>203</v>
      </c>
      <c r="J14" s="116">
        <v>1.2665335662590467</v>
      </c>
    </row>
    <row r="15" spans="1:15" s="110" customFormat="1" ht="13.5" customHeight="1" x14ac:dyDescent="0.2">
      <c r="A15" s="118" t="s">
        <v>105</v>
      </c>
      <c r="B15" s="121" t="s">
        <v>108</v>
      </c>
      <c r="C15" s="113">
        <v>12.563020886922523</v>
      </c>
      <c r="D15" s="114">
        <v>3663</v>
      </c>
      <c r="E15" s="114">
        <v>3867</v>
      </c>
      <c r="F15" s="114">
        <v>3960</v>
      </c>
      <c r="G15" s="114">
        <v>3716</v>
      </c>
      <c r="H15" s="114">
        <v>3743</v>
      </c>
      <c r="I15" s="115">
        <v>-80</v>
      </c>
      <c r="J15" s="116">
        <v>-2.1373230029388193</v>
      </c>
    </row>
    <row r="16" spans="1:15" s="110" customFormat="1" ht="13.5" customHeight="1" x14ac:dyDescent="0.2">
      <c r="A16" s="118"/>
      <c r="B16" s="121" t="s">
        <v>109</v>
      </c>
      <c r="C16" s="113">
        <v>66.186507528209347</v>
      </c>
      <c r="D16" s="114">
        <v>19298</v>
      </c>
      <c r="E16" s="114">
        <v>19560</v>
      </c>
      <c r="F16" s="114">
        <v>19811</v>
      </c>
      <c r="G16" s="114">
        <v>19701</v>
      </c>
      <c r="H16" s="114">
        <v>19343</v>
      </c>
      <c r="I16" s="115">
        <v>-45</v>
      </c>
      <c r="J16" s="116">
        <v>-0.23264229953988522</v>
      </c>
    </row>
    <row r="17" spans="1:10" s="110" customFormat="1" ht="13.5" customHeight="1" x14ac:dyDescent="0.2">
      <c r="A17" s="118"/>
      <c r="B17" s="121" t="s">
        <v>110</v>
      </c>
      <c r="C17" s="113">
        <v>19.772267380045957</v>
      </c>
      <c r="D17" s="114">
        <v>5765</v>
      </c>
      <c r="E17" s="114">
        <v>5751</v>
      </c>
      <c r="F17" s="114">
        <v>5727</v>
      </c>
      <c r="G17" s="114">
        <v>5600</v>
      </c>
      <c r="H17" s="114">
        <v>5429</v>
      </c>
      <c r="I17" s="115">
        <v>336</v>
      </c>
      <c r="J17" s="116">
        <v>6.1889850801252528</v>
      </c>
    </row>
    <row r="18" spans="1:10" s="110" customFormat="1" ht="13.5" customHeight="1" x14ac:dyDescent="0.2">
      <c r="A18" s="120"/>
      <c r="B18" s="121" t="s">
        <v>111</v>
      </c>
      <c r="C18" s="113">
        <v>1.4782042048221697</v>
      </c>
      <c r="D18" s="114">
        <v>431</v>
      </c>
      <c r="E18" s="114">
        <v>450</v>
      </c>
      <c r="F18" s="114">
        <v>431</v>
      </c>
      <c r="G18" s="114">
        <v>409</v>
      </c>
      <c r="H18" s="114">
        <v>381</v>
      </c>
      <c r="I18" s="115">
        <v>50</v>
      </c>
      <c r="J18" s="116">
        <v>13.123359580052494</v>
      </c>
    </row>
    <row r="19" spans="1:10" s="110" customFormat="1" ht="13.5" customHeight="1" x14ac:dyDescent="0.2">
      <c r="A19" s="120"/>
      <c r="B19" s="121" t="s">
        <v>112</v>
      </c>
      <c r="C19" s="113">
        <v>0.31553314812909422</v>
      </c>
      <c r="D19" s="114">
        <v>92</v>
      </c>
      <c r="E19" s="114">
        <v>104</v>
      </c>
      <c r="F19" s="114">
        <v>109</v>
      </c>
      <c r="G19" s="114">
        <v>87</v>
      </c>
      <c r="H19" s="114">
        <v>75</v>
      </c>
      <c r="I19" s="115">
        <v>17</v>
      </c>
      <c r="J19" s="116">
        <v>22.666666666666668</v>
      </c>
    </row>
    <row r="20" spans="1:10" s="110" customFormat="1" ht="13.5" customHeight="1" x14ac:dyDescent="0.2">
      <c r="A20" s="118" t="s">
        <v>113</v>
      </c>
      <c r="B20" s="122" t="s">
        <v>114</v>
      </c>
      <c r="C20" s="113">
        <v>67.002778063586788</v>
      </c>
      <c r="D20" s="114">
        <v>19536</v>
      </c>
      <c r="E20" s="114">
        <v>19940</v>
      </c>
      <c r="F20" s="114">
        <v>20226</v>
      </c>
      <c r="G20" s="114">
        <v>19819</v>
      </c>
      <c r="H20" s="114">
        <v>19465</v>
      </c>
      <c r="I20" s="115">
        <v>71</v>
      </c>
      <c r="J20" s="116">
        <v>0.36475725661443614</v>
      </c>
    </row>
    <row r="21" spans="1:10" s="110" customFormat="1" ht="13.5" customHeight="1" x14ac:dyDescent="0.2">
      <c r="A21" s="120"/>
      <c r="B21" s="122" t="s">
        <v>115</v>
      </c>
      <c r="C21" s="113">
        <v>32.997221936413212</v>
      </c>
      <c r="D21" s="114">
        <v>9621</v>
      </c>
      <c r="E21" s="114">
        <v>9688</v>
      </c>
      <c r="F21" s="114">
        <v>9703</v>
      </c>
      <c r="G21" s="114">
        <v>9607</v>
      </c>
      <c r="H21" s="114">
        <v>9431</v>
      </c>
      <c r="I21" s="115">
        <v>190</v>
      </c>
      <c r="J21" s="116">
        <v>2.0146325946347154</v>
      </c>
    </row>
    <row r="22" spans="1:10" s="110" customFormat="1" ht="13.5" customHeight="1" x14ac:dyDescent="0.2">
      <c r="A22" s="118" t="s">
        <v>113</v>
      </c>
      <c r="B22" s="122" t="s">
        <v>116</v>
      </c>
      <c r="C22" s="113">
        <v>84.058716603217064</v>
      </c>
      <c r="D22" s="114">
        <v>24509</v>
      </c>
      <c r="E22" s="114">
        <v>24854</v>
      </c>
      <c r="F22" s="114">
        <v>25152</v>
      </c>
      <c r="G22" s="114">
        <v>24737</v>
      </c>
      <c r="H22" s="114">
        <v>24396</v>
      </c>
      <c r="I22" s="115">
        <v>113</v>
      </c>
      <c r="J22" s="116">
        <v>0.46319068699786853</v>
      </c>
    </row>
    <row r="23" spans="1:10" s="110" customFormat="1" ht="13.5" customHeight="1" x14ac:dyDescent="0.2">
      <c r="A23" s="123"/>
      <c r="B23" s="124" t="s">
        <v>117</v>
      </c>
      <c r="C23" s="125">
        <v>15.917275439860068</v>
      </c>
      <c r="D23" s="114">
        <v>4641</v>
      </c>
      <c r="E23" s="114">
        <v>4767</v>
      </c>
      <c r="F23" s="114">
        <v>4770</v>
      </c>
      <c r="G23" s="114">
        <v>4680</v>
      </c>
      <c r="H23" s="114">
        <v>4493</v>
      </c>
      <c r="I23" s="115">
        <v>148</v>
      </c>
      <c r="J23" s="116">
        <v>3.294012908969508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10801</v>
      </c>
      <c r="E26" s="114">
        <v>10349</v>
      </c>
      <c r="F26" s="114">
        <v>10140</v>
      </c>
      <c r="G26" s="114">
        <v>9981</v>
      </c>
      <c r="H26" s="140">
        <v>9622</v>
      </c>
      <c r="I26" s="115">
        <v>1179</v>
      </c>
      <c r="J26" s="116">
        <v>12.253169819164414</v>
      </c>
    </row>
    <row r="27" spans="1:10" s="110" customFormat="1" ht="13.5" customHeight="1" x14ac:dyDescent="0.2">
      <c r="A27" s="118" t="s">
        <v>105</v>
      </c>
      <c r="B27" s="119" t="s">
        <v>106</v>
      </c>
      <c r="C27" s="113">
        <v>38.246458661235074</v>
      </c>
      <c r="D27" s="115">
        <v>4131</v>
      </c>
      <c r="E27" s="114">
        <v>3857</v>
      </c>
      <c r="F27" s="114">
        <v>3742</v>
      </c>
      <c r="G27" s="114">
        <v>3628</v>
      </c>
      <c r="H27" s="140">
        <v>3502</v>
      </c>
      <c r="I27" s="115">
        <v>629</v>
      </c>
      <c r="J27" s="116">
        <v>17.961165048543688</v>
      </c>
    </row>
    <row r="28" spans="1:10" s="110" customFormat="1" ht="13.5" customHeight="1" x14ac:dyDescent="0.2">
      <c r="A28" s="120"/>
      <c r="B28" s="119" t="s">
        <v>107</v>
      </c>
      <c r="C28" s="113">
        <v>61.753541338764926</v>
      </c>
      <c r="D28" s="115">
        <v>6670</v>
      </c>
      <c r="E28" s="114">
        <v>6492</v>
      </c>
      <c r="F28" s="114">
        <v>6398</v>
      </c>
      <c r="G28" s="114">
        <v>6353</v>
      </c>
      <c r="H28" s="140">
        <v>6120</v>
      </c>
      <c r="I28" s="115">
        <v>550</v>
      </c>
      <c r="J28" s="116">
        <v>8.9869281045751634</v>
      </c>
    </row>
    <row r="29" spans="1:10" s="110" customFormat="1" ht="13.5" customHeight="1" x14ac:dyDescent="0.2">
      <c r="A29" s="118" t="s">
        <v>105</v>
      </c>
      <c r="B29" s="121" t="s">
        <v>108</v>
      </c>
      <c r="C29" s="113">
        <v>14.054254235718915</v>
      </c>
      <c r="D29" s="115">
        <v>1518</v>
      </c>
      <c r="E29" s="114">
        <v>1491</v>
      </c>
      <c r="F29" s="114">
        <v>1410</v>
      </c>
      <c r="G29" s="114">
        <v>1383</v>
      </c>
      <c r="H29" s="140">
        <v>1282</v>
      </c>
      <c r="I29" s="115">
        <v>236</v>
      </c>
      <c r="J29" s="116">
        <v>18.408736349453978</v>
      </c>
    </row>
    <row r="30" spans="1:10" s="110" customFormat="1" ht="13.5" customHeight="1" x14ac:dyDescent="0.2">
      <c r="A30" s="118"/>
      <c r="B30" s="121" t="s">
        <v>109</v>
      </c>
      <c r="C30" s="113">
        <v>50.06943801499861</v>
      </c>
      <c r="D30" s="115">
        <v>5408</v>
      </c>
      <c r="E30" s="114">
        <v>5367</v>
      </c>
      <c r="F30" s="114">
        <v>5273</v>
      </c>
      <c r="G30" s="114">
        <v>5182</v>
      </c>
      <c r="H30" s="140">
        <v>5051</v>
      </c>
      <c r="I30" s="115">
        <v>357</v>
      </c>
      <c r="J30" s="116">
        <v>7.0679073450801821</v>
      </c>
    </row>
    <row r="31" spans="1:10" s="110" customFormat="1" ht="13.5" customHeight="1" x14ac:dyDescent="0.2">
      <c r="A31" s="118"/>
      <c r="B31" s="121" t="s">
        <v>110</v>
      </c>
      <c r="C31" s="113">
        <v>17.572446995648551</v>
      </c>
      <c r="D31" s="115">
        <v>1898</v>
      </c>
      <c r="E31" s="114">
        <v>1782</v>
      </c>
      <c r="F31" s="114">
        <v>1762</v>
      </c>
      <c r="G31" s="114">
        <v>1732</v>
      </c>
      <c r="H31" s="140">
        <v>1679</v>
      </c>
      <c r="I31" s="115">
        <v>219</v>
      </c>
      <c r="J31" s="116">
        <v>13.043478260869565</v>
      </c>
    </row>
    <row r="32" spans="1:10" s="110" customFormat="1" ht="13.5" customHeight="1" x14ac:dyDescent="0.2">
      <c r="A32" s="120"/>
      <c r="B32" s="121" t="s">
        <v>111</v>
      </c>
      <c r="C32" s="113">
        <v>18.303860753633924</v>
      </c>
      <c r="D32" s="115">
        <v>1977</v>
      </c>
      <c r="E32" s="114">
        <v>1709</v>
      </c>
      <c r="F32" s="114">
        <v>1695</v>
      </c>
      <c r="G32" s="114">
        <v>1684</v>
      </c>
      <c r="H32" s="140">
        <v>1610</v>
      </c>
      <c r="I32" s="115">
        <v>367</v>
      </c>
      <c r="J32" s="116">
        <v>22.795031055900623</v>
      </c>
    </row>
    <row r="33" spans="1:10" s="110" customFormat="1" ht="13.5" customHeight="1" x14ac:dyDescent="0.2">
      <c r="A33" s="120"/>
      <c r="B33" s="121" t="s">
        <v>112</v>
      </c>
      <c r="C33" s="113">
        <v>1.3424682899731506</v>
      </c>
      <c r="D33" s="115">
        <v>145</v>
      </c>
      <c r="E33" s="114">
        <v>126</v>
      </c>
      <c r="F33" s="114">
        <v>119</v>
      </c>
      <c r="G33" s="114">
        <v>104</v>
      </c>
      <c r="H33" s="140">
        <v>100</v>
      </c>
      <c r="I33" s="115">
        <v>45</v>
      </c>
      <c r="J33" s="116">
        <v>45</v>
      </c>
    </row>
    <row r="34" spans="1:10" s="110" customFormat="1" ht="13.5" customHeight="1" x14ac:dyDescent="0.2">
      <c r="A34" s="118" t="s">
        <v>113</v>
      </c>
      <c r="B34" s="122" t="s">
        <v>116</v>
      </c>
      <c r="C34" s="113">
        <v>88.112211832237762</v>
      </c>
      <c r="D34" s="115">
        <v>9517</v>
      </c>
      <c r="E34" s="114">
        <v>9015</v>
      </c>
      <c r="F34" s="114">
        <v>8790</v>
      </c>
      <c r="G34" s="114">
        <v>8657</v>
      </c>
      <c r="H34" s="140">
        <v>8349</v>
      </c>
      <c r="I34" s="115">
        <v>1168</v>
      </c>
      <c r="J34" s="116">
        <v>13.989699365193436</v>
      </c>
    </row>
    <row r="35" spans="1:10" s="110" customFormat="1" ht="13.5" customHeight="1" x14ac:dyDescent="0.2">
      <c r="A35" s="118"/>
      <c r="B35" s="119" t="s">
        <v>117</v>
      </c>
      <c r="C35" s="113">
        <v>11.80446254976391</v>
      </c>
      <c r="D35" s="115">
        <v>1275</v>
      </c>
      <c r="E35" s="114">
        <v>1324</v>
      </c>
      <c r="F35" s="114">
        <v>1338</v>
      </c>
      <c r="G35" s="114">
        <v>1312</v>
      </c>
      <c r="H35" s="140">
        <v>1262</v>
      </c>
      <c r="I35" s="115">
        <v>13</v>
      </c>
      <c r="J35" s="116">
        <v>1.0301109350237718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5677</v>
      </c>
      <c r="E37" s="114">
        <v>5336</v>
      </c>
      <c r="F37" s="114">
        <v>5182</v>
      </c>
      <c r="G37" s="114">
        <v>5197</v>
      </c>
      <c r="H37" s="140">
        <v>5126</v>
      </c>
      <c r="I37" s="115">
        <v>551</v>
      </c>
      <c r="J37" s="116">
        <v>10.749122122512681</v>
      </c>
    </row>
    <row r="38" spans="1:10" s="110" customFormat="1" ht="13.5" customHeight="1" x14ac:dyDescent="0.2">
      <c r="A38" s="118" t="s">
        <v>105</v>
      </c>
      <c r="B38" s="119" t="s">
        <v>106</v>
      </c>
      <c r="C38" s="113">
        <v>36.920908930773294</v>
      </c>
      <c r="D38" s="115">
        <v>2096</v>
      </c>
      <c r="E38" s="114">
        <v>1886</v>
      </c>
      <c r="F38" s="114">
        <v>1811</v>
      </c>
      <c r="G38" s="114">
        <v>1798</v>
      </c>
      <c r="H38" s="140">
        <v>1795</v>
      </c>
      <c r="I38" s="115">
        <v>301</v>
      </c>
      <c r="J38" s="116">
        <v>16.768802228412255</v>
      </c>
    </row>
    <row r="39" spans="1:10" s="110" customFormat="1" ht="13.5" customHeight="1" x14ac:dyDescent="0.2">
      <c r="A39" s="120"/>
      <c r="B39" s="119" t="s">
        <v>107</v>
      </c>
      <c r="C39" s="113">
        <v>63.079091069226706</v>
      </c>
      <c r="D39" s="115">
        <v>3581</v>
      </c>
      <c r="E39" s="114">
        <v>3450</v>
      </c>
      <c r="F39" s="114">
        <v>3371</v>
      </c>
      <c r="G39" s="114">
        <v>3399</v>
      </c>
      <c r="H39" s="140">
        <v>3331</v>
      </c>
      <c r="I39" s="115">
        <v>250</v>
      </c>
      <c r="J39" s="116">
        <v>7.5052536775743022</v>
      </c>
    </row>
    <row r="40" spans="1:10" s="110" customFormat="1" ht="13.5" customHeight="1" x14ac:dyDescent="0.2">
      <c r="A40" s="118" t="s">
        <v>105</v>
      </c>
      <c r="B40" s="121" t="s">
        <v>108</v>
      </c>
      <c r="C40" s="113">
        <v>17.192178967764665</v>
      </c>
      <c r="D40" s="115">
        <v>976</v>
      </c>
      <c r="E40" s="114">
        <v>916</v>
      </c>
      <c r="F40" s="114">
        <v>851</v>
      </c>
      <c r="G40" s="114">
        <v>884</v>
      </c>
      <c r="H40" s="140">
        <v>819</v>
      </c>
      <c r="I40" s="115">
        <v>157</v>
      </c>
      <c r="J40" s="116">
        <v>19.169719169719169</v>
      </c>
    </row>
    <row r="41" spans="1:10" s="110" customFormat="1" ht="13.5" customHeight="1" x14ac:dyDescent="0.2">
      <c r="A41" s="118"/>
      <c r="B41" s="121" t="s">
        <v>109</v>
      </c>
      <c r="C41" s="113">
        <v>31.055134754271624</v>
      </c>
      <c r="D41" s="115">
        <v>1763</v>
      </c>
      <c r="E41" s="114">
        <v>1789</v>
      </c>
      <c r="F41" s="114">
        <v>1715</v>
      </c>
      <c r="G41" s="114">
        <v>1719</v>
      </c>
      <c r="H41" s="140">
        <v>1769</v>
      </c>
      <c r="I41" s="115">
        <v>-6</v>
      </c>
      <c r="J41" s="116">
        <v>-0.33917467495760317</v>
      </c>
    </row>
    <row r="42" spans="1:10" s="110" customFormat="1" ht="13.5" customHeight="1" x14ac:dyDescent="0.2">
      <c r="A42" s="118"/>
      <c r="B42" s="121" t="s">
        <v>110</v>
      </c>
      <c r="C42" s="113">
        <v>18.178615465915097</v>
      </c>
      <c r="D42" s="115">
        <v>1032</v>
      </c>
      <c r="E42" s="114">
        <v>993</v>
      </c>
      <c r="F42" s="114">
        <v>978</v>
      </c>
      <c r="G42" s="114">
        <v>961</v>
      </c>
      <c r="H42" s="140">
        <v>970</v>
      </c>
      <c r="I42" s="115">
        <v>62</v>
      </c>
      <c r="J42" s="116">
        <v>6.391752577319588</v>
      </c>
    </row>
    <row r="43" spans="1:10" s="110" customFormat="1" ht="13.5" customHeight="1" x14ac:dyDescent="0.2">
      <c r="A43" s="120"/>
      <c r="B43" s="121" t="s">
        <v>111</v>
      </c>
      <c r="C43" s="113">
        <v>33.574070812048618</v>
      </c>
      <c r="D43" s="115">
        <v>1906</v>
      </c>
      <c r="E43" s="114">
        <v>1638</v>
      </c>
      <c r="F43" s="114">
        <v>1638</v>
      </c>
      <c r="G43" s="114">
        <v>1633</v>
      </c>
      <c r="H43" s="140">
        <v>1568</v>
      </c>
      <c r="I43" s="115">
        <v>338</v>
      </c>
      <c r="J43" s="116">
        <v>21.556122448979593</v>
      </c>
    </row>
    <row r="44" spans="1:10" s="110" customFormat="1" ht="13.5" customHeight="1" x14ac:dyDescent="0.2">
      <c r="A44" s="120"/>
      <c r="B44" s="121" t="s">
        <v>112</v>
      </c>
      <c r="C44" s="113">
        <v>2.342786683107275</v>
      </c>
      <c r="D44" s="115">
        <v>133</v>
      </c>
      <c r="E44" s="114">
        <v>109</v>
      </c>
      <c r="F44" s="114">
        <v>107</v>
      </c>
      <c r="G44" s="114">
        <v>95</v>
      </c>
      <c r="H44" s="140">
        <v>96</v>
      </c>
      <c r="I44" s="115">
        <v>37</v>
      </c>
      <c r="J44" s="116">
        <v>38.541666666666664</v>
      </c>
    </row>
    <row r="45" spans="1:10" s="110" customFormat="1" ht="13.5" customHeight="1" x14ac:dyDescent="0.2">
      <c r="A45" s="118" t="s">
        <v>113</v>
      </c>
      <c r="B45" s="122" t="s">
        <v>116</v>
      </c>
      <c r="C45" s="113">
        <v>91.245376078914916</v>
      </c>
      <c r="D45" s="115">
        <v>5180</v>
      </c>
      <c r="E45" s="114">
        <v>4833</v>
      </c>
      <c r="F45" s="114">
        <v>4674</v>
      </c>
      <c r="G45" s="114">
        <v>4686</v>
      </c>
      <c r="H45" s="140">
        <v>4613</v>
      </c>
      <c r="I45" s="115">
        <v>567</v>
      </c>
      <c r="J45" s="116">
        <v>12.291350531107739</v>
      </c>
    </row>
    <row r="46" spans="1:10" s="110" customFormat="1" ht="13.5" customHeight="1" x14ac:dyDescent="0.2">
      <c r="A46" s="118"/>
      <c r="B46" s="119" t="s">
        <v>117</v>
      </c>
      <c r="C46" s="113">
        <v>8.5960894838823325</v>
      </c>
      <c r="D46" s="115">
        <v>488</v>
      </c>
      <c r="E46" s="114">
        <v>493</v>
      </c>
      <c r="F46" s="114">
        <v>496</v>
      </c>
      <c r="G46" s="114">
        <v>499</v>
      </c>
      <c r="H46" s="140">
        <v>502</v>
      </c>
      <c r="I46" s="115">
        <v>-14</v>
      </c>
      <c r="J46" s="116">
        <v>-2.7888446215139444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5124</v>
      </c>
      <c r="E48" s="114">
        <v>5013</v>
      </c>
      <c r="F48" s="114">
        <v>4958</v>
      </c>
      <c r="G48" s="114">
        <v>4784</v>
      </c>
      <c r="H48" s="140">
        <v>4496</v>
      </c>
      <c r="I48" s="115">
        <v>628</v>
      </c>
      <c r="J48" s="116">
        <v>13.967971530249111</v>
      </c>
    </row>
    <row r="49" spans="1:12" s="110" customFormat="1" ht="13.5" customHeight="1" x14ac:dyDescent="0.2">
      <c r="A49" s="118" t="s">
        <v>105</v>
      </c>
      <c r="B49" s="119" t="s">
        <v>106</v>
      </c>
      <c r="C49" s="113">
        <v>39.715066354410617</v>
      </c>
      <c r="D49" s="115">
        <v>2035</v>
      </c>
      <c r="E49" s="114">
        <v>1971</v>
      </c>
      <c r="F49" s="114">
        <v>1931</v>
      </c>
      <c r="G49" s="114">
        <v>1830</v>
      </c>
      <c r="H49" s="140">
        <v>1707</v>
      </c>
      <c r="I49" s="115">
        <v>328</v>
      </c>
      <c r="J49" s="116">
        <v>19.214997070884593</v>
      </c>
    </row>
    <row r="50" spans="1:12" s="110" customFormat="1" ht="13.5" customHeight="1" x14ac:dyDescent="0.2">
      <c r="A50" s="120"/>
      <c r="B50" s="119" t="s">
        <v>107</v>
      </c>
      <c r="C50" s="113">
        <v>60.284933645589383</v>
      </c>
      <c r="D50" s="115">
        <v>3089</v>
      </c>
      <c r="E50" s="114">
        <v>3042</v>
      </c>
      <c r="F50" s="114">
        <v>3027</v>
      </c>
      <c r="G50" s="114">
        <v>2954</v>
      </c>
      <c r="H50" s="140">
        <v>2789</v>
      </c>
      <c r="I50" s="115">
        <v>300</v>
      </c>
      <c r="J50" s="116">
        <v>10.756543564001435</v>
      </c>
    </row>
    <row r="51" spans="1:12" s="110" customFormat="1" ht="13.5" customHeight="1" x14ac:dyDescent="0.2">
      <c r="A51" s="118" t="s">
        <v>105</v>
      </c>
      <c r="B51" s="121" t="s">
        <v>108</v>
      </c>
      <c r="C51" s="113">
        <v>10.577673692427791</v>
      </c>
      <c r="D51" s="115">
        <v>542</v>
      </c>
      <c r="E51" s="114">
        <v>575</v>
      </c>
      <c r="F51" s="114">
        <v>559</v>
      </c>
      <c r="G51" s="114">
        <v>499</v>
      </c>
      <c r="H51" s="140">
        <v>463</v>
      </c>
      <c r="I51" s="115">
        <v>79</v>
      </c>
      <c r="J51" s="116">
        <v>17.062634989200863</v>
      </c>
    </row>
    <row r="52" spans="1:12" s="110" customFormat="1" ht="13.5" customHeight="1" x14ac:dyDescent="0.2">
      <c r="A52" s="118"/>
      <c r="B52" s="121" t="s">
        <v>109</v>
      </c>
      <c r="C52" s="113">
        <v>71.135831381733027</v>
      </c>
      <c r="D52" s="115">
        <v>3645</v>
      </c>
      <c r="E52" s="114">
        <v>3578</v>
      </c>
      <c r="F52" s="114">
        <v>3558</v>
      </c>
      <c r="G52" s="114">
        <v>3463</v>
      </c>
      <c r="H52" s="140">
        <v>3282</v>
      </c>
      <c r="I52" s="115">
        <v>363</v>
      </c>
      <c r="J52" s="116">
        <v>11.060329067641682</v>
      </c>
    </row>
    <row r="53" spans="1:12" s="110" customFormat="1" ht="13.5" customHeight="1" x14ac:dyDescent="0.2">
      <c r="A53" s="118"/>
      <c r="B53" s="121" t="s">
        <v>110</v>
      </c>
      <c r="C53" s="113">
        <v>16.900858704137391</v>
      </c>
      <c r="D53" s="115">
        <v>866</v>
      </c>
      <c r="E53" s="114">
        <v>789</v>
      </c>
      <c r="F53" s="114">
        <v>784</v>
      </c>
      <c r="G53" s="114">
        <v>771</v>
      </c>
      <c r="H53" s="140">
        <v>709</v>
      </c>
      <c r="I53" s="115">
        <v>157</v>
      </c>
      <c r="J53" s="116">
        <v>22.143864598025388</v>
      </c>
    </row>
    <row r="54" spans="1:12" s="110" customFormat="1" ht="13.5" customHeight="1" x14ac:dyDescent="0.2">
      <c r="A54" s="120"/>
      <c r="B54" s="121" t="s">
        <v>111</v>
      </c>
      <c r="C54" s="113">
        <v>1.3856362217017955</v>
      </c>
      <c r="D54" s="115">
        <v>71</v>
      </c>
      <c r="E54" s="114">
        <v>71</v>
      </c>
      <c r="F54" s="114">
        <v>57</v>
      </c>
      <c r="G54" s="114">
        <v>51</v>
      </c>
      <c r="H54" s="140">
        <v>42</v>
      </c>
      <c r="I54" s="115">
        <v>29</v>
      </c>
      <c r="J54" s="116">
        <v>69.047619047619051</v>
      </c>
    </row>
    <row r="55" spans="1:12" s="110" customFormat="1" ht="13.5" customHeight="1" x14ac:dyDescent="0.2">
      <c r="A55" s="120"/>
      <c r="B55" s="121" t="s">
        <v>112</v>
      </c>
      <c r="C55" s="113">
        <v>0.23419203747072601</v>
      </c>
      <c r="D55" s="115">
        <v>12</v>
      </c>
      <c r="E55" s="114">
        <v>17</v>
      </c>
      <c r="F55" s="114">
        <v>12</v>
      </c>
      <c r="G55" s="114">
        <v>9</v>
      </c>
      <c r="H55" s="140">
        <v>4</v>
      </c>
      <c r="I55" s="115">
        <v>8</v>
      </c>
      <c r="J55" s="116">
        <v>200</v>
      </c>
    </row>
    <row r="56" spans="1:12" s="110" customFormat="1" ht="13.5" customHeight="1" x14ac:dyDescent="0.2">
      <c r="A56" s="118" t="s">
        <v>113</v>
      </c>
      <c r="B56" s="122" t="s">
        <v>116</v>
      </c>
      <c r="C56" s="113">
        <v>84.640905542544886</v>
      </c>
      <c r="D56" s="115">
        <v>4337</v>
      </c>
      <c r="E56" s="114">
        <v>4182</v>
      </c>
      <c r="F56" s="114">
        <v>4116</v>
      </c>
      <c r="G56" s="114">
        <v>3971</v>
      </c>
      <c r="H56" s="140">
        <v>3736</v>
      </c>
      <c r="I56" s="115">
        <v>601</v>
      </c>
      <c r="J56" s="116">
        <v>16.086723768736618</v>
      </c>
    </row>
    <row r="57" spans="1:12" s="110" customFormat="1" ht="13.5" customHeight="1" x14ac:dyDescent="0.2">
      <c r="A57" s="142"/>
      <c r="B57" s="124" t="s">
        <v>117</v>
      </c>
      <c r="C57" s="125">
        <v>15.359094457455113</v>
      </c>
      <c r="D57" s="143">
        <v>787</v>
      </c>
      <c r="E57" s="144">
        <v>831</v>
      </c>
      <c r="F57" s="144">
        <v>842</v>
      </c>
      <c r="G57" s="144">
        <v>813</v>
      </c>
      <c r="H57" s="145">
        <v>760</v>
      </c>
      <c r="I57" s="143">
        <v>27</v>
      </c>
      <c r="J57" s="146">
        <v>3.5526315789473686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29157</v>
      </c>
      <c r="E12" s="236">
        <v>29628</v>
      </c>
      <c r="F12" s="114">
        <v>29929</v>
      </c>
      <c r="G12" s="114">
        <v>29426</v>
      </c>
      <c r="H12" s="140">
        <v>28896</v>
      </c>
      <c r="I12" s="115">
        <v>261</v>
      </c>
      <c r="J12" s="116">
        <v>0.90323920265780733</v>
      </c>
    </row>
    <row r="13" spans="1:15" s="110" customFormat="1" ht="12" customHeight="1" x14ac:dyDescent="0.2">
      <c r="A13" s="118" t="s">
        <v>105</v>
      </c>
      <c r="B13" s="119" t="s">
        <v>106</v>
      </c>
      <c r="C13" s="113">
        <v>44.33240731213774</v>
      </c>
      <c r="D13" s="115">
        <v>12926</v>
      </c>
      <c r="E13" s="114">
        <v>13171</v>
      </c>
      <c r="F13" s="114">
        <v>13413</v>
      </c>
      <c r="G13" s="114">
        <v>13188</v>
      </c>
      <c r="H13" s="140">
        <v>12868</v>
      </c>
      <c r="I13" s="115">
        <v>58</v>
      </c>
      <c r="J13" s="116">
        <v>0.45073049424930062</v>
      </c>
    </row>
    <row r="14" spans="1:15" s="110" customFormat="1" ht="12" customHeight="1" x14ac:dyDescent="0.2">
      <c r="A14" s="118"/>
      <c r="B14" s="119" t="s">
        <v>107</v>
      </c>
      <c r="C14" s="113">
        <v>55.66759268786226</v>
      </c>
      <c r="D14" s="115">
        <v>16231</v>
      </c>
      <c r="E14" s="114">
        <v>16457</v>
      </c>
      <c r="F14" s="114">
        <v>16516</v>
      </c>
      <c r="G14" s="114">
        <v>16238</v>
      </c>
      <c r="H14" s="140">
        <v>16028</v>
      </c>
      <c r="I14" s="115">
        <v>203</v>
      </c>
      <c r="J14" s="116">
        <v>1.2665335662590467</v>
      </c>
    </row>
    <row r="15" spans="1:15" s="110" customFormat="1" ht="12" customHeight="1" x14ac:dyDescent="0.2">
      <c r="A15" s="118" t="s">
        <v>105</v>
      </c>
      <c r="B15" s="121" t="s">
        <v>108</v>
      </c>
      <c r="C15" s="113">
        <v>12.563020886922523</v>
      </c>
      <c r="D15" s="115">
        <v>3663</v>
      </c>
      <c r="E15" s="114">
        <v>3867</v>
      </c>
      <c r="F15" s="114">
        <v>3960</v>
      </c>
      <c r="G15" s="114">
        <v>3716</v>
      </c>
      <c r="H15" s="140">
        <v>3743</v>
      </c>
      <c r="I15" s="115">
        <v>-80</v>
      </c>
      <c r="J15" s="116">
        <v>-2.1373230029388193</v>
      </c>
    </row>
    <row r="16" spans="1:15" s="110" customFormat="1" ht="12" customHeight="1" x14ac:dyDescent="0.2">
      <c r="A16" s="118"/>
      <c r="B16" s="121" t="s">
        <v>109</v>
      </c>
      <c r="C16" s="113">
        <v>66.186507528209347</v>
      </c>
      <c r="D16" s="115">
        <v>19298</v>
      </c>
      <c r="E16" s="114">
        <v>19560</v>
      </c>
      <c r="F16" s="114">
        <v>19811</v>
      </c>
      <c r="G16" s="114">
        <v>19701</v>
      </c>
      <c r="H16" s="140">
        <v>19343</v>
      </c>
      <c r="I16" s="115">
        <v>-45</v>
      </c>
      <c r="J16" s="116">
        <v>-0.23264229953988522</v>
      </c>
    </row>
    <row r="17" spans="1:10" s="110" customFormat="1" ht="12" customHeight="1" x14ac:dyDescent="0.2">
      <c r="A17" s="118"/>
      <c r="B17" s="121" t="s">
        <v>110</v>
      </c>
      <c r="C17" s="113">
        <v>19.772267380045957</v>
      </c>
      <c r="D17" s="115">
        <v>5765</v>
      </c>
      <c r="E17" s="114">
        <v>5751</v>
      </c>
      <c r="F17" s="114">
        <v>5727</v>
      </c>
      <c r="G17" s="114">
        <v>5600</v>
      </c>
      <c r="H17" s="140">
        <v>5429</v>
      </c>
      <c r="I17" s="115">
        <v>336</v>
      </c>
      <c r="J17" s="116">
        <v>6.1889850801252528</v>
      </c>
    </row>
    <row r="18" spans="1:10" s="110" customFormat="1" ht="12" customHeight="1" x14ac:dyDescent="0.2">
      <c r="A18" s="120"/>
      <c r="B18" s="121" t="s">
        <v>111</v>
      </c>
      <c r="C18" s="113">
        <v>1.4782042048221697</v>
      </c>
      <c r="D18" s="115">
        <v>431</v>
      </c>
      <c r="E18" s="114">
        <v>450</v>
      </c>
      <c r="F18" s="114">
        <v>431</v>
      </c>
      <c r="G18" s="114">
        <v>409</v>
      </c>
      <c r="H18" s="140">
        <v>381</v>
      </c>
      <c r="I18" s="115">
        <v>50</v>
      </c>
      <c r="J18" s="116">
        <v>13.123359580052494</v>
      </c>
    </row>
    <row r="19" spans="1:10" s="110" customFormat="1" ht="12" customHeight="1" x14ac:dyDescent="0.2">
      <c r="A19" s="120"/>
      <c r="B19" s="121" t="s">
        <v>112</v>
      </c>
      <c r="C19" s="113">
        <v>0.31553314812909422</v>
      </c>
      <c r="D19" s="115">
        <v>92</v>
      </c>
      <c r="E19" s="114">
        <v>104</v>
      </c>
      <c r="F19" s="114">
        <v>109</v>
      </c>
      <c r="G19" s="114">
        <v>87</v>
      </c>
      <c r="H19" s="140">
        <v>75</v>
      </c>
      <c r="I19" s="115">
        <v>17</v>
      </c>
      <c r="J19" s="116">
        <v>22.666666666666668</v>
      </c>
    </row>
    <row r="20" spans="1:10" s="110" customFormat="1" ht="12" customHeight="1" x14ac:dyDescent="0.2">
      <c r="A20" s="118" t="s">
        <v>113</v>
      </c>
      <c r="B20" s="119" t="s">
        <v>181</v>
      </c>
      <c r="C20" s="113">
        <v>67.002778063586788</v>
      </c>
      <c r="D20" s="115">
        <v>19536</v>
      </c>
      <c r="E20" s="114">
        <v>19940</v>
      </c>
      <c r="F20" s="114">
        <v>20226</v>
      </c>
      <c r="G20" s="114">
        <v>19819</v>
      </c>
      <c r="H20" s="140">
        <v>19465</v>
      </c>
      <c r="I20" s="115">
        <v>71</v>
      </c>
      <c r="J20" s="116">
        <v>0.36475725661443614</v>
      </c>
    </row>
    <row r="21" spans="1:10" s="110" customFormat="1" ht="12" customHeight="1" x14ac:dyDescent="0.2">
      <c r="A21" s="118"/>
      <c r="B21" s="119" t="s">
        <v>182</v>
      </c>
      <c r="C21" s="113">
        <v>32.997221936413212</v>
      </c>
      <c r="D21" s="115">
        <v>9621</v>
      </c>
      <c r="E21" s="114">
        <v>9688</v>
      </c>
      <c r="F21" s="114">
        <v>9703</v>
      </c>
      <c r="G21" s="114">
        <v>9607</v>
      </c>
      <c r="H21" s="140">
        <v>9431</v>
      </c>
      <c r="I21" s="115">
        <v>190</v>
      </c>
      <c r="J21" s="116">
        <v>2.0146325946347154</v>
      </c>
    </row>
    <row r="22" spans="1:10" s="110" customFormat="1" ht="12" customHeight="1" x14ac:dyDescent="0.2">
      <c r="A22" s="118" t="s">
        <v>113</v>
      </c>
      <c r="B22" s="119" t="s">
        <v>116</v>
      </c>
      <c r="C22" s="113">
        <v>84.058716603217064</v>
      </c>
      <c r="D22" s="115">
        <v>24509</v>
      </c>
      <c r="E22" s="114">
        <v>24854</v>
      </c>
      <c r="F22" s="114">
        <v>25152</v>
      </c>
      <c r="G22" s="114">
        <v>24737</v>
      </c>
      <c r="H22" s="140">
        <v>24396</v>
      </c>
      <c r="I22" s="115">
        <v>113</v>
      </c>
      <c r="J22" s="116">
        <v>0.46319068699786853</v>
      </c>
    </row>
    <row r="23" spans="1:10" s="110" customFormat="1" ht="12" customHeight="1" x14ac:dyDescent="0.2">
      <c r="A23" s="118"/>
      <c r="B23" s="119" t="s">
        <v>117</v>
      </c>
      <c r="C23" s="113">
        <v>15.917275439860068</v>
      </c>
      <c r="D23" s="115">
        <v>4641</v>
      </c>
      <c r="E23" s="114">
        <v>4767</v>
      </c>
      <c r="F23" s="114">
        <v>4770</v>
      </c>
      <c r="G23" s="114">
        <v>4680</v>
      </c>
      <c r="H23" s="140">
        <v>4493</v>
      </c>
      <c r="I23" s="115">
        <v>148</v>
      </c>
      <c r="J23" s="116">
        <v>3.294012908969508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33619</v>
      </c>
      <c r="E64" s="236">
        <v>33920</v>
      </c>
      <c r="F64" s="236">
        <v>34252</v>
      </c>
      <c r="G64" s="236">
        <v>33658</v>
      </c>
      <c r="H64" s="140">
        <v>33092</v>
      </c>
      <c r="I64" s="115">
        <v>527</v>
      </c>
      <c r="J64" s="116">
        <v>1.5925299165961562</v>
      </c>
    </row>
    <row r="65" spans="1:12" s="110" customFormat="1" ht="12" customHeight="1" x14ac:dyDescent="0.2">
      <c r="A65" s="118" t="s">
        <v>105</v>
      </c>
      <c r="B65" s="119" t="s">
        <v>106</v>
      </c>
      <c r="C65" s="113">
        <v>49.311401290936672</v>
      </c>
      <c r="D65" s="235">
        <v>16578</v>
      </c>
      <c r="E65" s="236">
        <v>16724</v>
      </c>
      <c r="F65" s="236">
        <v>16985</v>
      </c>
      <c r="G65" s="236">
        <v>16687</v>
      </c>
      <c r="H65" s="140">
        <v>16359</v>
      </c>
      <c r="I65" s="115">
        <v>219</v>
      </c>
      <c r="J65" s="116">
        <v>1.3387126352466532</v>
      </c>
    </row>
    <row r="66" spans="1:12" s="110" customFormat="1" ht="12" customHeight="1" x14ac:dyDescent="0.2">
      <c r="A66" s="118"/>
      <c r="B66" s="119" t="s">
        <v>107</v>
      </c>
      <c r="C66" s="113">
        <v>50.688598709063328</v>
      </c>
      <c r="D66" s="235">
        <v>17041</v>
      </c>
      <c r="E66" s="236">
        <v>17196</v>
      </c>
      <c r="F66" s="236">
        <v>17267</v>
      </c>
      <c r="G66" s="236">
        <v>16971</v>
      </c>
      <c r="H66" s="140">
        <v>16733</v>
      </c>
      <c r="I66" s="115">
        <v>308</v>
      </c>
      <c r="J66" s="116">
        <v>1.8406741170142831</v>
      </c>
    </row>
    <row r="67" spans="1:12" s="110" customFormat="1" ht="12" customHeight="1" x14ac:dyDescent="0.2">
      <c r="A67" s="118" t="s">
        <v>105</v>
      </c>
      <c r="B67" s="121" t="s">
        <v>108</v>
      </c>
      <c r="C67" s="113">
        <v>12.34421011927779</v>
      </c>
      <c r="D67" s="235">
        <v>4150</v>
      </c>
      <c r="E67" s="236">
        <v>4311</v>
      </c>
      <c r="F67" s="236">
        <v>4434</v>
      </c>
      <c r="G67" s="236">
        <v>4150</v>
      </c>
      <c r="H67" s="140">
        <v>4191</v>
      </c>
      <c r="I67" s="115">
        <v>-41</v>
      </c>
      <c r="J67" s="116">
        <v>-0.97828680505845855</v>
      </c>
    </row>
    <row r="68" spans="1:12" s="110" customFormat="1" ht="12" customHeight="1" x14ac:dyDescent="0.2">
      <c r="A68" s="118"/>
      <c r="B68" s="121" t="s">
        <v>109</v>
      </c>
      <c r="C68" s="113">
        <v>65.781254647669471</v>
      </c>
      <c r="D68" s="235">
        <v>22115</v>
      </c>
      <c r="E68" s="236">
        <v>22285</v>
      </c>
      <c r="F68" s="236">
        <v>22572</v>
      </c>
      <c r="G68" s="236">
        <v>22447</v>
      </c>
      <c r="H68" s="140">
        <v>22078</v>
      </c>
      <c r="I68" s="115">
        <v>37</v>
      </c>
      <c r="J68" s="116">
        <v>0.16758764380831598</v>
      </c>
    </row>
    <row r="69" spans="1:12" s="110" customFormat="1" ht="12" customHeight="1" x14ac:dyDescent="0.2">
      <c r="A69" s="118"/>
      <c r="B69" s="121" t="s">
        <v>110</v>
      </c>
      <c r="C69" s="113">
        <v>20.289122222552724</v>
      </c>
      <c r="D69" s="235">
        <v>6821</v>
      </c>
      <c r="E69" s="236">
        <v>6783</v>
      </c>
      <c r="F69" s="236">
        <v>6722</v>
      </c>
      <c r="G69" s="236">
        <v>6572</v>
      </c>
      <c r="H69" s="140">
        <v>6361</v>
      </c>
      <c r="I69" s="115">
        <v>460</v>
      </c>
      <c r="J69" s="116">
        <v>7.2315673636220721</v>
      </c>
    </row>
    <row r="70" spans="1:12" s="110" customFormat="1" ht="12" customHeight="1" x14ac:dyDescent="0.2">
      <c r="A70" s="120"/>
      <c r="B70" s="121" t="s">
        <v>111</v>
      </c>
      <c r="C70" s="113">
        <v>1.5854130105000148</v>
      </c>
      <c r="D70" s="235">
        <v>533</v>
      </c>
      <c r="E70" s="236">
        <v>541</v>
      </c>
      <c r="F70" s="236">
        <v>524</v>
      </c>
      <c r="G70" s="236">
        <v>489</v>
      </c>
      <c r="H70" s="140">
        <v>462</v>
      </c>
      <c r="I70" s="115">
        <v>71</v>
      </c>
      <c r="J70" s="116">
        <v>15.367965367965368</v>
      </c>
    </row>
    <row r="71" spans="1:12" s="110" customFormat="1" ht="12" customHeight="1" x14ac:dyDescent="0.2">
      <c r="A71" s="120"/>
      <c r="B71" s="121" t="s">
        <v>112</v>
      </c>
      <c r="C71" s="113">
        <v>0.34504298164728281</v>
      </c>
      <c r="D71" s="235">
        <v>116</v>
      </c>
      <c r="E71" s="236">
        <v>121</v>
      </c>
      <c r="F71" s="236">
        <v>125</v>
      </c>
      <c r="G71" s="236">
        <v>101</v>
      </c>
      <c r="H71" s="140">
        <v>91</v>
      </c>
      <c r="I71" s="115">
        <v>25</v>
      </c>
      <c r="J71" s="116">
        <v>27.472527472527471</v>
      </c>
    </row>
    <row r="72" spans="1:12" s="110" customFormat="1" ht="12" customHeight="1" x14ac:dyDescent="0.2">
      <c r="A72" s="118" t="s">
        <v>113</v>
      </c>
      <c r="B72" s="119" t="s">
        <v>181</v>
      </c>
      <c r="C72" s="113">
        <v>69.088908057943428</v>
      </c>
      <c r="D72" s="235">
        <v>23227</v>
      </c>
      <c r="E72" s="236">
        <v>23501</v>
      </c>
      <c r="F72" s="236">
        <v>23840</v>
      </c>
      <c r="G72" s="236">
        <v>23321</v>
      </c>
      <c r="H72" s="140">
        <v>22933</v>
      </c>
      <c r="I72" s="115">
        <v>294</v>
      </c>
      <c r="J72" s="116">
        <v>1.2819953778397941</v>
      </c>
    </row>
    <row r="73" spans="1:12" s="110" customFormat="1" ht="12" customHeight="1" x14ac:dyDescent="0.2">
      <c r="A73" s="118"/>
      <c r="B73" s="119" t="s">
        <v>182</v>
      </c>
      <c r="C73" s="113">
        <v>30.911091942056576</v>
      </c>
      <c r="D73" s="115">
        <v>10392</v>
      </c>
      <c r="E73" s="114">
        <v>10419</v>
      </c>
      <c r="F73" s="114">
        <v>10412</v>
      </c>
      <c r="G73" s="114">
        <v>10337</v>
      </c>
      <c r="H73" s="140">
        <v>10159</v>
      </c>
      <c r="I73" s="115">
        <v>233</v>
      </c>
      <c r="J73" s="116">
        <v>2.2935328280342553</v>
      </c>
    </row>
    <row r="74" spans="1:12" s="110" customFormat="1" ht="12" customHeight="1" x14ac:dyDescent="0.2">
      <c r="A74" s="118" t="s">
        <v>113</v>
      </c>
      <c r="B74" s="119" t="s">
        <v>116</v>
      </c>
      <c r="C74" s="113">
        <v>84.416550165085226</v>
      </c>
      <c r="D74" s="115">
        <v>28380</v>
      </c>
      <c r="E74" s="114">
        <v>28635</v>
      </c>
      <c r="F74" s="114">
        <v>28936</v>
      </c>
      <c r="G74" s="114">
        <v>28445</v>
      </c>
      <c r="H74" s="140">
        <v>28072</v>
      </c>
      <c r="I74" s="115">
        <v>308</v>
      </c>
      <c r="J74" s="116">
        <v>1.0971786833855799</v>
      </c>
    </row>
    <row r="75" spans="1:12" s="110" customFormat="1" ht="12" customHeight="1" x14ac:dyDescent="0.2">
      <c r="A75" s="142"/>
      <c r="B75" s="124" t="s">
        <v>117</v>
      </c>
      <c r="C75" s="125">
        <v>15.565602784139921</v>
      </c>
      <c r="D75" s="143">
        <v>5233</v>
      </c>
      <c r="E75" s="144">
        <v>5278</v>
      </c>
      <c r="F75" s="144">
        <v>5309</v>
      </c>
      <c r="G75" s="144">
        <v>5201</v>
      </c>
      <c r="H75" s="145">
        <v>5012</v>
      </c>
      <c r="I75" s="143">
        <v>221</v>
      </c>
      <c r="J75" s="146">
        <v>4.409417398244214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29157</v>
      </c>
      <c r="G11" s="114">
        <v>29628</v>
      </c>
      <c r="H11" s="114">
        <v>29929</v>
      </c>
      <c r="I11" s="114">
        <v>29426</v>
      </c>
      <c r="J11" s="140">
        <v>28896</v>
      </c>
      <c r="K11" s="114">
        <v>261</v>
      </c>
      <c r="L11" s="116">
        <v>0.90323920265780733</v>
      </c>
    </row>
    <row r="12" spans="1:17" s="110" customFormat="1" ht="24.95" customHeight="1" x14ac:dyDescent="0.2">
      <c r="A12" s="604" t="s">
        <v>185</v>
      </c>
      <c r="B12" s="605"/>
      <c r="C12" s="605"/>
      <c r="D12" s="606"/>
      <c r="E12" s="113">
        <v>44.33240731213774</v>
      </c>
      <c r="F12" s="115">
        <v>12926</v>
      </c>
      <c r="G12" s="114">
        <v>13171</v>
      </c>
      <c r="H12" s="114">
        <v>13413</v>
      </c>
      <c r="I12" s="114">
        <v>13188</v>
      </c>
      <c r="J12" s="140">
        <v>12868</v>
      </c>
      <c r="K12" s="114">
        <v>58</v>
      </c>
      <c r="L12" s="116">
        <v>0.45073049424930062</v>
      </c>
    </row>
    <row r="13" spans="1:17" s="110" customFormat="1" ht="15" customHeight="1" x14ac:dyDescent="0.2">
      <c r="A13" s="120"/>
      <c r="B13" s="612" t="s">
        <v>107</v>
      </c>
      <c r="C13" s="612"/>
      <c r="E13" s="113">
        <v>55.66759268786226</v>
      </c>
      <c r="F13" s="115">
        <v>16231</v>
      </c>
      <c r="G13" s="114">
        <v>16457</v>
      </c>
      <c r="H13" s="114">
        <v>16516</v>
      </c>
      <c r="I13" s="114">
        <v>16238</v>
      </c>
      <c r="J13" s="140">
        <v>16028</v>
      </c>
      <c r="K13" s="114">
        <v>203</v>
      </c>
      <c r="L13" s="116">
        <v>1.2665335662590467</v>
      </c>
    </row>
    <row r="14" spans="1:17" s="110" customFormat="1" ht="24.95" customHeight="1" x14ac:dyDescent="0.2">
      <c r="A14" s="604" t="s">
        <v>186</v>
      </c>
      <c r="B14" s="605"/>
      <c r="C14" s="605"/>
      <c r="D14" s="606"/>
      <c r="E14" s="113">
        <v>12.563020886922523</v>
      </c>
      <c r="F14" s="115">
        <v>3663</v>
      </c>
      <c r="G14" s="114">
        <v>3867</v>
      </c>
      <c r="H14" s="114">
        <v>3960</v>
      </c>
      <c r="I14" s="114">
        <v>3716</v>
      </c>
      <c r="J14" s="140">
        <v>3743</v>
      </c>
      <c r="K14" s="114">
        <v>-80</v>
      </c>
      <c r="L14" s="116">
        <v>-2.1373230029388193</v>
      </c>
    </row>
    <row r="15" spans="1:17" s="110" customFormat="1" ht="15" customHeight="1" x14ac:dyDescent="0.2">
      <c r="A15" s="120"/>
      <c r="B15" s="119"/>
      <c r="C15" s="258" t="s">
        <v>106</v>
      </c>
      <c r="E15" s="113">
        <v>50.395850395850395</v>
      </c>
      <c r="F15" s="115">
        <v>1846</v>
      </c>
      <c r="G15" s="114">
        <v>1968</v>
      </c>
      <c r="H15" s="114">
        <v>2051</v>
      </c>
      <c r="I15" s="114">
        <v>1910</v>
      </c>
      <c r="J15" s="140">
        <v>1934</v>
      </c>
      <c r="K15" s="114">
        <v>-88</v>
      </c>
      <c r="L15" s="116">
        <v>-4.5501551189245086</v>
      </c>
    </row>
    <row r="16" spans="1:17" s="110" customFormat="1" ht="15" customHeight="1" x14ac:dyDescent="0.2">
      <c r="A16" s="120"/>
      <c r="B16" s="119"/>
      <c r="C16" s="258" t="s">
        <v>107</v>
      </c>
      <c r="E16" s="113">
        <v>49.604149604149605</v>
      </c>
      <c r="F16" s="115">
        <v>1817</v>
      </c>
      <c r="G16" s="114">
        <v>1899</v>
      </c>
      <c r="H16" s="114">
        <v>1909</v>
      </c>
      <c r="I16" s="114">
        <v>1806</v>
      </c>
      <c r="J16" s="140">
        <v>1809</v>
      </c>
      <c r="K16" s="114">
        <v>8</v>
      </c>
      <c r="L16" s="116">
        <v>0.44223327805417356</v>
      </c>
    </row>
    <row r="17" spans="1:12" s="110" customFormat="1" ht="15" customHeight="1" x14ac:dyDescent="0.2">
      <c r="A17" s="120"/>
      <c r="B17" s="121" t="s">
        <v>109</v>
      </c>
      <c r="C17" s="258"/>
      <c r="E17" s="113">
        <v>66.186507528209347</v>
      </c>
      <c r="F17" s="115">
        <v>19298</v>
      </c>
      <c r="G17" s="114">
        <v>19560</v>
      </c>
      <c r="H17" s="114">
        <v>19811</v>
      </c>
      <c r="I17" s="114">
        <v>19701</v>
      </c>
      <c r="J17" s="140">
        <v>19343</v>
      </c>
      <c r="K17" s="114">
        <v>-45</v>
      </c>
      <c r="L17" s="116">
        <v>-0.23264229953988522</v>
      </c>
    </row>
    <row r="18" spans="1:12" s="110" customFormat="1" ht="15" customHeight="1" x14ac:dyDescent="0.2">
      <c r="A18" s="120"/>
      <c r="B18" s="119"/>
      <c r="C18" s="258" t="s">
        <v>106</v>
      </c>
      <c r="E18" s="113">
        <v>43.823194113379628</v>
      </c>
      <c r="F18" s="115">
        <v>8457</v>
      </c>
      <c r="G18" s="114">
        <v>8588</v>
      </c>
      <c r="H18" s="114">
        <v>8748</v>
      </c>
      <c r="I18" s="114">
        <v>8712</v>
      </c>
      <c r="J18" s="140">
        <v>8473</v>
      </c>
      <c r="K18" s="114">
        <v>-16</v>
      </c>
      <c r="L18" s="116">
        <v>-0.18883512333293992</v>
      </c>
    </row>
    <row r="19" spans="1:12" s="110" customFormat="1" ht="15" customHeight="1" x14ac:dyDescent="0.2">
      <c r="A19" s="120"/>
      <c r="B19" s="119"/>
      <c r="C19" s="258" t="s">
        <v>107</v>
      </c>
      <c r="E19" s="113">
        <v>56.176805886620372</v>
      </c>
      <c r="F19" s="115">
        <v>10841</v>
      </c>
      <c r="G19" s="114">
        <v>10972</v>
      </c>
      <c r="H19" s="114">
        <v>11063</v>
      </c>
      <c r="I19" s="114">
        <v>10989</v>
      </c>
      <c r="J19" s="140">
        <v>10870</v>
      </c>
      <c r="K19" s="114">
        <v>-29</v>
      </c>
      <c r="L19" s="116">
        <v>-0.26678932842686293</v>
      </c>
    </row>
    <row r="20" spans="1:12" s="110" customFormat="1" ht="15" customHeight="1" x14ac:dyDescent="0.2">
      <c r="A20" s="120"/>
      <c r="B20" s="121" t="s">
        <v>110</v>
      </c>
      <c r="C20" s="258"/>
      <c r="E20" s="113">
        <v>19.772267380045957</v>
      </c>
      <c r="F20" s="115">
        <v>5765</v>
      </c>
      <c r="G20" s="114">
        <v>5751</v>
      </c>
      <c r="H20" s="114">
        <v>5727</v>
      </c>
      <c r="I20" s="114">
        <v>5600</v>
      </c>
      <c r="J20" s="140">
        <v>5429</v>
      </c>
      <c r="K20" s="114">
        <v>336</v>
      </c>
      <c r="L20" s="116">
        <v>6.1889850801252528</v>
      </c>
    </row>
    <row r="21" spans="1:12" s="110" customFormat="1" ht="15" customHeight="1" x14ac:dyDescent="0.2">
      <c r="A21" s="120"/>
      <c r="B21" s="119"/>
      <c r="C21" s="258" t="s">
        <v>106</v>
      </c>
      <c r="E21" s="113">
        <v>41.821335646140504</v>
      </c>
      <c r="F21" s="115">
        <v>2411</v>
      </c>
      <c r="G21" s="114">
        <v>2391</v>
      </c>
      <c r="H21" s="114">
        <v>2402</v>
      </c>
      <c r="I21" s="114">
        <v>2366</v>
      </c>
      <c r="J21" s="140">
        <v>2272</v>
      </c>
      <c r="K21" s="114">
        <v>139</v>
      </c>
      <c r="L21" s="116">
        <v>6.117957746478873</v>
      </c>
    </row>
    <row r="22" spans="1:12" s="110" customFormat="1" ht="15" customHeight="1" x14ac:dyDescent="0.2">
      <c r="A22" s="120"/>
      <c r="B22" s="119"/>
      <c r="C22" s="258" t="s">
        <v>107</v>
      </c>
      <c r="E22" s="113">
        <v>58.178664353859496</v>
      </c>
      <c r="F22" s="115">
        <v>3354</v>
      </c>
      <c r="G22" s="114">
        <v>3360</v>
      </c>
      <c r="H22" s="114">
        <v>3325</v>
      </c>
      <c r="I22" s="114">
        <v>3234</v>
      </c>
      <c r="J22" s="140">
        <v>3157</v>
      </c>
      <c r="K22" s="114">
        <v>197</v>
      </c>
      <c r="L22" s="116">
        <v>6.2401013620525818</v>
      </c>
    </row>
    <row r="23" spans="1:12" s="110" customFormat="1" ht="15" customHeight="1" x14ac:dyDescent="0.2">
      <c r="A23" s="120"/>
      <c r="B23" s="121" t="s">
        <v>111</v>
      </c>
      <c r="C23" s="258"/>
      <c r="E23" s="113">
        <v>1.4782042048221697</v>
      </c>
      <c r="F23" s="115">
        <v>431</v>
      </c>
      <c r="G23" s="114">
        <v>450</v>
      </c>
      <c r="H23" s="114">
        <v>431</v>
      </c>
      <c r="I23" s="114">
        <v>409</v>
      </c>
      <c r="J23" s="140">
        <v>381</v>
      </c>
      <c r="K23" s="114">
        <v>50</v>
      </c>
      <c r="L23" s="116">
        <v>13.123359580052494</v>
      </c>
    </row>
    <row r="24" spans="1:12" s="110" customFormat="1" ht="15" customHeight="1" x14ac:dyDescent="0.2">
      <c r="A24" s="120"/>
      <c r="B24" s="119"/>
      <c r="C24" s="258" t="s">
        <v>106</v>
      </c>
      <c r="E24" s="113">
        <v>49.187935034802784</v>
      </c>
      <c r="F24" s="115">
        <v>212</v>
      </c>
      <c r="G24" s="114">
        <v>224</v>
      </c>
      <c r="H24" s="114">
        <v>212</v>
      </c>
      <c r="I24" s="114">
        <v>200</v>
      </c>
      <c r="J24" s="140">
        <v>189</v>
      </c>
      <c r="K24" s="114">
        <v>23</v>
      </c>
      <c r="L24" s="116">
        <v>12.169312169312169</v>
      </c>
    </row>
    <row r="25" spans="1:12" s="110" customFormat="1" ht="15" customHeight="1" x14ac:dyDescent="0.2">
      <c r="A25" s="120"/>
      <c r="B25" s="119"/>
      <c r="C25" s="258" t="s">
        <v>107</v>
      </c>
      <c r="E25" s="113">
        <v>50.812064965197216</v>
      </c>
      <c r="F25" s="115">
        <v>219</v>
      </c>
      <c r="G25" s="114">
        <v>226</v>
      </c>
      <c r="H25" s="114">
        <v>219</v>
      </c>
      <c r="I25" s="114">
        <v>209</v>
      </c>
      <c r="J25" s="140">
        <v>192</v>
      </c>
      <c r="K25" s="114">
        <v>27</v>
      </c>
      <c r="L25" s="116">
        <v>14.0625</v>
      </c>
    </row>
    <row r="26" spans="1:12" s="110" customFormat="1" ht="15" customHeight="1" x14ac:dyDescent="0.2">
      <c r="A26" s="120"/>
      <c r="C26" s="121" t="s">
        <v>187</v>
      </c>
      <c r="D26" s="110" t="s">
        <v>188</v>
      </c>
      <c r="E26" s="113">
        <v>0.31553314812909422</v>
      </c>
      <c r="F26" s="115">
        <v>92</v>
      </c>
      <c r="G26" s="114">
        <v>104</v>
      </c>
      <c r="H26" s="114">
        <v>109</v>
      </c>
      <c r="I26" s="114">
        <v>87</v>
      </c>
      <c r="J26" s="140">
        <v>75</v>
      </c>
      <c r="K26" s="114">
        <v>17</v>
      </c>
      <c r="L26" s="116">
        <v>22.666666666666668</v>
      </c>
    </row>
    <row r="27" spans="1:12" s="110" customFormat="1" ht="15" customHeight="1" x14ac:dyDescent="0.2">
      <c r="A27" s="120"/>
      <c r="B27" s="119"/>
      <c r="D27" s="259" t="s">
        <v>106</v>
      </c>
      <c r="E27" s="113">
        <v>55.434782608695649</v>
      </c>
      <c r="F27" s="115">
        <v>51</v>
      </c>
      <c r="G27" s="114">
        <v>54</v>
      </c>
      <c r="H27" s="114">
        <v>55</v>
      </c>
      <c r="I27" s="114">
        <v>41</v>
      </c>
      <c r="J27" s="140">
        <v>36</v>
      </c>
      <c r="K27" s="114">
        <v>15</v>
      </c>
      <c r="L27" s="116">
        <v>41.666666666666664</v>
      </c>
    </row>
    <row r="28" spans="1:12" s="110" customFormat="1" ht="15" customHeight="1" x14ac:dyDescent="0.2">
      <c r="A28" s="120"/>
      <c r="B28" s="119"/>
      <c r="D28" s="259" t="s">
        <v>107</v>
      </c>
      <c r="E28" s="113">
        <v>44.565217391304351</v>
      </c>
      <c r="F28" s="115">
        <v>41</v>
      </c>
      <c r="G28" s="114">
        <v>50</v>
      </c>
      <c r="H28" s="114">
        <v>54</v>
      </c>
      <c r="I28" s="114">
        <v>46</v>
      </c>
      <c r="J28" s="140">
        <v>39</v>
      </c>
      <c r="K28" s="114">
        <v>2</v>
      </c>
      <c r="L28" s="116">
        <v>5.1282051282051286</v>
      </c>
    </row>
    <row r="29" spans="1:12" s="110" customFormat="1" ht="24.95" customHeight="1" x14ac:dyDescent="0.2">
      <c r="A29" s="604" t="s">
        <v>189</v>
      </c>
      <c r="B29" s="605"/>
      <c r="C29" s="605"/>
      <c r="D29" s="606"/>
      <c r="E29" s="113">
        <v>84.058716603217064</v>
      </c>
      <c r="F29" s="115">
        <v>24509</v>
      </c>
      <c r="G29" s="114">
        <v>24854</v>
      </c>
      <c r="H29" s="114">
        <v>25152</v>
      </c>
      <c r="I29" s="114">
        <v>24737</v>
      </c>
      <c r="J29" s="140">
        <v>24396</v>
      </c>
      <c r="K29" s="114">
        <v>113</v>
      </c>
      <c r="L29" s="116">
        <v>0.46319068699786853</v>
      </c>
    </row>
    <row r="30" spans="1:12" s="110" customFormat="1" ht="15" customHeight="1" x14ac:dyDescent="0.2">
      <c r="A30" s="120"/>
      <c r="B30" s="119"/>
      <c r="C30" s="258" t="s">
        <v>106</v>
      </c>
      <c r="E30" s="113">
        <v>42.576196499245178</v>
      </c>
      <c r="F30" s="115">
        <v>10435</v>
      </c>
      <c r="G30" s="114">
        <v>10610</v>
      </c>
      <c r="H30" s="114">
        <v>10830</v>
      </c>
      <c r="I30" s="114">
        <v>10658</v>
      </c>
      <c r="J30" s="140">
        <v>10436</v>
      </c>
      <c r="K30" s="114">
        <v>-1</v>
      </c>
      <c r="L30" s="116">
        <v>-9.5822154082023762E-3</v>
      </c>
    </row>
    <row r="31" spans="1:12" s="110" customFormat="1" ht="15" customHeight="1" x14ac:dyDescent="0.2">
      <c r="A31" s="120"/>
      <c r="B31" s="119"/>
      <c r="C31" s="258" t="s">
        <v>107</v>
      </c>
      <c r="E31" s="113">
        <v>57.423803500754822</v>
      </c>
      <c r="F31" s="115">
        <v>14074</v>
      </c>
      <c r="G31" s="114">
        <v>14244</v>
      </c>
      <c r="H31" s="114">
        <v>14322</v>
      </c>
      <c r="I31" s="114">
        <v>14079</v>
      </c>
      <c r="J31" s="140">
        <v>13960</v>
      </c>
      <c r="K31" s="114">
        <v>114</v>
      </c>
      <c r="L31" s="116">
        <v>0.81661891117478513</v>
      </c>
    </row>
    <row r="32" spans="1:12" s="110" customFormat="1" ht="15" customHeight="1" x14ac:dyDescent="0.2">
      <c r="A32" s="120"/>
      <c r="B32" s="119" t="s">
        <v>117</v>
      </c>
      <c r="C32" s="258"/>
      <c r="E32" s="113">
        <v>15.917275439860068</v>
      </c>
      <c r="F32" s="115">
        <v>4641</v>
      </c>
      <c r="G32" s="114">
        <v>4767</v>
      </c>
      <c r="H32" s="114">
        <v>4770</v>
      </c>
      <c r="I32" s="114">
        <v>4680</v>
      </c>
      <c r="J32" s="140">
        <v>4493</v>
      </c>
      <c r="K32" s="114">
        <v>148</v>
      </c>
      <c r="L32" s="116">
        <v>3.294012908969508</v>
      </c>
    </row>
    <row r="33" spans="1:12" s="110" customFormat="1" ht="15" customHeight="1" x14ac:dyDescent="0.2">
      <c r="A33" s="120"/>
      <c r="B33" s="119"/>
      <c r="C33" s="258" t="s">
        <v>106</v>
      </c>
      <c r="E33" s="113">
        <v>53.566041801335921</v>
      </c>
      <c r="F33" s="115">
        <v>2486</v>
      </c>
      <c r="G33" s="114">
        <v>2556</v>
      </c>
      <c r="H33" s="114">
        <v>2578</v>
      </c>
      <c r="I33" s="114">
        <v>2526</v>
      </c>
      <c r="J33" s="140">
        <v>2429</v>
      </c>
      <c r="K33" s="114">
        <v>57</v>
      </c>
      <c r="L33" s="116">
        <v>2.3466447097571015</v>
      </c>
    </row>
    <row r="34" spans="1:12" s="110" customFormat="1" ht="15" customHeight="1" x14ac:dyDescent="0.2">
      <c r="A34" s="120"/>
      <c r="B34" s="119"/>
      <c r="C34" s="258" t="s">
        <v>107</v>
      </c>
      <c r="E34" s="113">
        <v>46.433958198664079</v>
      </c>
      <c r="F34" s="115">
        <v>2155</v>
      </c>
      <c r="G34" s="114">
        <v>2211</v>
      </c>
      <c r="H34" s="114">
        <v>2192</v>
      </c>
      <c r="I34" s="114">
        <v>2154</v>
      </c>
      <c r="J34" s="140">
        <v>2064</v>
      </c>
      <c r="K34" s="114">
        <v>91</v>
      </c>
      <c r="L34" s="116">
        <v>4.4089147286821708</v>
      </c>
    </row>
    <row r="35" spans="1:12" s="110" customFormat="1" ht="24.95" customHeight="1" x14ac:dyDescent="0.2">
      <c r="A35" s="604" t="s">
        <v>190</v>
      </c>
      <c r="B35" s="605"/>
      <c r="C35" s="605"/>
      <c r="D35" s="606"/>
      <c r="E35" s="113">
        <v>67.002778063586788</v>
      </c>
      <c r="F35" s="115">
        <v>19536</v>
      </c>
      <c r="G35" s="114">
        <v>19940</v>
      </c>
      <c r="H35" s="114">
        <v>20226</v>
      </c>
      <c r="I35" s="114">
        <v>19819</v>
      </c>
      <c r="J35" s="140">
        <v>19465</v>
      </c>
      <c r="K35" s="114">
        <v>71</v>
      </c>
      <c r="L35" s="116">
        <v>0.36475725661443614</v>
      </c>
    </row>
    <row r="36" spans="1:12" s="110" customFormat="1" ht="15" customHeight="1" x14ac:dyDescent="0.2">
      <c r="A36" s="120"/>
      <c r="B36" s="119"/>
      <c r="C36" s="258" t="s">
        <v>106</v>
      </c>
      <c r="E36" s="113">
        <v>57.283988533988534</v>
      </c>
      <c r="F36" s="115">
        <v>11191</v>
      </c>
      <c r="G36" s="114">
        <v>11417</v>
      </c>
      <c r="H36" s="114">
        <v>11654</v>
      </c>
      <c r="I36" s="114">
        <v>11451</v>
      </c>
      <c r="J36" s="140">
        <v>11194</v>
      </c>
      <c r="K36" s="114">
        <v>-3</v>
      </c>
      <c r="L36" s="116">
        <v>-2.6800071466857246E-2</v>
      </c>
    </row>
    <row r="37" spans="1:12" s="110" customFormat="1" ht="15" customHeight="1" x14ac:dyDescent="0.2">
      <c r="A37" s="120"/>
      <c r="B37" s="119"/>
      <c r="C37" s="258" t="s">
        <v>107</v>
      </c>
      <c r="E37" s="113">
        <v>42.716011466011466</v>
      </c>
      <c r="F37" s="115">
        <v>8345</v>
      </c>
      <c r="G37" s="114">
        <v>8523</v>
      </c>
      <c r="H37" s="114">
        <v>8572</v>
      </c>
      <c r="I37" s="114">
        <v>8368</v>
      </c>
      <c r="J37" s="140">
        <v>8271</v>
      </c>
      <c r="K37" s="114">
        <v>74</v>
      </c>
      <c r="L37" s="116">
        <v>0.89469229839197195</v>
      </c>
    </row>
    <row r="38" spans="1:12" s="110" customFormat="1" ht="15" customHeight="1" x14ac:dyDescent="0.2">
      <c r="A38" s="120"/>
      <c r="B38" s="119" t="s">
        <v>182</v>
      </c>
      <c r="C38" s="258"/>
      <c r="E38" s="113">
        <v>32.997221936413212</v>
      </c>
      <c r="F38" s="115">
        <v>9621</v>
      </c>
      <c r="G38" s="114">
        <v>9688</v>
      </c>
      <c r="H38" s="114">
        <v>9703</v>
      </c>
      <c r="I38" s="114">
        <v>9607</v>
      </c>
      <c r="J38" s="140">
        <v>9431</v>
      </c>
      <c r="K38" s="114">
        <v>190</v>
      </c>
      <c r="L38" s="116">
        <v>2.0146325946347154</v>
      </c>
    </row>
    <row r="39" spans="1:12" s="110" customFormat="1" ht="15" customHeight="1" x14ac:dyDescent="0.2">
      <c r="A39" s="120"/>
      <c r="B39" s="119"/>
      <c r="C39" s="258" t="s">
        <v>106</v>
      </c>
      <c r="E39" s="113">
        <v>18.033468454422618</v>
      </c>
      <c r="F39" s="115">
        <v>1735</v>
      </c>
      <c r="G39" s="114">
        <v>1754</v>
      </c>
      <c r="H39" s="114">
        <v>1759</v>
      </c>
      <c r="I39" s="114">
        <v>1737</v>
      </c>
      <c r="J39" s="140">
        <v>1674</v>
      </c>
      <c r="K39" s="114">
        <v>61</v>
      </c>
      <c r="L39" s="116">
        <v>3.6439665471923535</v>
      </c>
    </row>
    <row r="40" spans="1:12" s="110" customFormat="1" ht="15" customHeight="1" x14ac:dyDescent="0.2">
      <c r="A40" s="120"/>
      <c r="B40" s="119"/>
      <c r="C40" s="258" t="s">
        <v>107</v>
      </c>
      <c r="E40" s="113">
        <v>81.966531545577382</v>
      </c>
      <c r="F40" s="115">
        <v>7886</v>
      </c>
      <c r="G40" s="114">
        <v>7934</v>
      </c>
      <c r="H40" s="114">
        <v>7944</v>
      </c>
      <c r="I40" s="114">
        <v>7870</v>
      </c>
      <c r="J40" s="140">
        <v>7757</v>
      </c>
      <c r="K40" s="114">
        <v>129</v>
      </c>
      <c r="L40" s="116">
        <v>1.6630140518241587</v>
      </c>
    </row>
    <row r="41" spans="1:12" s="110" customFormat="1" ht="24.75" customHeight="1" x14ac:dyDescent="0.2">
      <c r="A41" s="604" t="s">
        <v>519</v>
      </c>
      <c r="B41" s="605"/>
      <c r="C41" s="605"/>
      <c r="D41" s="606"/>
      <c r="E41" s="113">
        <v>5.1582810302843232</v>
      </c>
      <c r="F41" s="115">
        <v>1504</v>
      </c>
      <c r="G41" s="114">
        <v>1655</v>
      </c>
      <c r="H41" s="114">
        <v>1643</v>
      </c>
      <c r="I41" s="114">
        <v>1456</v>
      </c>
      <c r="J41" s="140">
        <v>1486</v>
      </c>
      <c r="K41" s="114">
        <v>18</v>
      </c>
      <c r="L41" s="116">
        <v>1.2113055181695829</v>
      </c>
    </row>
    <row r="42" spans="1:12" s="110" customFormat="1" ht="15" customHeight="1" x14ac:dyDescent="0.2">
      <c r="A42" s="120"/>
      <c r="B42" s="119"/>
      <c r="C42" s="258" t="s">
        <v>106</v>
      </c>
      <c r="E42" s="113">
        <v>54.787234042553195</v>
      </c>
      <c r="F42" s="115">
        <v>824</v>
      </c>
      <c r="G42" s="114">
        <v>910</v>
      </c>
      <c r="H42" s="114">
        <v>909</v>
      </c>
      <c r="I42" s="114">
        <v>813</v>
      </c>
      <c r="J42" s="140">
        <v>825</v>
      </c>
      <c r="K42" s="114">
        <v>-1</v>
      </c>
      <c r="L42" s="116">
        <v>-0.12121212121212122</v>
      </c>
    </row>
    <row r="43" spans="1:12" s="110" customFormat="1" ht="15" customHeight="1" x14ac:dyDescent="0.2">
      <c r="A43" s="123"/>
      <c r="B43" s="124"/>
      <c r="C43" s="260" t="s">
        <v>107</v>
      </c>
      <c r="D43" s="261"/>
      <c r="E43" s="125">
        <v>45.212765957446805</v>
      </c>
      <c r="F43" s="143">
        <v>680</v>
      </c>
      <c r="G43" s="144">
        <v>745</v>
      </c>
      <c r="H43" s="144">
        <v>734</v>
      </c>
      <c r="I43" s="144">
        <v>643</v>
      </c>
      <c r="J43" s="145">
        <v>661</v>
      </c>
      <c r="K43" s="144">
        <v>19</v>
      </c>
      <c r="L43" s="146">
        <v>2.8744326777609683</v>
      </c>
    </row>
    <row r="44" spans="1:12" s="110" customFormat="1" ht="45.75" customHeight="1" x14ac:dyDescent="0.2">
      <c r="A44" s="604" t="s">
        <v>191</v>
      </c>
      <c r="B44" s="605"/>
      <c r="C44" s="605"/>
      <c r="D44" s="606"/>
      <c r="E44" s="113">
        <v>0.5796206742806187</v>
      </c>
      <c r="F44" s="115">
        <v>169</v>
      </c>
      <c r="G44" s="114">
        <v>173</v>
      </c>
      <c r="H44" s="114">
        <v>174</v>
      </c>
      <c r="I44" s="114">
        <v>169</v>
      </c>
      <c r="J44" s="140">
        <v>163</v>
      </c>
      <c r="K44" s="114">
        <v>6</v>
      </c>
      <c r="L44" s="116">
        <v>3.6809815950920246</v>
      </c>
    </row>
    <row r="45" spans="1:12" s="110" customFormat="1" ht="15" customHeight="1" x14ac:dyDescent="0.2">
      <c r="A45" s="120"/>
      <c r="B45" s="119"/>
      <c r="C45" s="258" t="s">
        <v>106</v>
      </c>
      <c r="E45" s="113">
        <v>57.988165680473372</v>
      </c>
      <c r="F45" s="115">
        <v>98</v>
      </c>
      <c r="G45" s="114">
        <v>101</v>
      </c>
      <c r="H45" s="114">
        <v>102</v>
      </c>
      <c r="I45" s="114">
        <v>99</v>
      </c>
      <c r="J45" s="140">
        <v>94</v>
      </c>
      <c r="K45" s="114">
        <v>4</v>
      </c>
      <c r="L45" s="116">
        <v>4.2553191489361701</v>
      </c>
    </row>
    <row r="46" spans="1:12" s="110" customFormat="1" ht="15" customHeight="1" x14ac:dyDescent="0.2">
      <c r="A46" s="123"/>
      <c r="B46" s="124"/>
      <c r="C46" s="260" t="s">
        <v>107</v>
      </c>
      <c r="D46" s="261"/>
      <c r="E46" s="125">
        <v>42.011834319526628</v>
      </c>
      <c r="F46" s="143">
        <v>71</v>
      </c>
      <c r="G46" s="144">
        <v>72</v>
      </c>
      <c r="H46" s="144">
        <v>72</v>
      </c>
      <c r="I46" s="144">
        <v>70</v>
      </c>
      <c r="J46" s="145">
        <v>69</v>
      </c>
      <c r="K46" s="144">
        <v>2</v>
      </c>
      <c r="L46" s="146">
        <v>2.8985507246376812</v>
      </c>
    </row>
    <row r="47" spans="1:12" s="110" customFormat="1" ht="39" customHeight="1" x14ac:dyDescent="0.2">
      <c r="A47" s="604" t="s">
        <v>520</v>
      </c>
      <c r="B47" s="607"/>
      <c r="C47" s="607"/>
      <c r="D47" s="608"/>
      <c r="E47" s="113">
        <v>0.1406180334053572</v>
      </c>
      <c r="F47" s="115">
        <v>41</v>
      </c>
      <c r="G47" s="114">
        <v>47</v>
      </c>
      <c r="H47" s="114">
        <v>38</v>
      </c>
      <c r="I47" s="114">
        <v>53</v>
      </c>
      <c r="J47" s="140">
        <v>56</v>
      </c>
      <c r="K47" s="114">
        <v>-15</v>
      </c>
      <c r="L47" s="116">
        <v>-26.785714285714285</v>
      </c>
    </row>
    <row r="48" spans="1:12" s="110" customFormat="1" ht="15" customHeight="1" x14ac:dyDescent="0.2">
      <c r="A48" s="120"/>
      <c r="B48" s="119"/>
      <c r="C48" s="258" t="s">
        <v>106</v>
      </c>
      <c r="E48" s="113">
        <v>43.902439024390247</v>
      </c>
      <c r="F48" s="115">
        <v>18</v>
      </c>
      <c r="G48" s="114">
        <v>22</v>
      </c>
      <c r="H48" s="114">
        <v>17</v>
      </c>
      <c r="I48" s="114">
        <v>18</v>
      </c>
      <c r="J48" s="140">
        <v>22</v>
      </c>
      <c r="K48" s="114">
        <v>-4</v>
      </c>
      <c r="L48" s="116">
        <v>-18.181818181818183</v>
      </c>
    </row>
    <row r="49" spans="1:12" s="110" customFormat="1" ht="15" customHeight="1" x14ac:dyDescent="0.2">
      <c r="A49" s="123"/>
      <c r="B49" s="124"/>
      <c r="C49" s="260" t="s">
        <v>107</v>
      </c>
      <c r="D49" s="261"/>
      <c r="E49" s="125">
        <v>56.097560975609753</v>
      </c>
      <c r="F49" s="143">
        <v>23</v>
      </c>
      <c r="G49" s="144">
        <v>25</v>
      </c>
      <c r="H49" s="144">
        <v>21</v>
      </c>
      <c r="I49" s="144">
        <v>35</v>
      </c>
      <c r="J49" s="145">
        <v>34</v>
      </c>
      <c r="K49" s="144">
        <v>-11</v>
      </c>
      <c r="L49" s="146">
        <v>-32.352941176470587</v>
      </c>
    </row>
    <row r="50" spans="1:12" s="110" customFormat="1" ht="24.95" customHeight="1" x14ac:dyDescent="0.2">
      <c r="A50" s="609" t="s">
        <v>192</v>
      </c>
      <c r="B50" s="610"/>
      <c r="C50" s="610"/>
      <c r="D50" s="611"/>
      <c r="E50" s="262">
        <v>10.872174777926398</v>
      </c>
      <c r="F50" s="263">
        <v>3170</v>
      </c>
      <c r="G50" s="264">
        <v>3381</v>
      </c>
      <c r="H50" s="264">
        <v>3407</v>
      </c>
      <c r="I50" s="264">
        <v>3148</v>
      </c>
      <c r="J50" s="265">
        <v>3181</v>
      </c>
      <c r="K50" s="263">
        <v>-11</v>
      </c>
      <c r="L50" s="266">
        <v>-0.34580320653882429</v>
      </c>
    </row>
    <row r="51" spans="1:12" s="110" customFormat="1" ht="15" customHeight="1" x14ac:dyDescent="0.2">
      <c r="A51" s="120"/>
      <c r="B51" s="119"/>
      <c r="C51" s="258" t="s">
        <v>106</v>
      </c>
      <c r="E51" s="113">
        <v>51.861198738170344</v>
      </c>
      <c r="F51" s="115">
        <v>1644</v>
      </c>
      <c r="G51" s="114">
        <v>1757</v>
      </c>
      <c r="H51" s="114">
        <v>1808</v>
      </c>
      <c r="I51" s="114">
        <v>1664</v>
      </c>
      <c r="J51" s="140">
        <v>1671</v>
      </c>
      <c r="K51" s="114">
        <v>-27</v>
      </c>
      <c r="L51" s="116">
        <v>-1.6157989228007181</v>
      </c>
    </row>
    <row r="52" spans="1:12" s="110" customFormat="1" ht="15" customHeight="1" x14ac:dyDescent="0.2">
      <c r="A52" s="120"/>
      <c r="B52" s="119"/>
      <c r="C52" s="258" t="s">
        <v>107</v>
      </c>
      <c r="E52" s="113">
        <v>48.138801261829656</v>
      </c>
      <c r="F52" s="115">
        <v>1526</v>
      </c>
      <c r="G52" s="114">
        <v>1624</v>
      </c>
      <c r="H52" s="114">
        <v>1599</v>
      </c>
      <c r="I52" s="114">
        <v>1484</v>
      </c>
      <c r="J52" s="140">
        <v>1510</v>
      </c>
      <c r="K52" s="114">
        <v>16</v>
      </c>
      <c r="L52" s="116">
        <v>1.0596026490066226</v>
      </c>
    </row>
    <row r="53" spans="1:12" s="110" customFormat="1" ht="15" customHeight="1" x14ac:dyDescent="0.2">
      <c r="A53" s="120"/>
      <c r="B53" s="119"/>
      <c r="C53" s="258" t="s">
        <v>187</v>
      </c>
      <c r="D53" s="110" t="s">
        <v>193</v>
      </c>
      <c r="E53" s="113">
        <v>32.145110410094638</v>
      </c>
      <c r="F53" s="115">
        <v>1019</v>
      </c>
      <c r="G53" s="114">
        <v>1187</v>
      </c>
      <c r="H53" s="114">
        <v>1195</v>
      </c>
      <c r="I53" s="114">
        <v>944</v>
      </c>
      <c r="J53" s="140">
        <v>1017</v>
      </c>
      <c r="K53" s="114">
        <v>2</v>
      </c>
      <c r="L53" s="116">
        <v>0.19665683382497542</v>
      </c>
    </row>
    <row r="54" spans="1:12" s="110" customFormat="1" ht="15" customHeight="1" x14ac:dyDescent="0.2">
      <c r="A54" s="120"/>
      <c r="B54" s="119"/>
      <c r="D54" s="267" t="s">
        <v>194</v>
      </c>
      <c r="E54" s="113">
        <v>56.231599607458293</v>
      </c>
      <c r="F54" s="115">
        <v>573</v>
      </c>
      <c r="G54" s="114">
        <v>660</v>
      </c>
      <c r="H54" s="114">
        <v>688</v>
      </c>
      <c r="I54" s="114">
        <v>552</v>
      </c>
      <c r="J54" s="140">
        <v>580</v>
      </c>
      <c r="K54" s="114">
        <v>-7</v>
      </c>
      <c r="L54" s="116">
        <v>-1.2068965517241379</v>
      </c>
    </row>
    <row r="55" spans="1:12" s="110" customFormat="1" ht="15" customHeight="1" x14ac:dyDescent="0.2">
      <c r="A55" s="120"/>
      <c r="B55" s="119"/>
      <c r="D55" s="267" t="s">
        <v>195</v>
      </c>
      <c r="E55" s="113">
        <v>43.768400392541707</v>
      </c>
      <c r="F55" s="115">
        <v>446</v>
      </c>
      <c r="G55" s="114">
        <v>527</v>
      </c>
      <c r="H55" s="114">
        <v>507</v>
      </c>
      <c r="I55" s="114">
        <v>392</v>
      </c>
      <c r="J55" s="140">
        <v>437</v>
      </c>
      <c r="K55" s="114">
        <v>9</v>
      </c>
      <c r="L55" s="116">
        <v>2.0594965675057209</v>
      </c>
    </row>
    <row r="56" spans="1:12" s="110" customFormat="1" ht="15" customHeight="1" x14ac:dyDescent="0.2">
      <c r="A56" s="120"/>
      <c r="B56" s="119" t="s">
        <v>196</v>
      </c>
      <c r="C56" s="258"/>
      <c r="E56" s="113">
        <v>69.28696367939088</v>
      </c>
      <c r="F56" s="115">
        <v>20202</v>
      </c>
      <c r="G56" s="114">
        <v>20322</v>
      </c>
      <c r="H56" s="114">
        <v>20589</v>
      </c>
      <c r="I56" s="114">
        <v>20387</v>
      </c>
      <c r="J56" s="140">
        <v>19964</v>
      </c>
      <c r="K56" s="114">
        <v>238</v>
      </c>
      <c r="L56" s="116">
        <v>1.1921458625525947</v>
      </c>
    </row>
    <row r="57" spans="1:12" s="110" customFormat="1" ht="15" customHeight="1" x14ac:dyDescent="0.2">
      <c r="A57" s="120"/>
      <c r="B57" s="119"/>
      <c r="C57" s="258" t="s">
        <v>106</v>
      </c>
      <c r="E57" s="113">
        <v>43.000693000692998</v>
      </c>
      <c r="F57" s="115">
        <v>8687</v>
      </c>
      <c r="G57" s="114">
        <v>8735</v>
      </c>
      <c r="H57" s="114">
        <v>8917</v>
      </c>
      <c r="I57" s="114">
        <v>8855</v>
      </c>
      <c r="J57" s="140">
        <v>8595</v>
      </c>
      <c r="K57" s="114">
        <v>92</v>
      </c>
      <c r="L57" s="116">
        <v>1.0703897614892379</v>
      </c>
    </row>
    <row r="58" spans="1:12" s="110" customFormat="1" ht="15" customHeight="1" x14ac:dyDescent="0.2">
      <c r="A58" s="120"/>
      <c r="B58" s="119"/>
      <c r="C58" s="258" t="s">
        <v>107</v>
      </c>
      <c r="E58" s="113">
        <v>56.999306999307002</v>
      </c>
      <c r="F58" s="115">
        <v>11515</v>
      </c>
      <c r="G58" s="114">
        <v>11587</v>
      </c>
      <c r="H58" s="114">
        <v>11672</v>
      </c>
      <c r="I58" s="114">
        <v>11532</v>
      </c>
      <c r="J58" s="140">
        <v>11369</v>
      </c>
      <c r="K58" s="114">
        <v>146</v>
      </c>
      <c r="L58" s="116">
        <v>1.2841938604978451</v>
      </c>
    </row>
    <row r="59" spans="1:12" s="110" customFormat="1" ht="15" customHeight="1" x14ac:dyDescent="0.2">
      <c r="A59" s="120"/>
      <c r="B59" s="119"/>
      <c r="C59" s="258" t="s">
        <v>105</v>
      </c>
      <c r="D59" s="110" t="s">
        <v>197</v>
      </c>
      <c r="E59" s="113">
        <v>91.896841896841892</v>
      </c>
      <c r="F59" s="115">
        <v>18565</v>
      </c>
      <c r="G59" s="114">
        <v>18675</v>
      </c>
      <c r="H59" s="114">
        <v>18957</v>
      </c>
      <c r="I59" s="114">
        <v>18790</v>
      </c>
      <c r="J59" s="140">
        <v>18397</v>
      </c>
      <c r="K59" s="114">
        <v>168</v>
      </c>
      <c r="L59" s="116">
        <v>0.91319236832092188</v>
      </c>
    </row>
    <row r="60" spans="1:12" s="110" customFormat="1" ht="15" customHeight="1" x14ac:dyDescent="0.2">
      <c r="A60" s="120"/>
      <c r="B60" s="119"/>
      <c r="C60" s="258"/>
      <c r="D60" s="267" t="s">
        <v>198</v>
      </c>
      <c r="E60" s="113">
        <v>41.077295987072446</v>
      </c>
      <c r="F60" s="115">
        <v>7626</v>
      </c>
      <c r="G60" s="114">
        <v>7663</v>
      </c>
      <c r="H60" s="114">
        <v>7843</v>
      </c>
      <c r="I60" s="114">
        <v>7807</v>
      </c>
      <c r="J60" s="140">
        <v>7569</v>
      </c>
      <c r="K60" s="114">
        <v>57</v>
      </c>
      <c r="L60" s="116">
        <v>0.75307173999207289</v>
      </c>
    </row>
    <row r="61" spans="1:12" s="110" customFormat="1" ht="15" customHeight="1" x14ac:dyDescent="0.2">
      <c r="A61" s="120"/>
      <c r="B61" s="119"/>
      <c r="C61" s="258"/>
      <c r="D61" s="267" t="s">
        <v>199</v>
      </c>
      <c r="E61" s="113">
        <v>58.922704012927554</v>
      </c>
      <c r="F61" s="115">
        <v>10939</v>
      </c>
      <c r="G61" s="114">
        <v>11012</v>
      </c>
      <c r="H61" s="114">
        <v>11114</v>
      </c>
      <c r="I61" s="114">
        <v>10983</v>
      </c>
      <c r="J61" s="140">
        <v>10828</v>
      </c>
      <c r="K61" s="114">
        <v>111</v>
      </c>
      <c r="L61" s="116">
        <v>1.0251200591060214</v>
      </c>
    </row>
    <row r="62" spans="1:12" s="110" customFormat="1" ht="15" customHeight="1" x14ac:dyDescent="0.2">
      <c r="A62" s="120"/>
      <c r="B62" s="119"/>
      <c r="C62" s="258"/>
      <c r="D62" s="258" t="s">
        <v>200</v>
      </c>
      <c r="E62" s="113">
        <v>8.103158103158103</v>
      </c>
      <c r="F62" s="115">
        <v>1637</v>
      </c>
      <c r="G62" s="114">
        <v>1647</v>
      </c>
      <c r="H62" s="114">
        <v>1632</v>
      </c>
      <c r="I62" s="114">
        <v>1597</v>
      </c>
      <c r="J62" s="140">
        <v>1567</v>
      </c>
      <c r="K62" s="114">
        <v>70</v>
      </c>
      <c r="L62" s="116">
        <v>4.4671346522016595</v>
      </c>
    </row>
    <row r="63" spans="1:12" s="110" customFormat="1" ht="15" customHeight="1" x14ac:dyDescent="0.2">
      <c r="A63" s="120"/>
      <c r="B63" s="119"/>
      <c r="C63" s="258"/>
      <c r="D63" s="267" t="s">
        <v>198</v>
      </c>
      <c r="E63" s="113">
        <v>64.813683567501528</v>
      </c>
      <c r="F63" s="115">
        <v>1061</v>
      </c>
      <c r="G63" s="114">
        <v>1072</v>
      </c>
      <c r="H63" s="114">
        <v>1074</v>
      </c>
      <c r="I63" s="114">
        <v>1048</v>
      </c>
      <c r="J63" s="140">
        <v>1026</v>
      </c>
      <c r="K63" s="114">
        <v>35</v>
      </c>
      <c r="L63" s="116">
        <v>3.4113060428849904</v>
      </c>
    </row>
    <row r="64" spans="1:12" s="110" customFormat="1" ht="15" customHeight="1" x14ac:dyDescent="0.2">
      <c r="A64" s="120"/>
      <c r="B64" s="119"/>
      <c r="C64" s="258"/>
      <c r="D64" s="267" t="s">
        <v>199</v>
      </c>
      <c r="E64" s="113">
        <v>35.186316432498472</v>
      </c>
      <c r="F64" s="115">
        <v>576</v>
      </c>
      <c r="G64" s="114">
        <v>575</v>
      </c>
      <c r="H64" s="114">
        <v>558</v>
      </c>
      <c r="I64" s="114">
        <v>549</v>
      </c>
      <c r="J64" s="140">
        <v>541</v>
      </c>
      <c r="K64" s="114">
        <v>35</v>
      </c>
      <c r="L64" s="116">
        <v>6.4695009242144179</v>
      </c>
    </row>
    <row r="65" spans="1:12" s="110" customFormat="1" ht="15" customHeight="1" x14ac:dyDescent="0.2">
      <c r="A65" s="120"/>
      <c r="B65" s="119" t="s">
        <v>201</v>
      </c>
      <c r="C65" s="258"/>
      <c r="E65" s="113">
        <v>12.244058030661591</v>
      </c>
      <c r="F65" s="115">
        <v>3570</v>
      </c>
      <c r="G65" s="114">
        <v>3525</v>
      </c>
      <c r="H65" s="114">
        <v>3510</v>
      </c>
      <c r="I65" s="114">
        <v>3435</v>
      </c>
      <c r="J65" s="140">
        <v>3367</v>
      </c>
      <c r="K65" s="114">
        <v>203</v>
      </c>
      <c r="L65" s="116">
        <v>6.0291060291060292</v>
      </c>
    </row>
    <row r="66" spans="1:12" s="110" customFormat="1" ht="15" customHeight="1" x14ac:dyDescent="0.2">
      <c r="A66" s="120"/>
      <c r="B66" s="119"/>
      <c r="C66" s="258" t="s">
        <v>106</v>
      </c>
      <c r="E66" s="113">
        <v>41.428571428571431</v>
      </c>
      <c r="F66" s="115">
        <v>1479</v>
      </c>
      <c r="G66" s="114">
        <v>1467</v>
      </c>
      <c r="H66" s="114">
        <v>1459</v>
      </c>
      <c r="I66" s="114">
        <v>1423</v>
      </c>
      <c r="J66" s="140">
        <v>1383</v>
      </c>
      <c r="K66" s="114">
        <v>96</v>
      </c>
      <c r="L66" s="116">
        <v>6.9414316702819958</v>
      </c>
    </row>
    <row r="67" spans="1:12" s="110" customFormat="1" ht="15" customHeight="1" x14ac:dyDescent="0.2">
      <c r="A67" s="120"/>
      <c r="B67" s="119"/>
      <c r="C67" s="258" t="s">
        <v>107</v>
      </c>
      <c r="E67" s="113">
        <v>58.571428571428569</v>
      </c>
      <c r="F67" s="115">
        <v>2091</v>
      </c>
      <c r="G67" s="114">
        <v>2058</v>
      </c>
      <c r="H67" s="114">
        <v>2051</v>
      </c>
      <c r="I67" s="114">
        <v>2012</v>
      </c>
      <c r="J67" s="140">
        <v>1984</v>
      </c>
      <c r="K67" s="114">
        <v>107</v>
      </c>
      <c r="L67" s="116">
        <v>5.393145161290323</v>
      </c>
    </row>
    <row r="68" spans="1:12" s="110" customFormat="1" ht="15" customHeight="1" x14ac:dyDescent="0.2">
      <c r="A68" s="120"/>
      <c r="B68" s="119"/>
      <c r="C68" s="258" t="s">
        <v>105</v>
      </c>
      <c r="D68" s="110" t="s">
        <v>202</v>
      </c>
      <c r="E68" s="113">
        <v>16.498599439775909</v>
      </c>
      <c r="F68" s="115">
        <v>589</v>
      </c>
      <c r="G68" s="114">
        <v>575</v>
      </c>
      <c r="H68" s="114">
        <v>551</v>
      </c>
      <c r="I68" s="114">
        <v>529</v>
      </c>
      <c r="J68" s="140">
        <v>506</v>
      </c>
      <c r="K68" s="114">
        <v>83</v>
      </c>
      <c r="L68" s="116">
        <v>16.403162055335969</v>
      </c>
    </row>
    <row r="69" spans="1:12" s="110" customFormat="1" ht="15" customHeight="1" x14ac:dyDescent="0.2">
      <c r="A69" s="120"/>
      <c r="B69" s="119"/>
      <c r="C69" s="258"/>
      <c r="D69" s="267" t="s">
        <v>198</v>
      </c>
      <c r="E69" s="113">
        <v>37.011884550084886</v>
      </c>
      <c r="F69" s="115">
        <v>218</v>
      </c>
      <c r="G69" s="114">
        <v>214</v>
      </c>
      <c r="H69" s="114">
        <v>198</v>
      </c>
      <c r="I69" s="114">
        <v>183</v>
      </c>
      <c r="J69" s="140">
        <v>180</v>
      </c>
      <c r="K69" s="114">
        <v>38</v>
      </c>
      <c r="L69" s="116">
        <v>21.111111111111111</v>
      </c>
    </row>
    <row r="70" spans="1:12" s="110" customFormat="1" ht="15" customHeight="1" x14ac:dyDescent="0.2">
      <c r="A70" s="120"/>
      <c r="B70" s="119"/>
      <c r="C70" s="258"/>
      <c r="D70" s="267" t="s">
        <v>199</v>
      </c>
      <c r="E70" s="113">
        <v>62.988115449915114</v>
      </c>
      <c r="F70" s="115">
        <v>371</v>
      </c>
      <c r="G70" s="114">
        <v>361</v>
      </c>
      <c r="H70" s="114">
        <v>353</v>
      </c>
      <c r="I70" s="114">
        <v>346</v>
      </c>
      <c r="J70" s="140">
        <v>326</v>
      </c>
      <c r="K70" s="114">
        <v>45</v>
      </c>
      <c r="L70" s="116">
        <v>13.803680981595091</v>
      </c>
    </row>
    <row r="71" spans="1:12" s="110" customFormat="1" ht="15" customHeight="1" x14ac:dyDescent="0.2">
      <c r="A71" s="120"/>
      <c r="B71" s="119"/>
      <c r="C71" s="258"/>
      <c r="D71" s="110" t="s">
        <v>203</v>
      </c>
      <c r="E71" s="113">
        <v>66.638655462184872</v>
      </c>
      <c r="F71" s="115">
        <v>2379</v>
      </c>
      <c r="G71" s="114">
        <v>2354</v>
      </c>
      <c r="H71" s="114">
        <v>2346</v>
      </c>
      <c r="I71" s="114">
        <v>2309</v>
      </c>
      <c r="J71" s="140">
        <v>2281</v>
      </c>
      <c r="K71" s="114">
        <v>98</v>
      </c>
      <c r="L71" s="116">
        <v>4.2963612450679527</v>
      </c>
    </row>
    <row r="72" spans="1:12" s="110" customFormat="1" ht="15" customHeight="1" x14ac:dyDescent="0.2">
      <c r="A72" s="120"/>
      <c r="B72" s="119"/>
      <c r="C72" s="258"/>
      <c r="D72" s="267" t="s">
        <v>198</v>
      </c>
      <c r="E72" s="113">
        <v>39.260193358554012</v>
      </c>
      <c r="F72" s="115">
        <v>934</v>
      </c>
      <c r="G72" s="114">
        <v>922</v>
      </c>
      <c r="H72" s="114">
        <v>921</v>
      </c>
      <c r="I72" s="114">
        <v>907</v>
      </c>
      <c r="J72" s="140">
        <v>882</v>
      </c>
      <c r="K72" s="114">
        <v>52</v>
      </c>
      <c r="L72" s="116">
        <v>5.895691609977324</v>
      </c>
    </row>
    <row r="73" spans="1:12" s="110" customFormat="1" ht="15" customHeight="1" x14ac:dyDescent="0.2">
      <c r="A73" s="120"/>
      <c r="B73" s="119"/>
      <c r="C73" s="258"/>
      <c r="D73" s="267" t="s">
        <v>199</v>
      </c>
      <c r="E73" s="113">
        <v>60.739806641445988</v>
      </c>
      <c r="F73" s="115">
        <v>1445</v>
      </c>
      <c r="G73" s="114">
        <v>1432</v>
      </c>
      <c r="H73" s="114">
        <v>1425</v>
      </c>
      <c r="I73" s="114">
        <v>1402</v>
      </c>
      <c r="J73" s="140">
        <v>1399</v>
      </c>
      <c r="K73" s="114">
        <v>46</v>
      </c>
      <c r="L73" s="116">
        <v>3.2880629020729093</v>
      </c>
    </row>
    <row r="74" spans="1:12" s="110" customFormat="1" ht="15" customHeight="1" x14ac:dyDescent="0.2">
      <c r="A74" s="120"/>
      <c r="B74" s="119"/>
      <c r="C74" s="258"/>
      <c r="D74" s="110" t="s">
        <v>204</v>
      </c>
      <c r="E74" s="113">
        <v>16.862745098039216</v>
      </c>
      <c r="F74" s="115">
        <v>602</v>
      </c>
      <c r="G74" s="114">
        <v>596</v>
      </c>
      <c r="H74" s="114">
        <v>613</v>
      </c>
      <c r="I74" s="114">
        <v>597</v>
      </c>
      <c r="J74" s="140">
        <v>580</v>
      </c>
      <c r="K74" s="114">
        <v>22</v>
      </c>
      <c r="L74" s="116">
        <v>3.7931034482758621</v>
      </c>
    </row>
    <row r="75" spans="1:12" s="110" customFormat="1" ht="15" customHeight="1" x14ac:dyDescent="0.2">
      <c r="A75" s="120"/>
      <c r="B75" s="119"/>
      <c r="C75" s="258"/>
      <c r="D75" s="267" t="s">
        <v>198</v>
      </c>
      <c r="E75" s="113">
        <v>54.31893687707641</v>
      </c>
      <c r="F75" s="115">
        <v>327</v>
      </c>
      <c r="G75" s="114">
        <v>331</v>
      </c>
      <c r="H75" s="114">
        <v>340</v>
      </c>
      <c r="I75" s="114">
        <v>333</v>
      </c>
      <c r="J75" s="140">
        <v>321</v>
      </c>
      <c r="K75" s="114">
        <v>6</v>
      </c>
      <c r="L75" s="116">
        <v>1.8691588785046729</v>
      </c>
    </row>
    <row r="76" spans="1:12" s="110" customFormat="1" ht="15" customHeight="1" x14ac:dyDescent="0.2">
      <c r="A76" s="120"/>
      <c r="B76" s="119"/>
      <c r="C76" s="258"/>
      <c r="D76" s="267" t="s">
        <v>199</v>
      </c>
      <c r="E76" s="113">
        <v>45.68106312292359</v>
      </c>
      <c r="F76" s="115">
        <v>275</v>
      </c>
      <c r="G76" s="114">
        <v>265</v>
      </c>
      <c r="H76" s="114">
        <v>273</v>
      </c>
      <c r="I76" s="114">
        <v>264</v>
      </c>
      <c r="J76" s="140">
        <v>259</v>
      </c>
      <c r="K76" s="114">
        <v>16</v>
      </c>
      <c r="L76" s="116">
        <v>6.1776061776061777</v>
      </c>
    </row>
    <row r="77" spans="1:12" s="110" customFormat="1" ht="15" customHeight="1" x14ac:dyDescent="0.2">
      <c r="A77" s="534"/>
      <c r="B77" s="119" t="s">
        <v>205</v>
      </c>
      <c r="C77" s="268"/>
      <c r="D77" s="182"/>
      <c r="E77" s="113">
        <v>7.5968035120211272</v>
      </c>
      <c r="F77" s="115">
        <v>2215</v>
      </c>
      <c r="G77" s="114">
        <v>2400</v>
      </c>
      <c r="H77" s="114">
        <v>2423</v>
      </c>
      <c r="I77" s="114">
        <v>2456</v>
      </c>
      <c r="J77" s="140">
        <v>2384</v>
      </c>
      <c r="K77" s="114">
        <v>-169</v>
      </c>
      <c r="L77" s="116">
        <v>-7.0889261744966445</v>
      </c>
    </row>
    <row r="78" spans="1:12" s="110" customFormat="1" ht="15" customHeight="1" x14ac:dyDescent="0.2">
      <c r="A78" s="120"/>
      <c r="B78" s="119"/>
      <c r="C78" s="268" t="s">
        <v>106</v>
      </c>
      <c r="D78" s="182"/>
      <c r="E78" s="113">
        <v>50.383747178329571</v>
      </c>
      <c r="F78" s="115">
        <v>1116</v>
      </c>
      <c r="G78" s="114">
        <v>1212</v>
      </c>
      <c r="H78" s="114">
        <v>1229</v>
      </c>
      <c r="I78" s="114">
        <v>1246</v>
      </c>
      <c r="J78" s="140">
        <v>1219</v>
      </c>
      <c r="K78" s="114">
        <v>-103</v>
      </c>
      <c r="L78" s="116">
        <v>-8.44954881050041</v>
      </c>
    </row>
    <row r="79" spans="1:12" s="110" customFormat="1" ht="15" customHeight="1" x14ac:dyDescent="0.2">
      <c r="A79" s="123"/>
      <c r="B79" s="124"/>
      <c r="C79" s="260" t="s">
        <v>107</v>
      </c>
      <c r="D79" s="261"/>
      <c r="E79" s="125">
        <v>49.616252821670429</v>
      </c>
      <c r="F79" s="143">
        <v>1099</v>
      </c>
      <c r="G79" s="144">
        <v>1188</v>
      </c>
      <c r="H79" s="144">
        <v>1194</v>
      </c>
      <c r="I79" s="144">
        <v>1210</v>
      </c>
      <c r="J79" s="145">
        <v>1165</v>
      </c>
      <c r="K79" s="144">
        <v>-66</v>
      </c>
      <c r="L79" s="146">
        <v>-5.6652360515021458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29157</v>
      </c>
      <c r="E11" s="114">
        <v>29628</v>
      </c>
      <c r="F11" s="114">
        <v>29929</v>
      </c>
      <c r="G11" s="114">
        <v>29426</v>
      </c>
      <c r="H11" s="140">
        <v>28896</v>
      </c>
      <c r="I11" s="115">
        <v>261</v>
      </c>
      <c r="J11" s="116">
        <v>0.90323920265780733</v>
      </c>
    </row>
    <row r="12" spans="1:15" s="110" customFormat="1" ht="24.95" customHeight="1" x14ac:dyDescent="0.2">
      <c r="A12" s="193" t="s">
        <v>132</v>
      </c>
      <c r="B12" s="194" t="s">
        <v>133</v>
      </c>
      <c r="C12" s="113" t="s">
        <v>513</v>
      </c>
      <c r="D12" s="115" t="s">
        <v>513</v>
      </c>
      <c r="E12" s="114" t="s">
        <v>513</v>
      </c>
      <c r="F12" s="114">
        <v>200</v>
      </c>
      <c r="G12" s="114">
        <v>194</v>
      </c>
      <c r="H12" s="140" t="s">
        <v>513</v>
      </c>
      <c r="I12" s="115" t="s">
        <v>513</v>
      </c>
      <c r="J12" s="116" t="s">
        <v>513</v>
      </c>
    </row>
    <row r="13" spans="1:15" s="110" customFormat="1" ht="24.95" customHeight="1" x14ac:dyDescent="0.2">
      <c r="A13" s="193" t="s">
        <v>134</v>
      </c>
      <c r="B13" s="199" t="s">
        <v>214</v>
      </c>
      <c r="C13" s="113" t="s">
        <v>513</v>
      </c>
      <c r="D13" s="115" t="s">
        <v>513</v>
      </c>
      <c r="E13" s="114" t="s">
        <v>513</v>
      </c>
      <c r="F13" s="114">
        <v>466</v>
      </c>
      <c r="G13" s="114">
        <v>452</v>
      </c>
      <c r="H13" s="140" t="s">
        <v>513</v>
      </c>
      <c r="I13" s="115" t="s">
        <v>513</v>
      </c>
      <c r="J13" s="116" t="s">
        <v>513</v>
      </c>
    </row>
    <row r="14" spans="1:15" s="287" customFormat="1" ht="24" customHeight="1" x14ac:dyDescent="0.2">
      <c r="A14" s="193" t="s">
        <v>215</v>
      </c>
      <c r="B14" s="199" t="s">
        <v>137</v>
      </c>
      <c r="C14" s="113">
        <v>9.270501080358061</v>
      </c>
      <c r="D14" s="115">
        <v>2703</v>
      </c>
      <c r="E14" s="114">
        <v>2753</v>
      </c>
      <c r="F14" s="114">
        <v>2799</v>
      </c>
      <c r="G14" s="114">
        <v>2744</v>
      </c>
      <c r="H14" s="140">
        <v>2711</v>
      </c>
      <c r="I14" s="115">
        <v>-8</v>
      </c>
      <c r="J14" s="116">
        <v>-0.2950940612320177</v>
      </c>
      <c r="K14" s="110"/>
      <c r="L14" s="110"/>
      <c r="M14" s="110"/>
      <c r="N14" s="110"/>
      <c r="O14" s="110"/>
    </row>
    <row r="15" spans="1:15" s="110" customFormat="1" ht="24.75" customHeight="1" x14ac:dyDescent="0.2">
      <c r="A15" s="193" t="s">
        <v>216</v>
      </c>
      <c r="B15" s="199" t="s">
        <v>217</v>
      </c>
      <c r="C15" s="113">
        <v>2.2087320369036596</v>
      </c>
      <c r="D15" s="115">
        <v>644</v>
      </c>
      <c r="E15" s="114">
        <v>661</v>
      </c>
      <c r="F15" s="114">
        <v>673</v>
      </c>
      <c r="G15" s="114">
        <v>661</v>
      </c>
      <c r="H15" s="140">
        <v>650</v>
      </c>
      <c r="I15" s="115">
        <v>-6</v>
      </c>
      <c r="J15" s="116">
        <v>-0.92307692307692313</v>
      </c>
    </row>
    <row r="16" spans="1:15" s="287" customFormat="1" ht="24.95" customHeight="1" x14ac:dyDescent="0.2">
      <c r="A16" s="193" t="s">
        <v>218</v>
      </c>
      <c r="B16" s="199" t="s">
        <v>141</v>
      </c>
      <c r="C16" s="113">
        <v>3.6149123709572315</v>
      </c>
      <c r="D16" s="115">
        <v>1054</v>
      </c>
      <c r="E16" s="114">
        <v>1019</v>
      </c>
      <c r="F16" s="114">
        <v>1021</v>
      </c>
      <c r="G16" s="114">
        <v>989</v>
      </c>
      <c r="H16" s="140">
        <v>983</v>
      </c>
      <c r="I16" s="115">
        <v>71</v>
      </c>
      <c r="J16" s="116">
        <v>7.2227873855544251</v>
      </c>
      <c r="K16" s="110"/>
      <c r="L16" s="110"/>
      <c r="M16" s="110"/>
      <c r="N16" s="110"/>
      <c r="O16" s="110"/>
    </row>
    <row r="17" spans="1:15" s="110" customFormat="1" ht="24.95" customHeight="1" x14ac:dyDescent="0.2">
      <c r="A17" s="193" t="s">
        <v>219</v>
      </c>
      <c r="B17" s="199" t="s">
        <v>220</v>
      </c>
      <c r="C17" s="113">
        <v>3.4468566724971703</v>
      </c>
      <c r="D17" s="115">
        <v>1005</v>
      </c>
      <c r="E17" s="114">
        <v>1073</v>
      </c>
      <c r="F17" s="114">
        <v>1105</v>
      </c>
      <c r="G17" s="114">
        <v>1094</v>
      </c>
      <c r="H17" s="140">
        <v>1078</v>
      </c>
      <c r="I17" s="115">
        <v>-73</v>
      </c>
      <c r="J17" s="116">
        <v>-6.7717996289424862</v>
      </c>
    </row>
    <row r="18" spans="1:15" s="287" customFormat="1" ht="24.95" customHeight="1" x14ac:dyDescent="0.2">
      <c r="A18" s="201" t="s">
        <v>144</v>
      </c>
      <c r="B18" s="202" t="s">
        <v>145</v>
      </c>
      <c r="C18" s="113">
        <v>5.4463765133587128</v>
      </c>
      <c r="D18" s="115">
        <v>1588</v>
      </c>
      <c r="E18" s="114">
        <v>1553</v>
      </c>
      <c r="F18" s="114">
        <v>1740</v>
      </c>
      <c r="G18" s="114">
        <v>1682</v>
      </c>
      <c r="H18" s="140">
        <v>1564</v>
      </c>
      <c r="I18" s="115">
        <v>24</v>
      </c>
      <c r="J18" s="116">
        <v>1.5345268542199488</v>
      </c>
      <c r="K18" s="110"/>
      <c r="L18" s="110"/>
      <c r="M18" s="110"/>
      <c r="N18" s="110"/>
      <c r="O18" s="110"/>
    </row>
    <row r="19" spans="1:15" s="110" customFormat="1" ht="24.95" customHeight="1" x14ac:dyDescent="0.2">
      <c r="A19" s="193" t="s">
        <v>146</v>
      </c>
      <c r="B19" s="199" t="s">
        <v>147</v>
      </c>
      <c r="C19" s="113">
        <v>13.441026168673046</v>
      </c>
      <c r="D19" s="115">
        <v>3919</v>
      </c>
      <c r="E19" s="114">
        <v>3947</v>
      </c>
      <c r="F19" s="114">
        <v>3983</v>
      </c>
      <c r="G19" s="114">
        <v>3888</v>
      </c>
      <c r="H19" s="140">
        <v>3821</v>
      </c>
      <c r="I19" s="115">
        <v>98</v>
      </c>
      <c r="J19" s="116">
        <v>2.5647736194713424</v>
      </c>
    </row>
    <row r="20" spans="1:15" s="287" customFormat="1" ht="24.95" customHeight="1" x14ac:dyDescent="0.2">
      <c r="A20" s="193" t="s">
        <v>148</v>
      </c>
      <c r="B20" s="199" t="s">
        <v>149</v>
      </c>
      <c r="C20" s="113">
        <v>3.7315224474397231</v>
      </c>
      <c r="D20" s="115">
        <v>1088</v>
      </c>
      <c r="E20" s="114">
        <v>1086</v>
      </c>
      <c r="F20" s="114">
        <v>1041</v>
      </c>
      <c r="G20" s="114">
        <v>1049</v>
      </c>
      <c r="H20" s="140">
        <v>1089</v>
      </c>
      <c r="I20" s="115">
        <v>-1</v>
      </c>
      <c r="J20" s="116">
        <v>-9.1827364554637275E-2</v>
      </c>
      <c r="K20" s="110"/>
      <c r="L20" s="110"/>
      <c r="M20" s="110"/>
      <c r="N20" s="110"/>
      <c r="O20" s="110"/>
    </row>
    <row r="21" spans="1:15" s="110" customFormat="1" ht="24.95" customHeight="1" x14ac:dyDescent="0.2">
      <c r="A21" s="201" t="s">
        <v>150</v>
      </c>
      <c r="B21" s="202" t="s">
        <v>151</v>
      </c>
      <c r="C21" s="113">
        <v>13.989779469767123</v>
      </c>
      <c r="D21" s="115">
        <v>4079</v>
      </c>
      <c r="E21" s="114">
        <v>4440</v>
      </c>
      <c r="F21" s="114">
        <v>4597</v>
      </c>
      <c r="G21" s="114">
        <v>4492</v>
      </c>
      <c r="H21" s="140">
        <v>4134</v>
      </c>
      <c r="I21" s="115">
        <v>-55</v>
      </c>
      <c r="J21" s="116">
        <v>-1.3304305757135946</v>
      </c>
    </row>
    <row r="22" spans="1:15" s="110" customFormat="1" ht="24.95" customHeight="1" x14ac:dyDescent="0.2">
      <c r="A22" s="201" t="s">
        <v>152</v>
      </c>
      <c r="B22" s="199" t="s">
        <v>153</v>
      </c>
      <c r="C22" s="113" t="s">
        <v>513</v>
      </c>
      <c r="D22" s="115" t="s">
        <v>513</v>
      </c>
      <c r="E22" s="114" t="s">
        <v>513</v>
      </c>
      <c r="F22" s="114">
        <v>355</v>
      </c>
      <c r="G22" s="114">
        <v>352</v>
      </c>
      <c r="H22" s="140" t="s">
        <v>513</v>
      </c>
      <c r="I22" s="115" t="s">
        <v>513</v>
      </c>
      <c r="J22" s="116" t="s">
        <v>513</v>
      </c>
    </row>
    <row r="23" spans="1:15" s="110" customFormat="1" ht="24.95" customHeight="1" x14ac:dyDescent="0.2">
      <c r="A23" s="193" t="s">
        <v>154</v>
      </c>
      <c r="B23" s="199" t="s">
        <v>155</v>
      </c>
      <c r="C23" s="113">
        <v>1.9103474294337552</v>
      </c>
      <c r="D23" s="115">
        <v>557</v>
      </c>
      <c r="E23" s="114">
        <v>576</v>
      </c>
      <c r="F23" s="114">
        <v>574</v>
      </c>
      <c r="G23" s="114">
        <v>563</v>
      </c>
      <c r="H23" s="140">
        <v>560</v>
      </c>
      <c r="I23" s="115">
        <v>-3</v>
      </c>
      <c r="J23" s="116">
        <v>-0.5357142857142857</v>
      </c>
    </row>
    <row r="24" spans="1:15" s="110" customFormat="1" ht="24.95" customHeight="1" x14ac:dyDescent="0.2">
      <c r="A24" s="193" t="s">
        <v>156</v>
      </c>
      <c r="B24" s="199" t="s">
        <v>221</v>
      </c>
      <c r="C24" s="113">
        <v>4.8770449634736082</v>
      </c>
      <c r="D24" s="115">
        <v>1422</v>
      </c>
      <c r="E24" s="114">
        <v>1392</v>
      </c>
      <c r="F24" s="114">
        <v>1382</v>
      </c>
      <c r="G24" s="114">
        <v>1344</v>
      </c>
      <c r="H24" s="140">
        <v>1350</v>
      </c>
      <c r="I24" s="115">
        <v>72</v>
      </c>
      <c r="J24" s="116">
        <v>5.333333333333333</v>
      </c>
    </row>
    <row r="25" spans="1:15" s="110" customFormat="1" ht="24.95" customHeight="1" x14ac:dyDescent="0.2">
      <c r="A25" s="193" t="s">
        <v>222</v>
      </c>
      <c r="B25" s="204" t="s">
        <v>159</v>
      </c>
      <c r="C25" s="113">
        <v>2.651164385910759</v>
      </c>
      <c r="D25" s="115">
        <v>773</v>
      </c>
      <c r="E25" s="114">
        <v>758</v>
      </c>
      <c r="F25" s="114">
        <v>775</v>
      </c>
      <c r="G25" s="114">
        <v>769</v>
      </c>
      <c r="H25" s="140">
        <v>713</v>
      </c>
      <c r="I25" s="115">
        <v>60</v>
      </c>
      <c r="J25" s="116">
        <v>8.4151472650771382</v>
      </c>
    </row>
    <row r="26" spans="1:15" s="110" customFormat="1" ht="24.95" customHeight="1" x14ac:dyDescent="0.2">
      <c r="A26" s="201">
        <v>782.78300000000002</v>
      </c>
      <c r="B26" s="203" t="s">
        <v>160</v>
      </c>
      <c r="C26" s="113" t="s">
        <v>513</v>
      </c>
      <c r="D26" s="115" t="s">
        <v>513</v>
      </c>
      <c r="E26" s="114" t="s">
        <v>513</v>
      </c>
      <c r="F26" s="114">
        <v>26</v>
      </c>
      <c r="G26" s="114">
        <v>31</v>
      </c>
      <c r="H26" s="140" t="s">
        <v>513</v>
      </c>
      <c r="I26" s="115" t="s">
        <v>513</v>
      </c>
      <c r="J26" s="116" t="s">
        <v>513</v>
      </c>
    </row>
    <row r="27" spans="1:15" s="110" customFormat="1" ht="24.95" customHeight="1" x14ac:dyDescent="0.2">
      <c r="A27" s="193" t="s">
        <v>161</v>
      </c>
      <c r="B27" s="199" t="s">
        <v>223</v>
      </c>
      <c r="C27" s="113">
        <v>6.2214905511540968</v>
      </c>
      <c r="D27" s="115">
        <v>1814</v>
      </c>
      <c r="E27" s="114">
        <v>1809</v>
      </c>
      <c r="F27" s="114">
        <v>1827</v>
      </c>
      <c r="G27" s="114">
        <v>1793</v>
      </c>
      <c r="H27" s="140">
        <v>1839</v>
      </c>
      <c r="I27" s="115">
        <v>-25</v>
      </c>
      <c r="J27" s="116">
        <v>-1.3594344752582925</v>
      </c>
    </row>
    <row r="28" spans="1:15" s="110" customFormat="1" ht="24.95" customHeight="1" x14ac:dyDescent="0.2">
      <c r="A28" s="193" t="s">
        <v>163</v>
      </c>
      <c r="B28" s="199" t="s">
        <v>164</v>
      </c>
      <c r="C28" s="113">
        <v>3.885859313372432</v>
      </c>
      <c r="D28" s="115">
        <v>1133</v>
      </c>
      <c r="E28" s="114">
        <v>1168</v>
      </c>
      <c r="F28" s="114">
        <v>1091</v>
      </c>
      <c r="G28" s="114">
        <v>1086</v>
      </c>
      <c r="H28" s="140">
        <v>1144</v>
      </c>
      <c r="I28" s="115">
        <v>-11</v>
      </c>
      <c r="J28" s="116">
        <v>-0.96153846153846156</v>
      </c>
    </row>
    <row r="29" spans="1:15" s="110" customFormat="1" ht="24.95" customHeight="1" x14ac:dyDescent="0.2">
      <c r="A29" s="193">
        <v>86</v>
      </c>
      <c r="B29" s="199" t="s">
        <v>165</v>
      </c>
      <c r="C29" s="113">
        <v>21.10985355146277</v>
      </c>
      <c r="D29" s="115">
        <v>6155</v>
      </c>
      <c r="E29" s="114">
        <v>6177</v>
      </c>
      <c r="F29" s="114">
        <v>6143</v>
      </c>
      <c r="G29" s="114">
        <v>6097</v>
      </c>
      <c r="H29" s="140">
        <v>6109</v>
      </c>
      <c r="I29" s="115">
        <v>46</v>
      </c>
      <c r="J29" s="116">
        <v>0.75298739564576855</v>
      </c>
    </row>
    <row r="30" spans="1:15" s="110" customFormat="1" ht="24.95" customHeight="1" x14ac:dyDescent="0.2">
      <c r="A30" s="193">
        <v>87.88</v>
      </c>
      <c r="B30" s="204" t="s">
        <v>166</v>
      </c>
      <c r="C30" s="113">
        <v>6.3929759577459961</v>
      </c>
      <c r="D30" s="115">
        <v>1864</v>
      </c>
      <c r="E30" s="114">
        <v>1923</v>
      </c>
      <c r="F30" s="114">
        <v>1898</v>
      </c>
      <c r="G30" s="114">
        <v>1880</v>
      </c>
      <c r="H30" s="140">
        <v>1872</v>
      </c>
      <c r="I30" s="115">
        <v>-8</v>
      </c>
      <c r="J30" s="116">
        <v>-0.42735042735042733</v>
      </c>
    </row>
    <row r="31" spans="1:15" s="110" customFormat="1" ht="24.95" customHeight="1" x14ac:dyDescent="0.2">
      <c r="A31" s="193" t="s">
        <v>167</v>
      </c>
      <c r="B31" s="199" t="s">
        <v>168</v>
      </c>
      <c r="C31" s="113">
        <v>3.5566073327159859</v>
      </c>
      <c r="D31" s="115">
        <v>1037</v>
      </c>
      <c r="E31" s="114">
        <v>1027</v>
      </c>
      <c r="F31" s="114">
        <v>1032</v>
      </c>
      <c r="G31" s="114">
        <v>1010</v>
      </c>
      <c r="H31" s="140">
        <v>980</v>
      </c>
      <c r="I31" s="115">
        <v>57</v>
      </c>
      <c r="J31" s="116">
        <v>5.8163265306122449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v>200</v>
      </c>
      <c r="G34" s="114">
        <v>194</v>
      </c>
      <c r="H34" s="140" t="s">
        <v>513</v>
      </c>
      <c r="I34" s="115" t="s">
        <v>513</v>
      </c>
      <c r="J34" s="116" t="s">
        <v>513</v>
      </c>
    </row>
    <row r="35" spans="1:10" s="110" customFormat="1" ht="24.95" customHeight="1" x14ac:dyDescent="0.2">
      <c r="A35" s="292" t="s">
        <v>171</v>
      </c>
      <c r="B35" s="293" t="s">
        <v>172</v>
      </c>
      <c r="C35" s="113" t="s">
        <v>513</v>
      </c>
      <c r="D35" s="115" t="s">
        <v>513</v>
      </c>
      <c r="E35" s="114" t="s">
        <v>513</v>
      </c>
      <c r="F35" s="114">
        <v>5005</v>
      </c>
      <c r="G35" s="114">
        <v>4878</v>
      </c>
      <c r="H35" s="140" t="s">
        <v>513</v>
      </c>
      <c r="I35" s="115" t="s">
        <v>513</v>
      </c>
      <c r="J35" s="116" t="s">
        <v>513</v>
      </c>
    </row>
    <row r="36" spans="1:10" s="110" customFormat="1" ht="24.95" customHeight="1" x14ac:dyDescent="0.2">
      <c r="A36" s="294" t="s">
        <v>173</v>
      </c>
      <c r="B36" s="295" t="s">
        <v>174</v>
      </c>
      <c r="C36" s="125">
        <v>83.067530953115892</v>
      </c>
      <c r="D36" s="143">
        <v>24220</v>
      </c>
      <c r="E36" s="144">
        <v>24673</v>
      </c>
      <c r="F36" s="144">
        <v>24724</v>
      </c>
      <c r="G36" s="144">
        <v>24354</v>
      </c>
      <c r="H36" s="145">
        <v>23983</v>
      </c>
      <c r="I36" s="143">
        <v>237</v>
      </c>
      <c r="J36" s="146">
        <v>0.98819997498227907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2020-09-25T10:47:09Z</dcterms:created>
  <dcterms:modified xsi:type="dcterms:W3CDTF">2020-09-28T08:10:42Z</dcterms:modified>
</cp:coreProperties>
</file>