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I44" i="24"/>
  <c r="F44" i="24"/>
  <c r="D44" i="24"/>
  <c r="C44" i="24"/>
  <c r="M44" i="24" s="1"/>
  <c r="B44" i="24"/>
  <c r="K44" i="24" s="1"/>
  <c r="M43" i="24"/>
  <c r="J43" i="24"/>
  <c r="G43" i="24"/>
  <c r="E43" i="24"/>
  <c r="C43" i="24"/>
  <c r="I43" i="24" s="1"/>
  <c r="B43" i="24"/>
  <c r="K42" i="24"/>
  <c r="I42" i="24"/>
  <c r="F42" i="24"/>
  <c r="D42" i="24"/>
  <c r="C42" i="24"/>
  <c r="M42" i="24" s="1"/>
  <c r="B42" i="24"/>
  <c r="J42" i="24" s="1"/>
  <c r="M41" i="24"/>
  <c r="G41" i="24"/>
  <c r="E41" i="24"/>
  <c r="C41" i="24"/>
  <c r="I41" i="24" s="1"/>
  <c r="B41" i="24"/>
  <c r="K40" i="24"/>
  <c r="I40" i="24"/>
  <c r="F40" i="24"/>
  <c r="D40" i="24"/>
  <c r="C40" i="24"/>
  <c r="M40" i="24" s="1"/>
  <c r="B40" i="24"/>
  <c r="J40" i="24" s="1"/>
  <c r="M36" i="24"/>
  <c r="L36" i="24"/>
  <c r="K36" i="24"/>
  <c r="J36" i="24"/>
  <c r="I36" i="24"/>
  <c r="H36" i="24"/>
  <c r="G36" i="24"/>
  <c r="F36" i="24"/>
  <c r="E36" i="24"/>
  <c r="D36" i="24"/>
  <c r="K57" i="15"/>
  <c r="L57" i="15" s="1"/>
  <c r="C38" i="24"/>
  <c r="C37" i="24"/>
  <c r="M37" i="24" s="1"/>
  <c r="C35" i="24"/>
  <c r="C34" i="24"/>
  <c r="L34" i="24" s="1"/>
  <c r="C33" i="24"/>
  <c r="C32" i="24"/>
  <c r="C31" i="24"/>
  <c r="C30" i="24"/>
  <c r="C29" i="24"/>
  <c r="C28" i="24"/>
  <c r="G28" i="24" s="1"/>
  <c r="C27" i="24"/>
  <c r="C26" i="24"/>
  <c r="L26" i="24" s="1"/>
  <c r="C25" i="24"/>
  <c r="C24" i="24"/>
  <c r="C23" i="24"/>
  <c r="C22" i="24"/>
  <c r="C21" i="24"/>
  <c r="C20" i="24"/>
  <c r="G20" i="24" s="1"/>
  <c r="C19" i="24"/>
  <c r="C18" i="24"/>
  <c r="L18" i="24" s="1"/>
  <c r="C17" i="24"/>
  <c r="C16" i="24"/>
  <c r="C15" i="24"/>
  <c r="C9" i="24"/>
  <c r="C8" i="24"/>
  <c r="L8" i="24" s="1"/>
  <c r="C7" i="24"/>
  <c r="B38" i="24"/>
  <c r="B37" i="24"/>
  <c r="B35" i="24"/>
  <c r="B34" i="24"/>
  <c r="D34" i="24" s="1"/>
  <c r="B33" i="24"/>
  <c r="B32" i="24"/>
  <c r="B31" i="24"/>
  <c r="B30" i="24"/>
  <c r="B29" i="24"/>
  <c r="B28" i="24"/>
  <c r="B27" i="24"/>
  <c r="B26" i="24"/>
  <c r="D26" i="24" s="1"/>
  <c r="B25" i="24"/>
  <c r="B24" i="24"/>
  <c r="B23" i="24"/>
  <c r="B22" i="24"/>
  <c r="B21" i="24"/>
  <c r="B20" i="24"/>
  <c r="B19" i="24"/>
  <c r="B18" i="24"/>
  <c r="D18" i="24" s="1"/>
  <c r="B17" i="24"/>
  <c r="B16" i="24"/>
  <c r="B15" i="24"/>
  <c r="B9" i="24"/>
  <c r="B8" i="24"/>
  <c r="B7" i="24"/>
  <c r="L20" i="24" l="1"/>
  <c r="L28" i="24"/>
  <c r="F31" i="24"/>
  <c r="D31" i="24"/>
  <c r="J31" i="24"/>
  <c r="K31" i="24"/>
  <c r="H31" i="24"/>
  <c r="F15" i="24"/>
  <c r="D15" i="24"/>
  <c r="J15" i="24"/>
  <c r="K15" i="24"/>
  <c r="H15" i="24"/>
  <c r="F7" i="24"/>
  <c r="D7" i="24"/>
  <c r="J7" i="24"/>
  <c r="K7" i="24"/>
  <c r="H7" i="24"/>
  <c r="K8" i="24"/>
  <c r="J8" i="24"/>
  <c r="H8" i="24"/>
  <c r="F8" i="24"/>
  <c r="D8" i="24"/>
  <c r="H37" i="24"/>
  <c r="F37" i="24"/>
  <c r="D37" i="24"/>
  <c r="K37" i="24"/>
  <c r="J37" i="24"/>
  <c r="F9" i="24"/>
  <c r="D9" i="24"/>
  <c r="J9" i="24"/>
  <c r="K9" i="24"/>
  <c r="H9" i="24"/>
  <c r="F25" i="24"/>
  <c r="D25" i="24"/>
  <c r="J25" i="24"/>
  <c r="H25" i="24"/>
  <c r="K25" i="24"/>
  <c r="G17" i="24"/>
  <c r="M17" i="24"/>
  <c r="E17" i="24"/>
  <c r="L17" i="24"/>
  <c r="I17" i="24"/>
  <c r="K28" i="24"/>
  <c r="J28" i="24"/>
  <c r="H28" i="24"/>
  <c r="F28" i="24"/>
  <c r="D28" i="24"/>
  <c r="I30" i="24"/>
  <c r="M30" i="24"/>
  <c r="E30" i="24"/>
  <c r="L30" i="24"/>
  <c r="G30" i="24"/>
  <c r="C14" i="24"/>
  <c r="C6" i="24"/>
  <c r="I24" i="24"/>
  <c r="M24" i="24"/>
  <c r="E24" i="24"/>
  <c r="L24" i="24"/>
  <c r="G24" i="24"/>
  <c r="G31" i="24"/>
  <c r="M31" i="24"/>
  <c r="E31" i="24"/>
  <c r="L31" i="24"/>
  <c r="I31" i="24"/>
  <c r="K74" i="24"/>
  <c r="J74" i="24"/>
  <c r="I74" i="24"/>
  <c r="K22" i="24"/>
  <c r="J22" i="24"/>
  <c r="H22" i="24"/>
  <c r="F22" i="24"/>
  <c r="D22" i="24"/>
  <c r="F29" i="24"/>
  <c r="D29" i="24"/>
  <c r="J29" i="24"/>
  <c r="K29" i="24"/>
  <c r="H29" i="24"/>
  <c r="K16" i="24"/>
  <c r="J16" i="24"/>
  <c r="H16" i="24"/>
  <c r="F16" i="24"/>
  <c r="D16" i="24"/>
  <c r="K26" i="24"/>
  <c r="J26" i="24"/>
  <c r="H26" i="24"/>
  <c r="F26" i="24"/>
  <c r="K32" i="24"/>
  <c r="J32" i="24"/>
  <c r="H32" i="24"/>
  <c r="F32" i="24"/>
  <c r="D32" i="24"/>
  <c r="G21" i="24"/>
  <c r="M21" i="24"/>
  <c r="E21" i="24"/>
  <c r="L21" i="24"/>
  <c r="I21" i="24"/>
  <c r="C45" i="24"/>
  <c r="C39" i="24"/>
  <c r="B39" i="24"/>
  <c r="B45" i="24"/>
  <c r="K58" i="24"/>
  <c r="J58" i="24"/>
  <c r="I58" i="24"/>
  <c r="K20" i="24"/>
  <c r="J20" i="24"/>
  <c r="H20" i="24"/>
  <c r="F20" i="24"/>
  <c r="D20" i="24"/>
  <c r="F23" i="24"/>
  <c r="D23" i="24"/>
  <c r="J23" i="24"/>
  <c r="K23" i="24"/>
  <c r="G7" i="24"/>
  <c r="M7" i="24"/>
  <c r="E7" i="24"/>
  <c r="L7" i="24"/>
  <c r="I7" i="24"/>
  <c r="G15" i="24"/>
  <c r="M15" i="24"/>
  <c r="E15" i="24"/>
  <c r="L15" i="24"/>
  <c r="I15" i="24"/>
  <c r="G25" i="24"/>
  <c r="M25" i="24"/>
  <c r="E25" i="24"/>
  <c r="L25" i="24"/>
  <c r="I25" i="24"/>
  <c r="G35" i="24"/>
  <c r="M35" i="24"/>
  <c r="E35" i="24"/>
  <c r="L35" i="24"/>
  <c r="I35" i="24"/>
  <c r="G27" i="24"/>
  <c r="M27" i="24"/>
  <c r="E27" i="24"/>
  <c r="L27" i="24"/>
  <c r="I27" i="24"/>
  <c r="B14" i="24"/>
  <c r="B6" i="24"/>
  <c r="F17" i="24"/>
  <c r="D17" i="24"/>
  <c r="J17" i="24"/>
  <c r="H17" i="24"/>
  <c r="K17" i="24"/>
  <c r="F27" i="24"/>
  <c r="D27" i="24"/>
  <c r="J27" i="24"/>
  <c r="K27" i="24"/>
  <c r="H27" i="24"/>
  <c r="K30" i="24"/>
  <c r="J30" i="24"/>
  <c r="H30" i="24"/>
  <c r="F30" i="24"/>
  <c r="D30" i="24"/>
  <c r="F33" i="24"/>
  <c r="D33" i="24"/>
  <c r="J33" i="24"/>
  <c r="H33" i="24"/>
  <c r="K33" i="24"/>
  <c r="I8" i="24"/>
  <c r="M8" i="24"/>
  <c r="E8" i="24"/>
  <c r="G8" i="24"/>
  <c r="G9" i="24"/>
  <c r="M9" i="24"/>
  <c r="E9" i="24"/>
  <c r="L9" i="24"/>
  <c r="I9" i="24"/>
  <c r="I22" i="24"/>
  <c r="M22" i="24"/>
  <c r="E22" i="24"/>
  <c r="L22" i="24"/>
  <c r="G22" i="24"/>
  <c r="I32" i="24"/>
  <c r="M32" i="24"/>
  <c r="E32" i="24"/>
  <c r="L32" i="24"/>
  <c r="G32" i="24"/>
  <c r="F19" i="24"/>
  <c r="D19" i="24"/>
  <c r="J19" i="24"/>
  <c r="K19" i="24"/>
  <c r="H19" i="24"/>
  <c r="F21" i="24"/>
  <c r="D21" i="24"/>
  <c r="J21" i="24"/>
  <c r="K21" i="24"/>
  <c r="H21" i="24"/>
  <c r="D38" i="24"/>
  <c r="K38" i="24"/>
  <c r="J38" i="24"/>
  <c r="H38" i="24"/>
  <c r="F38" i="24"/>
  <c r="G19" i="24"/>
  <c r="M19" i="24"/>
  <c r="E19" i="24"/>
  <c r="L19" i="24"/>
  <c r="I19" i="24"/>
  <c r="G29" i="24"/>
  <c r="M29" i="24"/>
  <c r="E29" i="24"/>
  <c r="L29" i="24"/>
  <c r="I29" i="24"/>
  <c r="H41" i="24"/>
  <c r="F41" i="24"/>
  <c r="D41" i="24"/>
  <c r="K41" i="24"/>
  <c r="J41" i="24"/>
  <c r="K66" i="24"/>
  <c r="J66" i="24"/>
  <c r="I66" i="24"/>
  <c r="F35" i="24"/>
  <c r="D35" i="24"/>
  <c r="J35" i="24"/>
  <c r="K35" i="24"/>
  <c r="H35" i="24"/>
  <c r="M38" i="24"/>
  <c r="E38" i="24"/>
  <c r="L38" i="24"/>
  <c r="G38" i="24"/>
  <c r="I38" i="24"/>
  <c r="K18" i="24"/>
  <c r="J18" i="24"/>
  <c r="H18" i="24"/>
  <c r="F18" i="24"/>
  <c r="K24" i="24"/>
  <c r="J24" i="24"/>
  <c r="H24" i="24"/>
  <c r="F24" i="24"/>
  <c r="D24" i="24"/>
  <c r="K34" i="24"/>
  <c r="J34" i="24"/>
  <c r="H34" i="24"/>
  <c r="F34" i="24"/>
  <c r="I16" i="24"/>
  <c r="M16" i="24"/>
  <c r="E16" i="24"/>
  <c r="L16" i="24"/>
  <c r="G16" i="24"/>
  <c r="G23" i="24"/>
  <c r="M23" i="24"/>
  <c r="E23" i="24"/>
  <c r="L23" i="24"/>
  <c r="I23" i="24"/>
  <c r="G33" i="24"/>
  <c r="M33" i="24"/>
  <c r="E33" i="24"/>
  <c r="L33" i="24"/>
  <c r="I33" i="24"/>
  <c r="H23" i="24"/>
  <c r="K53" i="24"/>
  <c r="J53" i="24"/>
  <c r="K61" i="24"/>
  <c r="J61" i="24"/>
  <c r="K69" i="24"/>
  <c r="J69" i="24"/>
  <c r="G18" i="24"/>
  <c r="G26" i="24"/>
  <c r="G34" i="24"/>
  <c r="E37" i="24"/>
  <c r="K55" i="24"/>
  <c r="J55" i="24"/>
  <c r="K63" i="24"/>
  <c r="J63" i="24"/>
  <c r="K71" i="24"/>
  <c r="J71" i="24"/>
  <c r="K52" i="24"/>
  <c r="J52" i="24"/>
  <c r="K60" i="24"/>
  <c r="J60" i="24"/>
  <c r="K68" i="24"/>
  <c r="J68" i="24"/>
  <c r="K57" i="24"/>
  <c r="J57" i="24"/>
  <c r="K65" i="24"/>
  <c r="J65" i="24"/>
  <c r="K73" i="24"/>
  <c r="J73" i="24"/>
  <c r="I20" i="24"/>
  <c r="M20" i="24"/>
  <c r="E20" i="24"/>
  <c r="I28" i="24"/>
  <c r="M28" i="24"/>
  <c r="E28" i="24"/>
  <c r="I37" i="24"/>
  <c r="G37" i="24"/>
  <c r="L37" i="24"/>
  <c r="H43" i="24"/>
  <c r="F43" i="24"/>
  <c r="D43" i="24"/>
  <c r="K43" i="24"/>
  <c r="K54" i="24"/>
  <c r="J54" i="24"/>
  <c r="K62" i="24"/>
  <c r="J62" i="24"/>
  <c r="K70" i="24"/>
  <c r="J70" i="24"/>
  <c r="I77" i="24"/>
  <c r="K51" i="24"/>
  <c r="J51" i="24"/>
  <c r="K59" i="24"/>
  <c r="J59" i="24"/>
  <c r="K67" i="24"/>
  <c r="J67" i="24"/>
  <c r="K75" i="24"/>
  <c r="K77" i="24" s="1"/>
  <c r="J75" i="24"/>
  <c r="J77" i="24" s="1"/>
  <c r="I18" i="24"/>
  <c r="M18" i="24"/>
  <c r="E18" i="24"/>
  <c r="I26" i="24"/>
  <c r="M26" i="24"/>
  <c r="E26" i="24"/>
  <c r="I34" i="24"/>
  <c r="M34" i="24"/>
  <c r="E34" i="24"/>
  <c r="K56" i="24"/>
  <c r="J56" i="24"/>
  <c r="K64" i="24"/>
  <c r="J64" i="24"/>
  <c r="K72" i="24"/>
  <c r="J72" i="24"/>
  <c r="G40" i="24"/>
  <c r="G42" i="24"/>
  <c r="G44" i="24"/>
  <c r="H40" i="24"/>
  <c r="L41" i="24"/>
  <c r="H42" i="24"/>
  <c r="L43" i="24"/>
  <c r="H44" i="24"/>
  <c r="J44" i="24"/>
  <c r="L40" i="24"/>
  <c r="L42" i="24"/>
  <c r="L44" i="24"/>
  <c r="E40" i="24"/>
  <c r="E42" i="24"/>
  <c r="E44" i="24"/>
  <c r="I78" i="24" l="1"/>
  <c r="I79" i="24"/>
  <c r="K14" i="24"/>
  <c r="J14" i="24"/>
  <c r="H14" i="24"/>
  <c r="F14" i="24"/>
  <c r="D14" i="24"/>
  <c r="I39" i="24"/>
  <c r="G39" i="24"/>
  <c r="L39" i="24"/>
  <c r="M39" i="24"/>
  <c r="E39" i="24"/>
  <c r="K79" i="24"/>
  <c r="K78" i="24"/>
  <c r="I45" i="24"/>
  <c r="G45" i="24"/>
  <c r="M45" i="24"/>
  <c r="E45" i="24"/>
  <c r="L45" i="24"/>
  <c r="J79" i="24"/>
  <c r="J78" i="24"/>
  <c r="I6" i="24"/>
  <c r="M6" i="24"/>
  <c r="E6" i="24"/>
  <c r="L6" i="24"/>
  <c r="G6" i="24"/>
  <c r="I14" i="24"/>
  <c r="M14" i="24"/>
  <c r="E14" i="24"/>
  <c r="L14" i="24"/>
  <c r="G14" i="24"/>
  <c r="H45" i="24"/>
  <c r="F45" i="24"/>
  <c r="D45" i="24"/>
  <c r="K45" i="24"/>
  <c r="J45" i="24"/>
  <c r="K6" i="24"/>
  <c r="J6" i="24"/>
  <c r="H6" i="24"/>
  <c r="F6" i="24"/>
  <c r="D6" i="24"/>
  <c r="H39" i="24"/>
  <c r="F39" i="24"/>
  <c r="D39" i="24"/>
  <c r="K39" i="24"/>
  <c r="J39" i="24"/>
  <c r="I83" i="24" l="1"/>
  <c r="I82" i="24"/>
  <c r="I81" i="24"/>
</calcChain>
</file>

<file path=xl/sharedStrings.xml><?xml version="1.0" encoding="utf-8"?>
<sst xmlns="http://schemas.openxmlformats.org/spreadsheetml/2006/main" count="1692" uniqueCount="520">
  <si>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</si>
  <si>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</si>
  <si>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</si>
  <si>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</si>
  <si>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</si>
  <si>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</si>
  <si>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</si>
  <si>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</si>
  <si>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</si>
  <si>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</si>
  <si>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</si>
  <si>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</si>
  <si>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</si>
  <si>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Landsberg am Lech (09181)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</si>
  <si>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</si>
  <si>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</si>
  <si>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</si>
  <si>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</si>
  <si>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</si>
  <si>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</si>
  <si>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</si>
  <si>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</si>
  <si>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</si>
  <si>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</si>
  <si>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</si>
  <si>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</si>
  <si>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</si>
  <si>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</si>
  <si>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</si>
  <si>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</si>
  <si>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</si>
  <si>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</si>
  <si>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</si>
  <si>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</si>
  <si>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</si>
  <si>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</si>
  <si>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</si>
  <si>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</si>
  <si>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</si>
  <si>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</si>
  <si>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</si>
  <si>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</si>
  <si>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</si>
  <si>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</si>
  <si>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</si>
  <si>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</si>
  <si>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</si>
  <si>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</si>
  <si>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</si>
  <si>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</si>
  <si>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</si>
  <si>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</si>
  <si>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</si>
  <si>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</si>
  <si>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</si>
  <si>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</si>
  <si>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</si>
  <si>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</si>
  <si>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</si>
  <si>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</si>
  <si>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</si>
  <si>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</si>
  <si>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</si>
  <si>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</si>
  <si>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</si>
  <si>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</si>
  <si>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</si>
  <si>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</si>
  <si>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</si>
  <si>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</si>
  <si>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</si>
  <si>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</si>
  <si>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</si>
  <si>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</si>
  <si>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</si>
  <si>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</si>
  <si>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</si>
  <si>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</si>
  <si>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</si>
  <si>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</si>
  <si>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</si>
  <si>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</si>
  <si>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</si>
  <si>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</si>
  <si>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</si>
  <si>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</si>
  <si>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</si>
  <si>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</si>
  <si>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</si>
  <si>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</si>
  <si>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</si>
  <si>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</si>
  <si>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Landsberg am Lech (09181);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</si>
  <si>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</si>
  <si>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</si>
  <si>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</si>
  <si>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</si>
  <si>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</si>
  <si>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</si>
  <si>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</si>
  <si>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</si>
  <si>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</si>
  <si>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</si>
  <si>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</si>
  <si>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</si>
  <si>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</si>
  <si>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</si>
  <si>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</si>
  <si>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</si>
  <si>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</si>
  <si>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</si>
  <si>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</si>
  <si>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</si>
  <si>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</si>
  <si>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</si>
  <si>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</si>
  <si>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</si>
  <si>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</si>
  <si>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</si>
  <si>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</si>
  <si>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</si>
  <si>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</si>
  <si>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</si>
  <si>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</si>
  <si>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</si>
  <si>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</si>
  <si>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</si>
  <si>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</si>
  <si>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</si>
  <si>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</si>
  <si>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</si>
  <si>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</si>
  <si>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</si>
  <si>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</si>
  <si>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</si>
  <si>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</si>
  <si>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</si>
  <si>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</si>
  <si>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</si>
  <si>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</si>
  <si>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</si>
  <si>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</si>
  <si>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</si>
  <si>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</si>
  <si>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</si>
  <si>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</si>
  <si>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</si>
  <si>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</si>
  <si>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</si>
  <si>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</si>
  <si>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</si>
  <si>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</si>
  <si>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</si>
  <si>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</si>
  <si>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</si>
  <si>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</si>
  <si>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</si>
  <si>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</si>
  <si>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</si>
  <si>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</si>
  <si>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</si>
  <si>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</si>
  <si>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</si>
  <si>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</si>
  <si>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</si>
  <si>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</si>
  <si>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</si>
  <si>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</si>
  <si>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</si>
  <si>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</si>
  <si>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</si>
  <si>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</si>
  <si>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</si>
  <si>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</si>
  <si>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</si>
  <si>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</si>
  <si>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</si>
  <si>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</si>
  <si>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</si>
  <si>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</si>
  <si>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</si>
  <si>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</si>
  <si>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</si>
  <si>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Landsberg am Lech (09181)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</si>
  <si>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</si>
  <si>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</si>
  <si>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</si>
  <si>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</si>
  <si>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</si>
  <si>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</si>
  <si>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</si>
  <si>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</si>
  <si>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</si>
  <si>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</si>
  <si>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</si>
  <si>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</si>
  <si>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</si>
  <si>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</si>
  <si>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</si>
  <si>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</si>
  <si>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</si>
  <si>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</si>
  <si>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</si>
  <si>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</si>
  <si>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</si>
  <si>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</si>
  <si>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</si>
  <si>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</si>
  <si>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</si>
  <si>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</si>
  <si>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</si>
  <si>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</si>
  <si>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</si>
  <si>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</si>
  <si>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</si>
  <si>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</si>
  <si>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</si>
  <si>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</si>
  <si>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</si>
  <si>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</si>
  <si>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</si>
  <si>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</si>
  <si>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</si>
  <si>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</si>
  <si>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</si>
  <si>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</si>
  <si>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</si>
  <si>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</si>
  <si>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</si>
  <si>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</si>
  <si>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</si>
  <si>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</si>
  <si>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</si>
  <si>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</si>
  <si>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</si>
  <si>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</si>
  <si>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</si>
  <si>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</si>
  <si>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</si>
  <si>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</si>
  <si>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</si>
  <si>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</si>
  <si>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</si>
  <si>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</si>
  <si>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</si>
  <si>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</si>
  <si>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</si>
  <si>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</si>
  <si>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</si>
  <si>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</si>
  <si>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</si>
  <si>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</si>
  <si>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</si>
  <si>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</si>
  <si>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</si>
  <si>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</si>
  <si>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</si>
  <si>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</si>
  <si>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</si>
  <si>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</si>
  <si>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</si>
  <si>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</si>
  <si>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</si>
  <si>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</si>
  <si>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</si>
  <si>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</si>
  <si>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</si>
  <si>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</si>
  <si>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</si>
  <si>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</si>
  <si>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</si>
  <si>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</si>
  <si>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</si>
  <si>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</si>
  <si>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</si>
  <si>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</si>
  <si>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</si>
  <si>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</si>
  <si>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</si>
  <si>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</si>
  <si>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</si>
  <si>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</si>
  <si>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</si>
  <si>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</si>
  <si>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</si>
  <si>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</si>
  <si>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</si>
  <si>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</si>
  <si>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</si>
  <si>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</si>
  <si>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</si>
  <si>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</si>
  <si>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</si>
  <si>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</si>
  <si>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</si>
  <si>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</si>
  <si>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</si>
  <si>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</si>
  <si>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</si>
  <si>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</si>
  <si>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</si>
  <si>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</si>
  <si>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</si>
  <si>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</si>
  <si>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</si>
  <si>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</si>
  <si>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</si>
  <si>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</si>
  <si>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</si>
  <si>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</si>
  <si>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</si>
  <si>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</si>
  <si>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</si>
  <si>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</si>
  <si>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</si>
  <si>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</si>
  <si>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</si>
  <si>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</si>
  <si>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</si>
  <si>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</si>
  <si>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</si>
  <si>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</si>
  <si>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</si>
  <si>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</si>
  <si>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</si>
  <si>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</si>
  <si>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</si>
  <si>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</si>
  <si>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</si>
  <si>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</si>
  <si>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</si>
  <si>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</si>
  <si>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</si>
  <si>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</si>
  <si>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</si>
  <si>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</si>
  <si>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</si>
  <si>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</si>
  <si>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</si>
  <si>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</si>
  <si>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</si>
  <si>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</si>
  <si>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</si>
  <si>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</si>
  <si>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</si>
  <si>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</si>
  <si>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</si>
  <si>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</si>
  <si>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</si>
  <si>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</si>
  <si>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</si>
  <si>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</si>
  <si>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</si>
  <si>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</si>
  <si>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</si>
  <si>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</si>
  <si>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</si>
  <si>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</si>
  <si>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</si>
  <si>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</si>
  <si>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</si>
  <si>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</si>
  <si>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</si>
  <si>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</si>
  <si>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</si>
  <si>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</si>
  <si>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</si>
  <si>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</si>
  <si>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</si>
  <si>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</si>
  <si>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</si>
  <si>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</si>
  <si>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</si>
  <si>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Landsberg am Lech (09181);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</si>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</sst>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{61D3C596-5803-4346-9509-C5967BB6DAEA}</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773F-4011-AB77-FAF5F2F9840D}"/>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{6D7BA741-A83E-429B-9FFA-76CD0A27038F}</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773F-4011-AB77-FAF5F2F9840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{A8A44519-202F-4802-BED2-C6E6430D92FE}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73F-4011-AB77-FAF5F2F9840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{4634285E-BF0F-400D-BEEA-0B2906E428A4}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73F-4011-AB77-FAF5F2F9840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1.173257813290179</c:v>
                </c:pt>
                <c:pt idx="1">
                  <c:v>1.0013227114154917</c:v>
                </c:pt>
                <c:pt idx="2">
                  <c:v>1.1186464311118853</c:v>
                </c:pt>
                <c:pt idx="3">
                  <c:v>1.0875687030768</c:v>
                </c:pt>
              </c:numCache>
            </c:numRef>
          </c:val>
          <c:extLst>
            <c:ext xmlns:c16="http://schemas.microsoft.com/office/drawing/2014/chart" uri="{C3380CC4-5D6E-409C-BE32-E72D297353CC}">
              <c16:uniqueId val="{00000004-773F-4011-AB77-FAF5F2F9840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{6D4DFB81-8B6E-406C-AAA7-3DB24E66AEEA}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73F-4011-AB77-FAF5F2F9840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{D78B0DDC-A8D6-4B13-AB5D-F4820CB143F2}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73F-4011-AB77-FAF5F2F9840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{068002B3-C0C5-4764-8A29-CDA19F3DBB63}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73F-4011-AB77-FAF5F2F9840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{4FAD9C6B-F87C-404F-A55D-CF64A67EAF80}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73F-4011-AB77-FAF5F2F9840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73F-4011-AB77-FAF5F2F9840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73F-4011-AB77-FAF5F2F9840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{6E0EF9AF-B29B-4A9D-8E26-29FDB8FB0878}</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FA44-4A90-8B09-C45FE62C1D35}"/>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{0932187B-5F6F-48FE-BE79-2AAB55D2848A}</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A44-4A90-8B09-C45FE62C1D35}"/>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{BBEE661D-5103-4218-A1E2-0B9411A43EDF}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A44-4A90-8B09-C45FE62C1D3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{315B289F-25D5-4FB1-9196-DE6187E28793}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A44-4A90-8B09-C45FE62C1D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-1.8535100286532951</c:v>
                </c:pt>
                <c:pt idx="1">
                  <c:v>-1.8915068707011207</c:v>
                </c:pt>
                <c:pt idx="2">
                  <c:v>-2.7637010795899166</c:v>
                </c:pt>
                <c:pt idx="3">
                  <c:v>-2.8655893304673015</c:v>
                </c:pt>
              </c:numCache>
            </c:numRef>
          </c:val>
          <c:extLst>
            <c:ext xmlns:c16="http://schemas.microsoft.com/office/drawing/2014/chart" uri="{C3380CC4-5D6E-409C-BE32-E72D297353CC}">
              <c16:uniqueId val="{00000004-FA44-4A90-8B09-C45FE62C1D3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{ABEBFAC8-1FBA-409A-9BB7-4A3A8895EB50}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A44-4A90-8B09-C45FE62C1D3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{7B10F4C4-E47D-49D4-8E3E-7168ACB1CDD0}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A44-4A90-8B09-C45FE62C1D3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{C3F85E22-1B8F-4DD5-882E-2C91A2C1E123}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A44-4A90-8B09-C45FE62C1D3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{11984972-BAED-4BA2-940A-CEB371757E13}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A44-4A90-8B09-C45FE62C1D3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A44-4A90-8B09-C45FE62C1D3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A44-4A90-8B09-C45FE62C1D3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{55BC814D-E4DC-4A76-8853-CF0D2C13DF4F}</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48D8-4D84-AC58-102AE3101F01}"/>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{2517A5C1-2B4C-44BE-A5EA-2D9A010E38D9}</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48D8-4D84-AC58-102AE3101F01}"/>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{5C0CC151-B137-42D9-92EB-252037801ED0}</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48D8-4D84-AC58-102AE3101F01}"/>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{E849EFEA-9B6F-4D9C-8F95-E26406FC15AA}</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48D8-4D84-AC58-102AE3101F01}"/>
                </c:ext>
              </c:extLst>
            </c:dLbl>
            <c:dLbl>
              <c:idx val="4"/>
              <c:tx>
                <c:strRef>
                  <c:f>Daten_Diagramme!$D$18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{7AB6F5C2-0644-4684-9D3C-C34AA1F14CB5}</c15:txfldGUID>
                      <c15:f>Daten_Diagramme!$D$18</c15:f>
                      <c15:dlblFieldTableCache>
                        <c:ptCount val="1"/>
                        <c:pt idx="0">
                          <c:v>-3.5</c:v>
                        </c:pt>
                      </c15:dlblFieldTableCache>
                    </c15:dlblFTEntry>
                  </c15:dlblFieldTable>
                  <c15:showDataLabelsRange val="0"/>
                </c:ext>
                <c:ext xmlns:c16="http://schemas.microsoft.com/office/drawing/2014/chart" uri="{C3380CC4-5D6E-409C-BE32-E72D297353CC}">
                  <c16:uniqueId val="{00000004-48D8-4D84-AC58-102AE3101F01}"/>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{253072A0-DCDF-4240-869A-77DB417D2F12}</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48D8-4D84-AC58-102AE3101F01}"/>
                </c:ext>
              </c:extLst>
            </c:dLbl>
            <c:dLbl>
              <c:idx val="6"/>
              <c:tx>
                <c:strRef>
                  <c:f>Daten_Diagramme!$D$20</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{B2D8A08D-4D63-4689-A935-87CA8A70F962}</c15:txfldGUID>
                      <c15:f>Daten_Diagramme!$D$20</c15:f>
                      <c15:dlblFieldTableCache>
                        <c:ptCount val="1"/>
                        <c:pt idx="0">
                          <c:v>-7.4</c:v>
                        </c:pt>
                      </c15:dlblFieldTableCache>
                    </c15:dlblFTEntry>
                  </c15:dlblFieldTable>
                  <c15:showDataLabelsRange val="0"/>
                </c:ext>
                <c:ext xmlns:c16="http://schemas.microsoft.com/office/drawing/2014/chart" uri="{C3380CC4-5D6E-409C-BE32-E72D297353CC}">
                  <c16:uniqueId val="{00000006-48D8-4D84-AC58-102AE3101F01}"/>
                </c:ext>
              </c:extLst>
            </c:dLbl>
            <c:dLbl>
              <c:idx val="7"/>
              <c:tx>
                <c:strRef>
                  <c:f>Daten_Diagramme!$D$21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{28547A7E-51CC-4D8C-9FFE-C94CFAC67242}</c15:txfldGUID>
                      <c15:f>Daten_Diagramme!$D$21</c15:f>
                      <c15:dlblFieldTableCache>
                        <c:ptCount val="1"/>
                        <c:pt idx="0">
                          <c:v>5.0</c:v>
                        </c:pt>
                      </c15:dlblFieldTableCache>
                    </c15:dlblFTEntry>
                  </c15:dlblFieldTable>
                  <c15:showDataLabelsRange val="0"/>
                </c:ext>
                <c:ext xmlns:c16="http://schemas.microsoft.com/office/drawing/2014/chart" uri="{C3380CC4-5D6E-409C-BE32-E72D297353CC}">
                  <c16:uniqueId val="{00000007-48D8-4D84-AC58-102AE3101F01}"/>
                </c:ext>
              </c:extLst>
            </c:dLbl>
            <c:dLbl>
              <c:idx val="8"/>
              <c:tx>
                <c:strRef>
                  <c:f>Daten_Diagramme!$D$22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{A92D48F7-01AE-44A0-A5B2-CBD3C913F4B1}</c15:txfldGUID>
                      <c15:f>Daten_Diagramme!$D$22</c15:f>
                      <c15:dlblFieldTableCache>
                        <c:ptCount val="1"/>
                        <c:pt idx="0">
                          <c:v>3.9</c:v>
                        </c:pt>
                      </c15:dlblFieldTableCache>
                    </c15:dlblFTEntry>
                  </c15:dlblFieldTable>
                  <c15:showDataLabelsRange val="0"/>
                </c:ext>
                <c:ext xmlns:c16="http://schemas.microsoft.com/office/drawing/2014/chart" uri="{C3380CC4-5D6E-409C-BE32-E72D297353CC}">
                  <c16:uniqueId val="{00000008-48D8-4D84-AC58-102AE3101F01}"/>
                </c:ext>
              </c:extLst>
            </c:dLbl>
            <c:dLbl>
              <c:idx val="9"/>
              <c:tx>
                <c:strRef>
                  <c:f>Daten_Diagramme!$D$23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{5023C743-26D5-4308-9F54-346B57CD722A}</c15:txfldGUID>
                      <c15:f>Daten_Diagramme!$D$23</c15:f>
                      <c15:dlblFieldTableCache>
                        <c:ptCount val="1"/>
                        <c:pt idx="0">
                          <c:v>4.7</c:v>
                        </c:pt>
                      </c15:dlblFieldTableCache>
                    </c15:dlblFTEntry>
                  </c15:dlblFieldTable>
                  <c15:showDataLabelsRange val="0"/>
                </c:ext>
                <c:ext xmlns:c16="http://schemas.microsoft.com/office/drawing/2014/chart" uri="{C3380CC4-5D6E-409C-BE32-E72D297353CC}">
                  <c16:uniqueId val="{00000009-48D8-4D84-AC58-102AE3101F01}"/>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{F5447432-EF1E-4555-8C99-8917B3422BDB}</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48D8-4D84-AC58-102AE3101F01}"/>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{03AA3BD4-4057-4604-944F-B2DE61058CB6}</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48D8-4D84-AC58-102AE3101F01}"/>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{661F68D4-0422-42C0-85BB-FB899156D88A}</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48D8-4D84-AC58-102AE3101F01}"/>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{7C15E6A3-47A3-4998-A52C-50471B5D4701}</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48D8-4D84-AC58-102AE3101F01}"/>
                </c:ext>
              </c:extLst>
            </c:dLbl>
            <c:dLbl>
              <c:idx val="14"/>
              <c:tx>
                <c:strRef>
                  <c:f>Daten_Diagramme!$D$28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{F14D0322-2C90-43E9-ADDC-714009D219C5}</c15:txfldGUID>
                      <c15:f>Daten_Diagramme!$D$28</c15:f>
                      <c15:dlblFieldTableCache>
                        <c:ptCount val="1"/>
                        <c:pt idx="0">
                          <c:v>4.8</c:v>
                        </c:pt>
                      </c15:dlblFieldTableCache>
                    </c15:dlblFTEntry>
                  </c15:dlblFieldTable>
                  <c15:showDataLabelsRange val="0"/>
                </c:ext>
                <c:ext xmlns:c16="http://schemas.microsoft.com/office/drawing/2014/chart" uri="{C3380CC4-5D6E-409C-BE32-E72D297353CC}">
                  <c16:uniqueId val="{0000000E-48D8-4D84-AC58-102AE3101F01}"/>
                </c:ext>
              </c:extLst>
            </c:dLbl>
            <c:dLbl>
              <c:idx val="15"/>
              <c:tx>
                <c:strRef>
                  <c:f>Daten_Diagramme!$D$29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{097B8971-EF68-4AFE-B66A-9AA86C9219A7}</c15:txfldGUID>
                      <c15:f>Daten_Diagramme!$D$29</c15:f>
                      <c15:dlblFieldTableCache>
                        <c:ptCount val="1"/>
                        <c:pt idx="0">
                          <c:v>-9.6</c:v>
                        </c:pt>
                      </c15:dlblFieldTableCache>
                    </c15:dlblFTEntry>
                  </c15:dlblFieldTable>
                  <c15:showDataLabelsRange val="0"/>
                </c:ext>
                <c:ext xmlns:c16="http://schemas.microsoft.com/office/drawing/2014/chart" uri="{C3380CC4-5D6E-409C-BE32-E72D297353CC}">
                  <c16:uniqueId val="{0000000F-48D8-4D84-AC58-102AE3101F01}"/>
                </c:ext>
              </c:extLst>
            </c:dLbl>
            <c:dLbl>
              <c:idx val="16"/>
              <c:tx>
                <c:strRef>
                  <c:f>Daten_Diagramme!$D$30</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{5A8D439A-F9EE-4600-95F7-00CD99491B01}</c15:txfldGUID>
                      <c15:f>Daten_Diagramme!$D$30</c15:f>
                      <c15:dlblFieldTableCache>
                        <c:ptCount val="1"/>
                        <c:pt idx="0">
                          <c:v>-0.1</c:v>
                        </c:pt>
                      </c15:dlblFieldTableCache>
                    </c15:dlblFTEntry>
                  </c15:dlblFieldTable>
                  <c15:showDataLabelsRange val="0"/>
                </c:ext>
                <c:ext xmlns:c16="http://schemas.microsoft.com/office/drawing/2014/chart" uri="{C3380CC4-5D6E-409C-BE32-E72D297353CC}">
                  <c16:uniqueId val="{00000010-48D8-4D84-AC58-102AE3101F01}"/>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{C8098429-E190-4D83-802D-97C991446487}</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48D8-4D84-AC58-102AE3101F01}"/>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{7CC38505-1753-438E-91F6-2C3CB75F2F77}</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48D8-4D84-AC58-102AE3101F01}"/>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{665F58EC-EDF7-4113-A8CE-5EDFB21948EC}</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48D8-4D84-AC58-102AE3101F01}"/>
                </c:ext>
              </c:extLst>
            </c:dLbl>
            <c:dLbl>
              <c:idx val="20"/>
              <c:tx>
                <c:strRef>
                  <c:f>Daten_Diagramme!$D$34</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{387F99DF-AA37-4AD8-8FA1-0F4C6DFFE2B3}</c15:txfldGUID>
                      <c15:f>Daten_Diagramme!$D$34</c15:f>
                      <c15:dlblFieldTableCache>
                        <c:ptCount val="1"/>
                        <c:pt idx="0">
                          <c:v>3.4</c:v>
                        </c:pt>
                      </c15:dlblFieldTableCache>
                    </c15:dlblFTEntry>
                  </c15:dlblFieldTable>
                  <c15:showDataLabelsRange val="0"/>
                </c:ext>
                <c:ext xmlns:c16="http://schemas.microsoft.com/office/drawing/2014/chart" uri="{C3380CC4-5D6E-409C-BE32-E72D297353CC}">
                  <c16:uniqueId val="{00000014-48D8-4D84-AC58-102AE3101F0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{70400B21-52AB-4A56-B00A-38DDDFA91002}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48D8-4D84-AC58-102AE3101F0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{59C3DFB3-D438-4FF5-8AE0-47D82EB9D129}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48D8-4D84-AC58-102AE3101F01}"/>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{89B6D235-79BA-4B5C-9301-7CF5636F78B6}</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48D8-4D84-AC58-102AE3101F01}"/>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{08FF4181-DD09-4115-9E00-F2CDD5AD0416}</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48D8-4D84-AC58-102AE3101F01}"/>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{C28EDE31-2352-4C92-BCEB-F9F97513F879}</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48D8-4D84-AC58-102AE3101F0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{6DAB5A2C-D830-493F-960C-A2CAE7F33CCC}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48D8-4D84-AC58-102AE3101F0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{CA1424DF-A3D2-4F51-83DF-06423A96B9D9}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48D8-4D84-AC58-102AE3101F0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{8D1C28CD-ADFF-446A-88C2-B90842A25AE4}</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48D8-4D84-AC58-102AE3101F0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{FCFB782E-B19C-41AB-A1A2-E203A5704D5D}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48D8-4D84-AC58-102AE3101F0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{77183CFE-DDB5-499C-A0A0-065E926F0AA4}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48D8-4D84-AC58-102AE3101F01}"/>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{CA6669D9-6D5F-4123-8E58-6F24313B78BD}</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48D8-4D84-AC58-102AE3101F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1.173257813290179</c:v>
                </c:pt>
                <c:pt idx="1">
                  <c:v>3.2171581769436997</c:v>
                </c:pt>
                <c:pt idx="2">
                  <c:v>-2.4922118380062304</c:v>
                </c:pt>
                <c:pt idx="3">
                  <c:v>-0.996999322427645</c:v>
                </c:pt>
                <c:pt idx="4">
                  <c:v>-3.5283194057567315</c:v>
                </c:pt>
                <c:pt idx="5">
                  <c:v>0.45633160096336672</c:v>
                </c:pt>
                <c:pt idx="6">
                  <c:v>-7.3992673992673996</c:v>
                </c:pt>
                <c:pt idx="7">
                  <c:v>5.0349136346931278</c:v>
                </c:pt>
                <c:pt idx="8">
                  <c:v>3.866432337434095</c:v>
                </c:pt>
                <c:pt idx="9">
                  <c:v>4.6718576195773078</c:v>
                </c:pt>
                <c:pt idx="10">
                  <c:v>-2.9197080291970803</c:v>
                </c:pt>
                <c:pt idx="11">
                  <c:v>-2.8</c:v>
                </c:pt>
                <c:pt idx="12">
                  <c:v>-1.9047619047619047</c:v>
                </c:pt>
                <c:pt idx="13">
                  <c:v>1.4652014652014651</c:v>
                </c:pt>
                <c:pt idx="14">
                  <c:v>4.7711781888997082</c:v>
                </c:pt>
                <c:pt idx="15">
                  <c:v>-9.6209912536443145</c:v>
                </c:pt>
                <c:pt idx="16">
                  <c:v>-9.2980009298000932E-2</c:v>
                </c:pt>
                <c:pt idx="17">
                  <c:v>6.5616797900262466E-2</c:v>
                </c:pt>
                <c:pt idx="18">
                  <c:v>2.7557216254086874</c:v>
                </c:pt>
                <c:pt idx="19">
                  <c:v>1.0253317249698433</c:v>
                </c:pt>
                <c:pt idx="20">
                  <c:v>3.3873343151693667</c:v>
                </c:pt>
                <c:pt idx="21">
                  <c:v>0</c:v>
                </c:pt>
                <c:pt idx="23">
                  <c:v>3.2171581769436997</c:v>
                </c:pt>
                <c:pt idx="24">
                  <c:v>0.1944215957526359</c:v>
                </c:pt>
                <c:pt idx="25">
                  <c:v>1.6510348035036044</c:v>
                </c:pt>
              </c:numCache>
            </c:numRef>
          </c:val>
          <c:extLst>
            <c:ext xmlns:c16="http://schemas.microsoft.com/office/drawing/2014/chart" uri="{C3380CC4-5D6E-409C-BE32-E72D297353CC}">
              <c16:uniqueId val="{00000020-48D8-4D84-AC58-102AE3101F0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{03CDF3C7-991F-42FC-8475-166C467D6BC7}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48D8-4D84-AC58-102AE3101F0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{4C700A40-8C92-44FD-A791-96181BD65D6A}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48D8-4D84-AC58-102AE3101F0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{5D4C0CBE-3288-47A9-84AA-27FBE180131C}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48D8-4D84-AC58-102AE3101F0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{47049AD9-E137-4098-B30C-53232376F1B3}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48D8-4D84-AC58-102AE3101F0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{5ED6129F-FDAE-4D93-AE8E-786A8171E94F}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48D8-4D84-AC58-102AE3101F0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{1EEB9706-704B-44D2-93F6-D55727334ED4}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48D8-4D84-AC58-102AE3101F0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{0E84E0EC-5A7E-461E-9462-9856A407B1E2}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48D8-4D84-AC58-102AE3101F0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{87689301-58C3-47CE-982E-A2FC424E1539}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48D8-4D84-AC58-102AE3101F0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{910F966C-A5DC-4327-A869-750791873D20}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48D8-4D84-AC58-102AE3101F0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{A89DE44A-8774-4169-8CEC-3E785838D04B}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48D8-4D84-AC58-102AE3101F0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{422C0036-AB72-41F8-90E2-EA7CA6082C69}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48D8-4D84-AC58-102AE3101F0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{8C7CFCB3-595F-4C94-9F29-69D7436D696F}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48D8-4D84-AC58-102AE3101F0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{9ECC5AA8-2421-4FF1-AB4C-8DECA392B590}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48D8-4D84-AC58-102AE3101F0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{FD0F4938-322E-4391-9C56-0895DEE50370}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48D8-4D84-AC58-102AE3101F0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{534E9222-8B0E-4140-9979-71CB8C08C57C}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48D8-4D84-AC58-102AE3101F0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{C605EE81-FDA6-4F36-8FDA-62D317224E5C}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48D8-4D84-AC58-102AE3101F0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{0A08E4C5-0BC2-46C4-9D9C-F4CA4D89A449}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48D8-4D84-AC58-102AE3101F0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{4120A281-B216-49CF-97B1-9F1B7398A4EE}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48D8-4D84-AC58-102AE3101F0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{00C66248-7CE5-42B5-99C9-FE044F5D5B04}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48D8-4D84-AC58-102AE3101F0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{7A7F2829-5080-4B71-8E95-ACEE9159F3DB}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48D8-4D84-AC58-102AE3101F0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{6BD90B40-DE64-46A6-A87B-67D2A82AACE0}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48D8-4D84-AC58-102AE3101F0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{9230512F-8EB2-4381-B7F5-ED6EB35A989E}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48D8-4D84-AC58-102AE3101F0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{BC9DF5BB-9889-435A-B7FE-368E6DBC167C}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48D8-4D84-AC58-102AE3101F0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{4959E48C-6F14-4DB6-824B-E2077DA2443B}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48D8-4D84-AC58-102AE3101F0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{E0D11D64-4CDD-4D08-B7EC-04CAC2BD9416}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48D8-4D84-AC58-102AE3101F0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{EB213C8D-1230-455F-BE4B-E9A9153BD63A}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48D8-4D84-AC58-102AE3101F0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{09E654AB-0FDB-4D52-A017-DB07999297DC}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48D8-4D84-AC58-102AE3101F0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{C4E0496C-7ABD-440F-B3BC-4EEB79C9A099}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48D8-4D84-AC58-102AE3101F0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{693847F8-BD0C-4F27-8DF4-3D0350F10899}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48D8-4D84-AC58-102AE3101F0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{636D584E-9AE1-48B7-AE9C-9939078C820F}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48D8-4D84-AC58-102AE3101F0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{BD9D34B0-5BC8-45C4-9EA9-EE44F1E42DCC}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48D8-4D84-AC58-102AE3101F0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{E983E19E-3292-42A6-A41C-50E010D34909}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48D8-4D84-AC58-102AE3101F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8D8-4D84-AC58-102AE3101F0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8D8-4D84-AC58-102AE3101F0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{4D370D04-6CA7-42EE-B67F-84155A0CBECB}</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56E4-43D7-9A0D-659EB1497124}"/>
                </c:ext>
              </c:extLst>
            </c:dLbl>
            <c:dLbl>
              <c:idx val="1"/>
              <c:tx>
                <c:strRef>
                  <c:f>Daten_Diagramme!$E$15</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{275B232E-FB5A-4D1E-AA64-DD34C534BC58}</c15:txfldGUID>
                      <c15:f>Daten_Diagramme!$E$15</c15:f>
                      <c15:dlblFieldTableCache>
                        <c:ptCount val="1"/>
                        <c:pt idx="0">
                          <c:v>17.3</c:v>
                        </c:pt>
                      </c15:dlblFieldTableCache>
                    </c15:dlblFTEntry>
                  </c15:dlblFieldTable>
                  <c15:showDataLabelsRange val="0"/>
                </c:ext>
                <c:ext xmlns:c16="http://schemas.microsoft.com/office/drawing/2014/chart" uri="{C3380CC4-5D6E-409C-BE32-E72D297353CC}">
                  <c16:uniqueId val="{00000001-56E4-43D7-9A0D-659EB1497124}"/>
                </c:ext>
              </c:extLst>
            </c:dLbl>
            <c:dLbl>
              <c:idx val="2"/>
              <c:tx>
                <c:strRef>
                  <c:f>Daten_Diagramme!$E$16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{A1276A98-2721-46D1-8F57-2B99D0D499A2}</c15:txfldGUID>
                      <c15:f>Daten_Diagramme!$E$16</c15:f>
                      <c15:dlblFieldTableCache>
                        <c:ptCount val="1"/>
                        <c:pt idx="0">
                          <c:v>6.0</c:v>
                        </c:pt>
                      </c15:dlblFieldTableCache>
                    </c15:dlblFTEntry>
                  </c15:dlblFieldTable>
                  <c15:showDataLabelsRange val="0"/>
                </c:ext>
                <c:ext xmlns:c16="http://schemas.microsoft.com/office/drawing/2014/chart" uri="{C3380CC4-5D6E-409C-BE32-E72D297353CC}">
                  <c16:uniqueId val="{00000002-56E4-43D7-9A0D-659EB1497124}"/>
                </c:ext>
              </c:extLst>
            </c:dLbl>
            <c:dLbl>
              <c:idx val="3"/>
              <c:tx>
                <c:strRef>
                  <c:f>Daten_Diagramme!$E$17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{089C148E-60FA-4C7F-901F-01025AB6E2D6}</c15:txfldGUID>
                      <c15:f>Daten_Diagramme!$E$17</c15:f>
                      <c15:dlblFieldTableCache>
                        <c:ptCount val="1"/>
                        <c:pt idx="0">
                          <c:v>-3.9</c:v>
                        </c:pt>
                      </c15:dlblFieldTableCache>
                    </c15:dlblFTEntry>
                  </c15:dlblFieldTable>
                  <c15:showDataLabelsRange val="0"/>
                </c:ext>
                <c:ext xmlns:c16="http://schemas.microsoft.com/office/drawing/2014/chart" uri="{C3380CC4-5D6E-409C-BE32-E72D297353CC}">
                  <c16:uniqueId val="{00000003-56E4-43D7-9A0D-659EB1497124}"/>
                </c:ext>
              </c:extLst>
            </c:dLbl>
            <c:dLbl>
              <c:idx val="4"/>
              <c:tx>
                <c:strRef>
                  <c:f>Daten_Diagramme!$E$18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{94F4383F-EF3A-40A4-9D16-1836EB4804D3}</c15:txfldGUID>
                      <c15:f>Daten_Diagramme!$E$18</c15:f>
                      <c15:dlblFieldTableCache>
                        <c:ptCount val="1"/>
                        <c:pt idx="0">
                          <c:v>-0.5</c:v>
                        </c:pt>
                      </c15:dlblFieldTableCache>
                    </c15:dlblFTEntry>
                  </c15:dlblFieldTable>
                  <c15:showDataLabelsRange val="0"/>
                </c:ext>
                <c:ext xmlns:c16="http://schemas.microsoft.com/office/drawing/2014/chart" uri="{C3380CC4-5D6E-409C-BE32-E72D297353CC}">
                  <c16:uniqueId val="{00000004-56E4-43D7-9A0D-659EB1497124}"/>
                </c:ext>
              </c:extLst>
            </c:dLbl>
            <c:dLbl>
              <c:idx val="5"/>
              <c:tx>
                <c:strRef>
                  <c:f>Daten_Diagramme!$E$19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{B3762418-E34A-4BD7-9ECB-1389BFDC06DF}</c15:txfldGUID>
                      <c15:f>Daten_Diagramme!$E$19</c15:f>
                      <c15:dlblFieldTableCache>
                        <c:ptCount val="1"/>
                        <c:pt idx="0">
                          <c:v>-8.1</c:v>
                        </c:pt>
                      </c15:dlblFieldTableCache>
                    </c15:dlblFTEntry>
                  </c15:dlblFieldTable>
                  <c15:showDataLabelsRange val="0"/>
                </c:ext>
                <c:ext xmlns:c16="http://schemas.microsoft.com/office/drawing/2014/chart" uri="{C3380CC4-5D6E-409C-BE32-E72D297353CC}">
                  <c16:uniqueId val="{00000005-56E4-43D7-9A0D-659EB1497124}"/>
                </c:ext>
              </c:extLst>
            </c:dLbl>
            <c:dLbl>
              <c:idx val="6"/>
              <c:tx>
                <c:strRef>
                  <c:f>Daten_Diagramme!$E$20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{DB4B04A3-2F42-4F02-BB4E-F3E4B669148C}</c15:txfldGUID>
                      <c15:f>Daten_Diagramme!$E$20</c15:f>
                      <c15:dlblFieldTableCache>
                        <c:ptCount val="1"/>
                        <c:pt idx="0">
                          <c:v>-1.6</c:v>
                        </c:pt>
                      </c15:dlblFieldTableCache>
                    </c15:dlblFTEntry>
                  </c15:dlblFieldTable>
                  <c15:showDataLabelsRange val="0"/>
                </c:ext>
                <c:ext xmlns:c16="http://schemas.microsoft.com/office/drawing/2014/chart" uri="{C3380CC4-5D6E-409C-BE32-E72D297353CC}">
                  <c16:uniqueId val="{00000006-56E4-43D7-9A0D-659EB1497124}"/>
                </c:ext>
              </c:extLst>
            </c:dLbl>
            <c:dLbl>
              <c:idx val="7"/>
              <c:tx>
                <c:strRef>
                  <c:f>Daten_Diagramme!$E$21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{23A14916-06E9-4ECA-BCC7-2020A7F3F641}</c15:txfldGUID>
                      <c15:f>Daten_Diagramme!$E$21</c15:f>
                      <c15:dlblFieldTableCache>
                        <c:ptCount val="1"/>
                        <c:pt idx="0">
                          <c:v>4.2</c:v>
                        </c:pt>
                      </c15:dlblFieldTableCache>
                    </c15:dlblFTEntry>
                  </c15:dlblFieldTable>
                  <c15:showDataLabelsRange val="0"/>
                </c:ext>
                <c:ext xmlns:c16="http://schemas.microsoft.com/office/drawing/2014/chart" uri="{C3380CC4-5D6E-409C-BE32-E72D297353CC}">
                  <c16:uniqueId val="{00000007-56E4-43D7-9A0D-659EB1497124}"/>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{FCE041C2-4DB2-43C7-BF68-936E31F16CA9}</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56E4-43D7-9A0D-659EB1497124}"/>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{DB7A5847-AAE9-43A1-A4F8-BEAEA2FDDDC6}</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56E4-43D7-9A0D-659EB1497124}"/>
                </c:ext>
              </c:extLst>
            </c:dLbl>
            <c:dLbl>
              <c:idx val="10"/>
              <c:tx>
                <c:strRef>
                  <c:f>Daten_Diagramme!$E$24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{AAFA74D8-1D44-48A9-8302-737439D71F16}</c15:txfldGUID>
                      <c15:f>Daten_Diagramme!$E$24</c15:f>
                      <c15:dlblFieldTableCache>
                        <c:ptCount val="1"/>
                        <c:pt idx="0">
                          <c:v>-6.5</c:v>
                        </c:pt>
                      </c15:dlblFieldTableCache>
                    </c15:dlblFTEntry>
                  </c15:dlblFieldTable>
                  <c15:showDataLabelsRange val="0"/>
                </c:ext>
                <c:ext xmlns:c16="http://schemas.microsoft.com/office/drawing/2014/chart" uri="{C3380CC4-5D6E-409C-BE32-E72D297353CC}">
                  <c16:uniqueId val="{0000000A-56E4-43D7-9A0D-659EB1497124}"/>
                </c:ext>
              </c:extLst>
            </c:dLbl>
            <c:dLbl>
              <c:idx val="11"/>
              <c:tx>
                <c:strRef>
                  <c:f>Daten_Diagramme!$E$25</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{37F7B520-9685-46DA-89A5-5CDCAB352912}</c15:txfldGUID>
                      <c15:f>Daten_Diagramme!$E$25</c15:f>
                      <c15:dlblFieldTableCache>
                        <c:ptCount val="1"/>
                        <c:pt idx="0">
                          <c:v>-5.6</c:v>
                        </c:pt>
                      </c15:dlblFieldTableCache>
                    </c15:dlblFTEntry>
                  </c15:dlblFieldTable>
                  <c15:showDataLabelsRange val="0"/>
                </c:ext>
                <c:ext xmlns:c16="http://schemas.microsoft.com/office/drawing/2014/chart" uri="{C3380CC4-5D6E-409C-BE32-E72D297353CC}">
                  <c16:uniqueId val="{0000000B-56E4-43D7-9A0D-659EB1497124}"/>
                </c:ext>
              </c:extLst>
            </c:dLbl>
            <c:dLbl>
              <c:idx val="12"/>
              <c:tx>
                <c:strRef>
                  <c:f>Daten_Diagramme!$E$26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{86F91BB1-F8C4-4D8E-9618-B4E3A15CFAA0}</c15:txfldGUID>
                      <c15:f>Daten_Diagramme!$E$26</c15:f>
                      <c15:dlblFieldTableCache>
                        <c:ptCount val="1"/>
                        <c:pt idx="0">
                          <c:v>5.5</c:v>
                        </c:pt>
                      </c15:dlblFieldTableCache>
                    </c15:dlblFTEntry>
                  </c15:dlblFieldTable>
                  <c15:showDataLabelsRange val="0"/>
                </c:ext>
                <c:ext xmlns:c16="http://schemas.microsoft.com/office/drawing/2014/chart" uri="{C3380CC4-5D6E-409C-BE32-E72D297353CC}">
                  <c16:uniqueId val="{0000000C-56E4-43D7-9A0D-659EB1497124}"/>
                </c:ext>
              </c:extLst>
            </c:dLbl>
            <c:dLbl>
              <c:idx val="13"/>
              <c:tx>
                <c:strRef>
                  <c:f>Daten_Diagramme!$E$27</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{15B45A77-9B72-4A9D-A283-1CFD311DC18A}</c15:txfldGUID>
                      <c15:f>Daten_Diagramme!$E$27</c15:f>
                      <c15:dlblFieldTableCache>
                        <c:ptCount val="1"/>
                        <c:pt idx="0">
                          <c:v>-7.4</c:v>
                        </c:pt>
                      </c15:dlblFieldTableCache>
                    </c15:dlblFTEntry>
                  </c15:dlblFieldTable>
                  <c15:showDataLabelsRange val="0"/>
                </c:ext>
                <c:ext xmlns:c16="http://schemas.microsoft.com/office/drawing/2014/chart" uri="{C3380CC4-5D6E-409C-BE32-E72D297353CC}">
                  <c16:uniqueId val="{0000000D-56E4-43D7-9A0D-659EB1497124}"/>
                </c:ext>
              </c:extLst>
            </c:dLbl>
            <c:dLbl>
              <c:idx val="14"/>
              <c:tx>
                <c:strRef>
                  <c:f>Daten_Diagramme!$E$28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{9F9EB62E-4E03-4EDB-B7D0-4259AD66B845}</c15:txfldGUID>
                      <c15:f>Daten_Diagramme!$E$28</c15:f>
                      <c15:dlblFieldTableCache>
                        <c:ptCount val="1"/>
                        <c:pt idx="0">
                          <c:v>-0.8</c:v>
                        </c:pt>
                      </c15:dlblFieldTableCache>
                    </c15:dlblFTEntry>
                  </c15:dlblFieldTable>
                  <c15:showDataLabelsRange val="0"/>
                </c:ext>
                <c:ext xmlns:c16="http://schemas.microsoft.com/office/drawing/2014/chart" uri="{C3380CC4-5D6E-409C-BE32-E72D297353CC}">
                  <c16:uniqueId val="{0000000E-56E4-43D7-9A0D-659EB1497124}"/>
                </c:ext>
              </c:extLst>
            </c:dLbl>
            <c:dLbl>
              <c:idx val="15"/>
              <c:tx>
                <c:strRef>
                  <c:f>Daten_Diagramme!$E$29</c:f>
                  <c:strCache>
                    <c:ptCount val="1"/>
                    <c:pt idx="0">
                      <c:v>33.3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{AAC82D1F-CF06-43B0-8141-36E6B10118D7}</c15:txfldGUID>
                      <c15:f>Daten_Diagramme!$E$29</c15:f>
                      <c15:dlblFieldTableCache>
                        <c:ptCount val="1"/>
                        <c:pt idx="0">
                          <c:v>33.3</c:v>
                        </c:pt>
                      </c15:dlblFieldTableCache>
                    </c15:dlblFTEntry>
                  </c15:dlblFieldTable>
                  <c15:showDataLabelsRange val="0"/>
                </c:ext>
                <c:ext xmlns:c16="http://schemas.microsoft.com/office/drawing/2014/chart" uri="{C3380CC4-5D6E-409C-BE32-E72D297353CC}">
                  <c16:uniqueId val="{0000000F-56E4-43D7-9A0D-659EB1497124}"/>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{81F57732-3DAE-4467-B175-885225C50E82}</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56E4-43D7-9A0D-659EB1497124}"/>
                </c:ext>
              </c:extLst>
            </c:dLbl>
            <c:dLbl>
              <c:idx val="17"/>
              <c:tx>
                <c:strRef>
                  <c:f>Daten_Diagramme!$E$31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{32E5CB97-6436-4164-9530-ABB22201C328}</c15:txfldGUID>
                      <c15:f>Daten_Diagramme!$E$31</c15:f>
                      <c15:dlblFieldTableCache>
                        <c:ptCount val="1"/>
                        <c:pt idx="0">
                          <c:v>-3.9</c:v>
                        </c:pt>
                      </c15:dlblFieldTableCache>
                    </c15:dlblFTEntry>
                  </c15:dlblFieldTable>
                  <c15:showDataLabelsRange val="0"/>
                </c:ext>
                <c:ext xmlns:c16="http://schemas.microsoft.com/office/drawing/2014/chart" uri="{C3380CC4-5D6E-409C-BE32-E72D297353CC}">
                  <c16:uniqueId val="{00000011-56E4-43D7-9A0D-659EB1497124}"/>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{F300151E-ED6B-43D6-951E-398177ACE814}</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56E4-43D7-9A0D-659EB1497124}"/>
                </c:ext>
              </c:extLst>
            </c:dLbl>
            <c:dLbl>
              <c:idx val="19"/>
              <c:tx>
                <c:strRef>
                  <c:f>Daten_Diagramme!$E$33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{0603D903-B611-4C30-95BA-C61904D8F85A}</c15:txfldGUID>
                      <c15:f>Daten_Diagramme!$E$33</c15:f>
                      <c15:dlblFieldTableCache>
                        <c:ptCount val="1"/>
                        <c:pt idx="0">
                          <c:v>-0.2</c:v>
                        </c:pt>
                      </c15:dlblFieldTableCache>
                    </c15:dlblFTEntry>
                  </c15:dlblFieldTable>
                  <c15:showDataLabelsRange val="0"/>
                </c:ext>
                <c:ext xmlns:c16="http://schemas.microsoft.com/office/drawing/2014/chart" uri="{C3380CC4-5D6E-409C-BE32-E72D297353CC}">
                  <c16:uniqueId val="{00000013-56E4-43D7-9A0D-659EB1497124}"/>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{648AE249-F8C3-4BE9-B4F5-D78397EECCFB}</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56E4-43D7-9A0D-659EB149712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{06CBB200-136D-4D45-9947-0353AF36F97B}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6E4-43D7-9A0D-659EB149712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{585AB546-4D8D-455C-872F-AA2C6FA5B0BA}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6E4-43D7-9A0D-659EB1497124}"/>
                </c:ext>
              </c:extLst>
            </c:dLbl>
            <c:dLbl>
              <c:idx val="23"/>
              <c:tx>
                <c:strRef>
                  <c:f>Daten_Diagramme!$E$37</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{ECDFA35F-9E4F-4EFB-8B74-510E33BF3ED1}</c15:txfldGUID>
                      <c15:f>Daten_Diagramme!$E$37</c15:f>
                      <c15:dlblFieldTableCache>
                        <c:ptCount val="1"/>
                        <c:pt idx="0">
                          <c:v>17.3</c:v>
                        </c:pt>
                      </c15:dlblFieldTableCache>
                    </c15:dlblFTEntry>
                  </c15:dlblFieldTable>
                  <c15:showDataLabelsRange val="0"/>
                </c:ext>
                <c:ext xmlns:c16="http://schemas.microsoft.com/office/drawing/2014/chart" uri="{C3380CC4-5D6E-409C-BE32-E72D297353CC}">
                  <c16:uniqueId val="{00000017-56E4-43D7-9A0D-659EB1497124}"/>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{C393E0C7-4BA8-4BCD-BE43-A130BF63F944}</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56E4-43D7-9A0D-659EB1497124}"/>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{52095A5E-C4D1-4AA9-B136-99FDDF3D0282}</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56E4-43D7-9A0D-659EB149712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{55CD2319-914E-430D-8A6B-2A8DEDD49FFA}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6E4-43D7-9A0D-659EB149712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{87E39F98-1B92-44DA-9CB4-D2471FB6C29C}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6E4-43D7-9A0D-659EB149712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{3654B0D3-2C30-43A0-9D92-8BA7CB2E5F13}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6E4-43D7-9A0D-659EB149712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{FD268AD1-FFC0-497D-9DB5-63045BA80ABE}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6E4-43D7-9A0D-659EB149712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{03B761D6-AB81-43A6-96ED-373A28E90C52}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6E4-43D7-9A0D-659EB1497124}"/>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{D263C9E3-5AAF-4572-91C0-3F104CA3CB0F}</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56E4-43D7-9A0D-659EB14971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-1.8535100286532951</c:v>
                </c:pt>
                <c:pt idx="1">
                  <c:v>17.307692307692307</c:v>
                </c:pt>
                <c:pt idx="2">
                  <c:v>5.9701492537313436</c:v>
                </c:pt>
                <c:pt idx="3">
                  <c:v>-3.9430449069003286</c:v>
                </c:pt>
                <c:pt idx="4">
                  <c:v>-0.50505050505050508</c:v>
                </c:pt>
                <c:pt idx="5">
                  <c:v>-8.1218274111675122</c:v>
                </c:pt>
                <c:pt idx="6">
                  <c:v>-1.6260162601626016</c:v>
                </c:pt>
                <c:pt idx="7">
                  <c:v>4.2056074766355138</c:v>
                </c:pt>
                <c:pt idx="8">
                  <c:v>-0.58280718795531816</c:v>
                </c:pt>
                <c:pt idx="9">
                  <c:v>-4.666666666666667</c:v>
                </c:pt>
                <c:pt idx="10">
                  <c:v>-6.4575645756457565</c:v>
                </c:pt>
                <c:pt idx="11">
                  <c:v>-5.5944055944055942</c:v>
                </c:pt>
                <c:pt idx="12">
                  <c:v>5.5118110236220472</c:v>
                </c:pt>
                <c:pt idx="13">
                  <c:v>-7.3566084788029924</c:v>
                </c:pt>
                <c:pt idx="14">
                  <c:v>-0.83217753120665738</c:v>
                </c:pt>
                <c:pt idx="15">
                  <c:v>33.333333333333336</c:v>
                </c:pt>
                <c:pt idx="16">
                  <c:v>-1.6759776536312849</c:v>
                </c:pt>
                <c:pt idx="17">
                  <c:v>-3.8567493112947657</c:v>
                </c:pt>
                <c:pt idx="18">
                  <c:v>4.0816326530612246</c:v>
                </c:pt>
                <c:pt idx="19">
                  <c:v>-0.21978021978021978</c:v>
                </c:pt>
                <c:pt idx="20">
                  <c:v>-2.4523160762942777</c:v>
                </c:pt>
                <c:pt idx="21">
                  <c:v>0</c:v>
                </c:pt>
                <c:pt idx="23">
                  <c:v>17.307692307692307</c:v>
                </c:pt>
                <c:pt idx="24">
                  <c:v>-0.30826140567200988</c:v>
                </c:pt>
                <c:pt idx="25">
                  <c:v>-2.5594345684300706</c:v>
                </c:pt>
              </c:numCache>
            </c:numRef>
          </c:val>
          <c:extLst>
            <c:ext xmlns:c16="http://schemas.microsoft.com/office/drawing/2014/chart" uri="{C3380CC4-5D6E-409C-BE32-E72D297353CC}">
              <c16:uniqueId val="{00000020-56E4-43D7-9A0D-659EB149712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{3BF0605A-8813-4118-9E12-5DCE67E15937}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6E4-43D7-9A0D-659EB149712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{FBD4AE42-FE4C-41E1-B5C9-CF3B81591592}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6E4-43D7-9A0D-659EB149712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{416A0499-D7B8-4DD6-BDFB-8106A921BC77}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6E4-43D7-9A0D-659EB149712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{F7813DF0-BF56-4E53-B37C-F3C54B4AC366}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6E4-43D7-9A0D-659EB149712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{672E19EB-DC38-478C-A4EB-A3860387DB9A}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6E4-43D7-9A0D-659EB149712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{E1DBBD19-1677-4947-BF47-7218CA57CE83}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6E4-43D7-9A0D-659EB149712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{B7CB075C-CB08-4D8F-A2C2-0F0B2604681D}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6E4-43D7-9A0D-659EB149712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{8BDB5F79-9A2C-422C-BA59-4C3223898390}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6E4-43D7-9A0D-659EB149712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{0F9CA559-6F27-4CCD-9D06-871F83A5CBF4}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6E4-43D7-9A0D-659EB149712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{E3ED2C48-4690-4C75-9D15-0C376875D817}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6E4-43D7-9A0D-659EB149712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{66E1DA7B-830C-4D87-9C38-C35757996D4F}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6E4-43D7-9A0D-659EB149712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{27581012-423B-425B-ABAC-A154BCF042C8}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6E4-43D7-9A0D-659EB149712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{78A6701A-8C75-4346-9E2F-204DCA1E960E}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6E4-43D7-9A0D-659EB149712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{5F9D3C9C-96D5-4A74-83B5-7BBBE006BBC6}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6E4-43D7-9A0D-659EB149712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{2AA5E858-8318-41C7-8F2D-A8A6C277E276}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6E4-43D7-9A0D-659EB149712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{D16E31AA-300D-416E-B68B-5E0F75C99386}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6E4-43D7-9A0D-659EB149712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{8BA59CDD-1F7D-4045-90F1-D34BD8302DDE}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6E4-43D7-9A0D-659EB149712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{2833A44C-73C3-4014-9EC8-8BD334283635}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6E4-43D7-9A0D-659EB149712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{1EDB5BCC-3A1E-477F-9319-32A511521B5F}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6E4-43D7-9A0D-659EB149712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{6EE5F431-559F-48EB-83AD-6BA422C707F0}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6E4-43D7-9A0D-659EB149712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{3E29DCA3-0DAA-4CE7-AD9E-9E8E64D6D192}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6E4-43D7-9A0D-659EB149712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{8521C513-F4DE-4EC6-B6B0-62B3D7D0FE79}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6E4-43D7-9A0D-659EB149712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{01E94911-1287-4E1A-BDD6-EE554D8C2D86}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6E4-43D7-9A0D-659EB149712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{1D4010D2-B356-47FD-B361-63A961300255}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6E4-43D7-9A0D-659EB149712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{A7050599-7EC5-447A-8BD2-054995AD57EA}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6E4-43D7-9A0D-659EB149712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{AF18B534-13B1-4169-93B7-921FBCDC23E0}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6E4-43D7-9A0D-659EB149712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{635652DD-E036-4D00-AE47-86B93ED6DC16}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6E4-43D7-9A0D-659EB149712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{1F550608-1F10-4255-AE59-1EBF761D1B7E}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6E4-43D7-9A0D-659EB149712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{B89DE358-AD8D-4EB7-8ED9-E39CA9338EDA}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6E4-43D7-9A0D-659EB149712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{9D283FA6-7C92-4F49-BD03-08414EB3F685}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6E4-43D7-9A0D-659EB149712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{637CAC70-5B62-4B05-A419-57A012C7279C}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6E4-43D7-9A0D-659EB149712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{3CA55E90-37CA-4A02-815D-F07DA896FC98}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6E4-43D7-9A0D-659EB14971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6E4-43D7-9A0D-659EB149712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6E4-43D7-9A0D-659EB149712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{C1459DF9-412B-4978-9D9E-664BC796B650}</c15:txfldGUID>
                      <c15:f>Diagramm!$I$46</c15:f>
                      <c15:dlblFieldTableCache>
                        <c:ptCount val="1"/>
                      </c15:dlblFieldTableCache>
                    </c15:dlblFTEntry>
                  </c15:dlblFieldTable>
                  <c15:showDataLabelsRange val="0"/>
                </c:ext>
                <c:ext xmlns:c16="http://schemas.microsoft.com/office/drawing/2014/chart" uri="{C3380CC4-5D6E-409C-BE32-E72D297353CC}">
                  <c16:uniqueId val="{00000000-AE72-4EB2-A432-9007689F766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{6E85F48C-BA38-47F3-93D1-2DBE0FDB4EE7}</c15:txfldGUID>
                      <c15:f>Diagramm!$I$47</c15:f>
                      <c15:dlblFieldTableCache>
                        <c:ptCount val="1"/>
                      </c15:dlblFieldTableCache>
                    </c15:dlblFTEntry>
                  </c15:dlblFieldTable>
                  <c15:showDataLabelsRange val="0"/>
                </c:ext>
                <c:ext xmlns:c16="http://schemas.microsoft.com/office/drawing/2014/chart" uri="{C3380CC4-5D6E-409C-BE32-E72D297353CC}">
                  <c16:uniqueId val="{00000001-AE72-4EB2-A432-9007689F766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{268F8DF2-F33F-495D-880A-6F8C1D25BC9A}</c15:txfldGUID>
                      <c15:f>Diagramm!$I$48</c15:f>
                      <c15:dlblFieldTableCache>
                        <c:ptCount val="1"/>
                      </c15:dlblFieldTableCache>
                    </c15:dlblFTEntry>
                  </c15:dlblFieldTable>
                  <c15:showDataLabelsRange val="0"/>
                </c:ext>
                <c:ext xmlns:c16="http://schemas.microsoft.com/office/drawing/2014/chart" uri="{C3380CC4-5D6E-409C-BE32-E72D297353CC}">
                  <c16:uniqueId val="{00000002-AE72-4EB2-A432-9007689F766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{AA35E9EB-F2D7-482A-800E-0C8F060EF47A}</c15:txfldGUID>
                      <c15:f>Diagramm!$I$49</c15:f>
                      <c15:dlblFieldTableCache>
                        <c:ptCount val="1"/>
                      </c15:dlblFieldTableCache>
                    </c15:dlblFTEntry>
                  </c15:dlblFieldTable>
                  <c15:showDataLabelsRange val="0"/>
                </c:ext>
                <c:ext xmlns:c16="http://schemas.microsoft.com/office/drawing/2014/chart" uri="{C3380CC4-5D6E-409C-BE32-E72D297353CC}">
                  <c16:uniqueId val="{00000003-AE72-4EB2-A432-9007689F766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{9975A3A7-72D5-47B2-89A5-B84B5A7B2848}</c15:txfldGUID>
                      <c15:f>Diagramm!$I$50</c15:f>
                      <c15:dlblFieldTableCache>
                        <c:ptCount val="1"/>
                      </c15:dlblFieldTableCache>
                    </c15:dlblFTEntry>
                  </c15:dlblFieldTable>
                  <c15:showDataLabelsRange val="0"/>
                </c:ext>
                <c:ext xmlns:c16="http://schemas.microsoft.com/office/drawing/2014/chart" uri="{C3380CC4-5D6E-409C-BE32-E72D297353CC}">
                  <c16:uniqueId val="{00000004-AE72-4EB2-A432-9007689F766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{63BFBF02-2977-43F5-B45C-34E054FB5341}</c15:txfldGUID>
                      <c15:f>Diagramm!$I$51</c15:f>
                      <c15:dlblFieldTableCache>
                        <c:ptCount val="1"/>
                      </c15:dlblFieldTableCache>
                    </c15:dlblFTEntry>
                  </c15:dlblFieldTable>
                  <c15:showDataLabelsRange val="0"/>
                </c:ext>
                <c:ext xmlns:c16="http://schemas.microsoft.com/office/drawing/2014/chart" uri="{C3380CC4-5D6E-409C-BE32-E72D297353CC}">
                  <c16:uniqueId val="{00000005-AE72-4EB2-A432-9007689F766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{09AD5613-EEA0-4933-B1AF-62BBE92A3150}</c15:txfldGUID>
                      <c15:f>Diagramm!$I$52</c15:f>
                      <c15:dlblFieldTableCache>
                        <c:ptCount val="1"/>
                      </c15:dlblFieldTableCache>
                    </c15:dlblFTEntry>
                  </c15:dlblFieldTable>
                  <c15:showDataLabelsRange val="0"/>
                </c:ext>
                <c:ext xmlns:c16="http://schemas.microsoft.com/office/drawing/2014/chart" uri="{C3380CC4-5D6E-409C-BE32-E72D297353CC}">
                  <c16:uniqueId val="{00000006-AE72-4EB2-A432-9007689F766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{5299FE14-0420-44A6-AC0D-B12D2C00933D}</c15:txfldGUID>
                      <c15:f>Diagramm!$I$53</c15:f>
                      <c15:dlblFieldTableCache>
                        <c:ptCount val="1"/>
                      </c15:dlblFieldTableCache>
                    </c15:dlblFTEntry>
                  </c15:dlblFieldTable>
                  <c15:showDataLabelsRange val="0"/>
                </c:ext>
                <c:ext xmlns:c16="http://schemas.microsoft.com/office/drawing/2014/chart" uri="{C3380CC4-5D6E-409C-BE32-E72D297353CC}">
                  <c16:uniqueId val="{00000007-AE72-4EB2-A432-9007689F766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{E03F48C1-003A-4F8E-BBC0-5A89E12678E8}</c15:txfldGUID>
                      <c15:f>Diagramm!$I$54</c15:f>
                      <c15:dlblFieldTableCache>
                        <c:ptCount val="1"/>
                      </c15:dlblFieldTableCache>
                    </c15:dlblFTEntry>
                  </c15:dlblFieldTable>
                  <c15:showDataLabelsRange val="0"/>
                </c:ext>
                <c:ext xmlns:c16="http://schemas.microsoft.com/office/drawing/2014/chart" uri="{C3380CC4-5D6E-409C-BE32-E72D297353CC}">
                  <c16:uniqueId val="{00000008-AE72-4EB2-A432-9007689F766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{BBBED7FF-71B0-47A0-84BA-CFC163D329F0}</c15:txfldGUID>
                      <c15:f>Diagramm!$I$55</c15:f>
                      <c15:dlblFieldTableCache>
                        <c:ptCount val="1"/>
                      </c15:dlblFieldTableCache>
                    </c15:dlblFTEntry>
                  </c15:dlblFieldTable>
                  <c15:showDataLabelsRange val="0"/>
                </c:ext>
                <c:ext xmlns:c16="http://schemas.microsoft.com/office/drawing/2014/chart" uri="{C3380CC4-5D6E-409C-BE32-E72D297353CC}">
                  <c16:uniqueId val="{00000009-AE72-4EB2-A432-9007689F766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{1F3A7746-9D65-42BD-B3E9-C7839D296BD4}</c15:txfldGUID>
                      <c15:f>Diagramm!$I$56</c15:f>
                      <c15:dlblFieldTableCache>
                        <c:ptCount val="1"/>
                      </c15:dlblFieldTableCache>
                    </c15:dlblFTEntry>
                  </c15:dlblFieldTable>
                  <c15:showDataLabelsRange val="0"/>
                </c:ext>
                <c:ext xmlns:c16="http://schemas.microsoft.com/office/drawing/2014/chart" uri="{C3380CC4-5D6E-409C-BE32-E72D297353CC}">
                  <c16:uniqueId val="{0000000A-AE72-4EB2-A432-9007689F766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{E56E78FF-867D-4E9D-8A72-9826F87F6F41}</c15:txfldGUID>
                      <c15:f>Diagramm!$I$57</c15:f>
                      <c15:dlblFieldTableCache>
                        <c:ptCount val="1"/>
                      </c15:dlblFieldTableCache>
                    </c15:dlblFTEntry>
                  </c15:dlblFieldTable>
                  <c15:showDataLabelsRange val="0"/>
                </c:ext>
                <c:ext xmlns:c16="http://schemas.microsoft.com/office/drawing/2014/chart" uri="{C3380CC4-5D6E-409C-BE32-E72D297353CC}">
                  <c16:uniqueId val="{0000000B-AE72-4EB2-A432-9007689F766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{5C1E6CBD-9DB4-421D-A437-EACDA5A6DA68}</c15:txfldGUID>
                      <c15:f>Diagramm!$I$58</c15:f>
                      <c15:dlblFieldTableCache>
                        <c:ptCount val="1"/>
                      </c15:dlblFieldTableCache>
                    </c15:dlblFTEntry>
                  </c15:dlblFieldTable>
                  <c15:showDataLabelsRange val="0"/>
                </c:ext>
                <c:ext xmlns:c16="http://schemas.microsoft.com/office/drawing/2014/chart" uri="{C3380CC4-5D6E-409C-BE32-E72D297353CC}">
                  <c16:uniqueId val="{0000000C-AE72-4EB2-A432-9007689F766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{CF8F5D0F-D9BD-4039-9C75-92798F34AE41}</c15:txfldGUID>
                      <c15:f>Diagramm!$I$59</c15:f>
                      <c15:dlblFieldTableCache>
                        <c:ptCount val="1"/>
                      </c15:dlblFieldTableCache>
                    </c15:dlblFTEntry>
                  </c15:dlblFieldTable>
                  <c15:showDataLabelsRange val="0"/>
                </c:ext>
                <c:ext xmlns:c16="http://schemas.microsoft.com/office/drawing/2014/chart" uri="{C3380CC4-5D6E-409C-BE32-E72D297353CC}">
                  <c16:uniqueId val="{0000000D-AE72-4EB2-A432-9007689F766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{60AD4C85-0AC9-428B-91C9-49E7066FF439}</c15:txfldGUID>
                      <c15:f>Diagramm!$I$60</c15:f>
                      <c15:dlblFieldTableCache>
                        <c:ptCount val="1"/>
                      </c15:dlblFieldTableCache>
                    </c15:dlblFTEntry>
                  </c15:dlblFieldTable>
                  <c15:showDataLabelsRange val="0"/>
                </c:ext>
                <c:ext xmlns:c16="http://schemas.microsoft.com/office/drawing/2014/chart" uri="{C3380CC4-5D6E-409C-BE32-E72D297353CC}">
                  <c16:uniqueId val="{0000000E-AE72-4EB2-A432-9007689F766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{BB0E931F-764A-434C-ADE1-95AE4B067EB0}</c15:txfldGUID>
                      <c15:f>Diagramm!$I$61</c15:f>
                      <c15:dlblFieldTableCache>
                        <c:ptCount val="1"/>
                      </c15:dlblFieldTableCache>
                    </c15:dlblFTEntry>
                  </c15:dlblFieldTable>
                  <c15:showDataLabelsRange val="0"/>
                </c:ext>
                <c:ext xmlns:c16="http://schemas.microsoft.com/office/drawing/2014/chart" uri="{C3380CC4-5D6E-409C-BE32-E72D297353CC}">
                  <c16:uniqueId val="{0000000F-AE72-4EB2-A432-9007689F766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{76C7D2AE-3206-4E1B-BAFF-09156643D40E}</c15:txfldGUID>
                      <c15:f>Diagramm!$I$62</c15:f>
                      <c15:dlblFieldTableCache>
                        <c:ptCount val="1"/>
                      </c15:dlblFieldTableCache>
                    </c15:dlblFTEntry>
                  </c15:dlblFieldTable>
                  <c15:showDataLabelsRange val="0"/>
                </c:ext>
                <c:ext xmlns:c16="http://schemas.microsoft.com/office/drawing/2014/chart" uri="{C3380CC4-5D6E-409C-BE32-E72D297353CC}">
                  <c16:uniqueId val="{00000010-AE72-4EB2-A432-9007689F766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{D914E827-F602-4EB1-94FE-0DA7CB0A19E6}</c15:txfldGUID>
                      <c15:f>Diagramm!$I$63</c15:f>
                      <c15:dlblFieldTableCache>
                        <c:ptCount val="1"/>
                      </c15:dlblFieldTableCache>
                    </c15:dlblFTEntry>
                  </c15:dlblFieldTable>
                  <c15:showDataLabelsRange val="0"/>
                </c:ext>
                <c:ext xmlns:c16="http://schemas.microsoft.com/office/drawing/2014/chart" uri="{C3380CC4-5D6E-409C-BE32-E72D297353CC}">
                  <c16:uniqueId val="{00000011-AE72-4EB2-A432-9007689F766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{E3A685A9-4461-4CCA-B0C7-8D1C12F640BD}</c15:txfldGUID>
                      <c15:f>Diagramm!$I$64</c15:f>
                      <c15:dlblFieldTableCache>
                        <c:ptCount val="1"/>
                      </c15:dlblFieldTableCache>
                    </c15:dlblFTEntry>
                  </c15:dlblFieldTable>
                  <c15:showDataLabelsRange val="0"/>
                </c:ext>
                <c:ext xmlns:c16="http://schemas.microsoft.com/office/drawing/2014/chart" uri="{C3380CC4-5D6E-409C-BE32-E72D297353CC}">
                  <c16:uniqueId val="{00000012-AE72-4EB2-A432-9007689F766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{3B28B6E0-8DF3-43A3-BDF5-6A20E3765634}</c15:txfldGUID>
                      <c15:f>Diagramm!$I$65</c15:f>
                      <c15:dlblFieldTableCache>
                        <c:ptCount val="1"/>
                      </c15:dlblFieldTableCache>
                    </c15:dlblFTEntry>
                  </c15:dlblFieldTable>
                  <c15:showDataLabelsRange val="0"/>
                </c:ext>
                <c:ext xmlns:c16="http://schemas.microsoft.com/office/drawing/2014/chart" uri="{C3380CC4-5D6E-409C-BE32-E72D297353CC}">
                  <c16:uniqueId val="{00000013-AE72-4EB2-A432-9007689F766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{503E1209-567F-4169-90FD-B46EF76F8958}</c15:txfldGUID>
                      <c15:f>Diagramm!$I$66</c15:f>
                      <c15:dlblFieldTableCache>
                        <c:ptCount val="1"/>
                      </c15:dlblFieldTableCache>
                    </c15:dlblFTEntry>
                  </c15:dlblFieldTable>
                  <c15:showDataLabelsRange val="0"/>
                </c:ext>
                <c:ext xmlns:c16="http://schemas.microsoft.com/office/drawing/2014/chart" uri="{C3380CC4-5D6E-409C-BE32-E72D297353CC}">
                  <c16:uniqueId val="{00000014-AE72-4EB2-A432-9007689F766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{2340BAE6-A290-4B8E-8D59-BEE6978B0198}</c15:txfldGUID>
                      <c15:f>Diagramm!$I$67</c15:f>
                      <c15:dlblFieldTableCache>
                        <c:ptCount val="1"/>
                      </c15:dlblFieldTableCache>
                    </c15:dlblFTEntry>
                  </c15:dlblFieldTable>
                  <c15:showDataLabelsRange val="0"/>
                </c:ext>
                <c:ext xmlns:c16="http://schemas.microsoft.com/office/drawing/2014/chart" uri="{C3380CC4-5D6E-409C-BE32-E72D297353CC}">
                  <c16:uniqueId val="{00000015-AE72-4EB2-A432-9007689F76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72-4EB2-A432-9007689F766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{F1AACD4E-712A-4E3B-B66C-3BA7DCCFFF67}</c15:txfldGUID>
                      <c15:f>Diagramm!$K$46</c15:f>
                      <c15:dlblFieldTableCache>
                        <c:ptCount val="1"/>
                      </c15:dlblFieldTableCache>
                    </c15:dlblFTEntry>
                  </c15:dlblFieldTable>
                  <c15:showDataLabelsRange val="0"/>
                </c:ext>
                <c:ext xmlns:c16="http://schemas.microsoft.com/office/drawing/2014/chart" uri="{C3380CC4-5D6E-409C-BE32-E72D297353CC}">
                  <c16:uniqueId val="{00000017-AE72-4EB2-A432-9007689F766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{FF848D5C-2683-4CA2-91C8-3D0BE3B424B4}</c15:txfldGUID>
                      <c15:f>Diagramm!$K$47</c15:f>
                      <c15:dlblFieldTableCache>
                        <c:ptCount val="1"/>
                      </c15:dlblFieldTableCache>
                    </c15:dlblFTEntry>
                  </c15:dlblFieldTable>
                  <c15:showDataLabelsRange val="0"/>
                </c:ext>
                <c:ext xmlns:c16="http://schemas.microsoft.com/office/drawing/2014/chart" uri="{C3380CC4-5D6E-409C-BE32-E72D297353CC}">
                  <c16:uniqueId val="{00000018-AE72-4EB2-A432-9007689F766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{78F15ADD-3E16-4EC9-B0F3-0CA0A8179846}</c15:txfldGUID>
                      <c15:f>Diagramm!$K$48</c15:f>
                      <c15:dlblFieldTableCache>
                        <c:ptCount val="1"/>
                      </c15:dlblFieldTableCache>
                    </c15:dlblFTEntry>
                  </c15:dlblFieldTable>
                  <c15:showDataLabelsRange val="0"/>
                </c:ext>
                <c:ext xmlns:c16="http://schemas.microsoft.com/office/drawing/2014/chart" uri="{C3380CC4-5D6E-409C-BE32-E72D297353CC}">
                  <c16:uniqueId val="{00000019-AE72-4EB2-A432-9007689F766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{5A47CD0D-4F4A-441E-8BAB-FBBD53FB735A}</c15:txfldGUID>
                      <c15:f>Diagramm!$K$49</c15:f>
                      <c15:dlblFieldTableCache>
                        <c:ptCount val="1"/>
                      </c15:dlblFieldTableCache>
                    </c15:dlblFTEntry>
                  </c15:dlblFieldTable>
                  <c15:showDataLabelsRange val="0"/>
                </c:ext>
                <c:ext xmlns:c16="http://schemas.microsoft.com/office/drawing/2014/chart" uri="{C3380CC4-5D6E-409C-BE32-E72D297353CC}">
                  <c16:uniqueId val="{0000001A-AE72-4EB2-A432-9007689F766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{A098FFE8-2F30-4CBB-8BAE-3A1EEAE82921}</c15:txfldGUID>
                      <c15:f>Diagramm!$K$50</c15:f>
                      <c15:dlblFieldTableCache>
                        <c:ptCount val="1"/>
                      </c15:dlblFieldTableCache>
                    </c15:dlblFTEntry>
                  </c15:dlblFieldTable>
                  <c15:showDataLabelsRange val="0"/>
                </c:ext>
                <c:ext xmlns:c16="http://schemas.microsoft.com/office/drawing/2014/chart" uri="{C3380CC4-5D6E-409C-BE32-E72D297353CC}">
                  <c16:uniqueId val="{0000001B-AE72-4EB2-A432-9007689F766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{E41C7842-D27C-4BC0-88C6-F4117CC8A390}</c15:txfldGUID>
                      <c15:f>Diagramm!$K$51</c15:f>
                      <c15:dlblFieldTableCache>
                        <c:ptCount val="1"/>
                      </c15:dlblFieldTableCache>
                    </c15:dlblFTEntry>
                  </c15:dlblFieldTable>
                  <c15:showDataLabelsRange val="0"/>
                </c:ext>
                <c:ext xmlns:c16="http://schemas.microsoft.com/office/drawing/2014/chart" uri="{C3380CC4-5D6E-409C-BE32-E72D297353CC}">
                  <c16:uniqueId val="{0000001C-AE72-4EB2-A432-9007689F766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{B62B212E-97C0-40B2-B0CC-5BCF6A8D755E}</c15:txfldGUID>
                      <c15:f>Diagramm!$K$52</c15:f>
                      <c15:dlblFieldTableCache>
                        <c:ptCount val="1"/>
                      </c15:dlblFieldTableCache>
                    </c15:dlblFTEntry>
                  </c15:dlblFieldTable>
                  <c15:showDataLabelsRange val="0"/>
                </c:ext>
                <c:ext xmlns:c16="http://schemas.microsoft.com/office/drawing/2014/chart" uri="{C3380CC4-5D6E-409C-BE32-E72D297353CC}">
                  <c16:uniqueId val="{0000001D-AE72-4EB2-A432-9007689F766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{BDE6C523-B70B-4BDE-AF10-6E98FBEB78E0}</c15:txfldGUID>
                      <c15:f>Diagramm!$K$53</c15:f>
                      <c15:dlblFieldTableCache>
                        <c:ptCount val="1"/>
                      </c15:dlblFieldTableCache>
                    </c15:dlblFTEntry>
                  </c15:dlblFieldTable>
                  <c15:showDataLabelsRange val="0"/>
                </c:ext>
                <c:ext xmlns:c16="http://schemas.microsoft.com/office/drawing/2014/chart" uri="{C3380CC4-5D6E-409C-BE32-E72D297353CC}">
                  <c16:uniqueId val="{0000001E-AE72-4EB2-A432-9007689F766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{7AF84472-D684-4CF1-80DB-F8F2CADBB56D}</c15:txfldGUID>
                      <c15:f>Diagramm!$K$54</c15:f>
                      <c15:dlblFieldTableCache>
                        <c:ptCount val="1"/>
                      </c15:dlblFieldTableCache>
                    </c15:dlblFTEntry>
                  </c15:dlblFieldTable>
                  <c15:showDataLabelsRange val="0"/>
                </c:ext>
                <c:ext xmlns:c16="http://schemas.microsoft.com/office/drawing/2014/chart" uri="{C3380CC4-5D6E-409C-BE32-E72D297353CC}">
                  <c16:uniqueId val="{0000001F-AE72-4EB2-A432-9007689F766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{EBB5DC72-BCC5-40AD-B945-C5D94E87EBA6}</c15:txfldGUID>
                      <c15:f>Diagramm!$K$55</c15:f>
                      <c15:dlblFieldTableCache>
                        <c:ptCount val="1"/>
                      </c15:dlblFieldTableCache>
                    </c15:dlblFTEntry>
                  </c15:dlblFieldTable>
                  <c15:showDataLabelsRange val="0"/>
                </c:ext>
                <c:ext xmlns:c16="http://schemas.microsoft.com/office/drawing/2014/chart" uri="{C3380CC4-5D6E-409C-BE32-E72D297353CC}">
                  <c16:uniqueId val="{00000020-AE72-4EB2-A432-9007689F766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{F356DCC7-8728-4D1B-9C38-F6F7477222E2}</c15:txfldGUID>
                      <c15:f>Diagramm!$K$56</c15:f>
                      <c15:dlblFieldTableCache>
                        <c:ptCount val="1"/>
                      </c15:dlblFieldTableCache>
                    </c15:dlblFTEntry>
                  </c15:dlblFieldTable>
                  <c15:showDataLabelsRange val="0"/>
                </c:ext>
                <c:ext xmlns:c16="http://schemas.microsoft.com/office/drawing/2014/chart" uri="{C3380CC4-5D6E-409C-BE32-E72D297353CC}">
                  <c16:uniqueId val="{00000021-AE72-4EB2-A432-9007689F766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{CB036A04-8AB0-45D8-B169-E60946391FA0}</c15:txfldGUID>
                      <c15:f>Diagramm!$K$57</c15:f>
                      <c15:dlblFieldTableCache>
                        <c:ptCount val="1"/>
                      </c15:dlblFieldTableCache>
                    </c15:dlblFTEntry>
                  </c15:dlblFieldTable>
                  <c15:showDataLabelsRange val="0"/>
                </c:ext>
                <c:ext xmlns:c16="http://schemas.microsoft.com/office/drawing/2014/chart" uri="{C3380CC4-5D6E-409C-BE32-E72D297353CC}">
                  <c16:uniqueId val="{00000022-AE72-4EB2-A432-9007689F766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{899CBE50-29EA-4CC8-8F8D-AC2F4BD81CE7}</c15:txfldGUID>
                      <c15:f>Diagramm!$K$58</c15:f>
                      <c15:dlblFieldTableCache>
                        <c:ptCount val="1"/>
                      </c15:dlblFieldTableCache>
                    </c15:dlblFTEntry>
                  </c15:dlblFieldTable>
                  <c15:showDataLabelsRange val="0"/>
                </c:ext>
                <c:ext xmlns:c16="http://schemas.microsoft.com/office/drawing/2014/chart" uri="{C3380CC4-5D6E-409C-BE32-E72D297353CC}">
                  <c16:uniqueId val="{00000023-AE72-4EB2-A432-9007689F766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{4A579B3A-12B9-4085-AED9-B81F61211D70}</c15:txfldGUID>
                      <c15:f>Diagramm!$K$59</c15:f>
                      <c15:dlblFieldTableCache>
                        <c:ptCount val="1"/>
                      </c15:dlblFieldTableCache>
                    </c15:dlblFTEntry>
                  </c15:dlblFieldTable>
                  <c15:showDataLabelsRange val="0"/>
                </c:ext>
                <c:ext xmlns:c16="http://schemas.microsoft.com/office/drawing/2014/chart" uri="{C3380CC4-5D6E-409C-BE32-E72D297353CC}">
                  <c16:uniqueId val="{00000024-AE72-4EB2-A432-9007689F766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{6366694E-1674-4E6B-B93B-B953DE927DD7}</c15:txfldGUID>
                      <c15:f>Diagramm!$K$60</c15:f>
                      <c15:dlblFieldTableCache>
                        <c:ptCount val="1"/>
                      </c15:dlblFieldTableCache>
                    </c15:dlblFTEntry>
                  </c15:dlblFieldTable>
                  <c15:showDataLabelsRange val="0"/>
                </c:ext>
                <c:ext xmlns:c16="http://schemas.microsoft.com/office/drawing/2014/chart" uri="{C3380CC4-5D6E-409C-BE32-E72D297353CC}">
                  <c16:uniqueId val="{00000025-AE72-4EB2-A432-9007689F766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{18DCCD6B-A9A0-40DA-BDD2-2D9A67D55511}</c15:txfldGUID>
                      <c15:f>Diagramm!$K$61</c15:f>
                      <c15:dlblFieldTableCache>
                        <c:ptCount val="1"/>
                      </c15:dlblFieldTableCache>
                    </c15:dlblFTEntry>
                  </c15:dlblFieldTable>
                  <c15:showDataLabelsRange val="0"/>
                </c:ext>
                <c:ext xmlns:c16="http://schemas.microsoft.com/office/drawing/2014/chart" uri="{C3380CC4-5D6E-409C-BE32-E72D297353CC}">
                  <c16:uniqueId val="{00000026-AE72-4EB2-A432-9007689F766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{2661E4DF-C247-4516-962D-B1107ACC5E75}</c15:txfldGUID>
                      <c15:f>Diagramm!$K$62</c15:f>
                      <c15:dlblFieldTableCache>
                        <c:ptCount val="1"/>
                      </c15:dlblFieldTableCache>
                    </c15:dlblFTEntry>
                  </c15:dlblFieldTable>
                  <c15:showDataLabelsRange val="0"/>
                </c:ext>
                <c:ext xmlns:c16="http://schemas.microsoft.com/office/drawing/2014/chart" uri="{C3380CC4-5D6E-409C-BE32-E72D297353CC}">
                  <c16:uniqueId val="{00000027-AE72-4EB2-A432-9007689F766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{51962A5E-6255-414F-924B-5120FE7506F5}</c15:txfldGUID>
                      <c15:f>Diagramm!$K$63</c15:f>
                      <c15:dlblFieldTableCache>
                        <c:ptCount val="1"/>
                      </c15:dlblFieldTableCache>
                    </c15:dlblFTEntry>
                  </c15:dlblFieldTable>
                  <c15:showDataLabelsRange val="0"/>
                </c:ext>
                <c:ext xmlns:c16="http://schemas.microsoft.com/office/drawing/2014/chart" uri="{C3380CC4-5D6E-409C-BE32-E72D297353CC}">
                  <c16:uniqueId val="{00000028-AE72-4EB2-A432-9007689F766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{3FC76D93-81E7-4FCA-8AC2-DE75AB7FE831}</c15:txfldGUID>
                      <c15:f>Diagramm!$K$64</c15:f>
                      <c15:dlblFieldTableCache>
                        <c:ptCount val="1"/>
                      </c15:dlblFieldTableCache>
                    </c15:dlblFTEntry>
                  </c15:dlblFieldTable>
                  <c15:showDataLabelsRange val="0"/>
                </c:ext>
                <c:ext xmlns:c16="http://schemas.microsoft.com/office/drawing/2014/chart" uri="{C3380CC4-5D6E-409C-BE32-E72D297353CC}">
                  <c16:uniqueId val="{00000029-AE72-4EB2-A432-9007689F766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{948A8CB3-338F-4E2A-9B4D-6441645AE7FE}</c15:txfldGUID>
                      <c15:f>Diagramm!$K$65</c15:f>
                      <c15:dlblFieldTableCache>
                        <c:ptCount val="1"/>
                      </c15:dlblFieldTableCache>
                    </c15:dlblFTEntry>
                  </c15:dlblFieldTable>
                  <c15:showDataLabelsRange val="0"/>
                </c:ext>
                <c:ext xmlns:c16="http://schemas.microsoft.com/office/drawing/2014/chart" uri="{C3380CC4-5D6E-409C-BE32-E72D297353CC}">
                  <c16:uniqueId val="{0000002A-AE72-4EB2-A432-9007689F766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{9049FF7D-0DDA-4D4E-9180-40F07D02DE21}</c15:txfldGUID>
                      <c15:f>Diagramm!$K$66</c15:f>
                      <c15:dlblFieldTableCache>
                        <c:ptCount val="1"/>
                      </c15:dlblFieldTableCache>
                    </c15:dlblFTEntry>
                  </c15:dlblFieldTable>
                  <c15:showDataLabelsRange val="0"/>
                </c:ext>
                <c:ext xmlns:c16="http://schemas.microsoft.com/office/drawing/2014/chart" uri="{C3380CC4-5D6E-409C-BE32-E72D297353CC}">
                  <c16:uniqueId val="{0000002B-AE72-4EB2-A432-9007689F766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{4D0E146A-BABD-43D3-AA2A-0BE13F56D9D3}</c15:txfldGUID>
                      <c15:f>Diagramm!$K$67</c15:f>
                      <c15:dlblFieldTableCache>
                        <c:ptCount val="1"/>
                      </c15:dlblFieldTableCache>
                    </c15:dlblFTEntry>
                  </c15:dlblFieldTable>
                  <c15:showDataLabelsRange val="0"/>
                </c:ext>
                <c:ext xmlns:c16="http://schemas.microsoft.com/office/drawing/2014/chart" uri="{C3380CC4-5D6E-409C-BE32-E72D297353CC}">
                  <c16:uniqueId val="{0000002C-AE72-4EB2-A432-9007689F766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72-4EB2-A432-9007689F766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{01A3ED08-9C9A-44AA-9E2E-27DD50AD1AB8}</c15:txfldGUID>
                      <c15:f>Diagramm!$J$46</c15:f>
                      <c15:dlblFieldTableCache>
                        <c:ptCount val="1"/>
                      </c15:dlblFieldTableCache>
                    </c15:dlblFTEntry>
                  </c15:dlblFieldTable>
                  <c15:showDataLabelsRange val="0"/>
                </c:ext>
                <c:ext xmlns:c16="http://schemas.microsoft.com/office/drawing/2014/chart" uri="{C3380CC4-5D6E-409C-BE32-E72D297353CC}">
                  <c16:uniqueId val="{0000002E-AE72-4EB2-A432-9007689F766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{51014706-27C0-422F-AFE7-ED651932360A}</c15:txfldGUID>
                      <c15:f>Diagramm!$J$47</c15:f>
                      <c15:dlblFieldTableCache>
                        <c:ptCount val="1"/>
                      </c15:dlblFieldTableCache>
                    </c15:dlblFTEntry>
                  </c15:dlblFieldTable>
                  <c15:showDataLabelsRange val="0"/>
                </c:ext>
                <c:ext xmlns:c16="http://schemas.microsoft.com/office/drawing/2014/chart" uri="{C3380CC4-5D6E-409C-BE32-E72D297353CC}">
                  <c16:uniqueId val="{0000002F-AE72-4EB2-A432-9007689F766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{6521237A-DB63-4F78-8BF7-92C86A1E6E30}</c15:txfldGUID>
                      <c15:f>Diagramm!$J$48</c15:f>
                      <c15:dlblFieldTableCache>
                        <c:ptCount val="1"/>
                      </c15:dlblFieldTableCache>
                    </c15:dlblFTEntry>
                  </c15:dlblFieldTable>
                  <c15:showDataLabelsRange val="0"/>
                </c:ext>
                <c:ext xmlns:c16="http://schemas.microsoft.com/office/drawing/2014/chart" uri="{C3380CC4-5D6E-409C-BE32-E72D297353CC}">
                  <c16:uniqueId val="{00000030-AE72-4EB2-A432-9007689F766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{4A0D3BE2-6495-4095-837B-2E1EA3DD482B}</c15:txfldGUID>
                      <c15:f>Diagramm!$J$49</c15:f>
                      <c15:dlblFieldTableCache>
                        <c:ptCount val="1"/>
                      </c15:dlblFieldTableCache>
                    </c15:dlblFTEntry>
                  </c15:dlblFieldTable>
                  <c15:showDataLabelsRange val="0"/>
                </c:ext>
                <c:ext xmlns:c16="http://schemas.microsoft.com/office/drawing/2014/chart" uri="{C3380CC4-5D6E-409C-BE32-E72D297353CC}">
                  <c16:uniqueId val="{00000031-AE72-4EB2-A432-9007689F766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{28B3A990-C54D-4176-BB40-22B615C57CE1}</c15:txfldGUID>
                      <c15:f>Diagramm!$J$50</c15:f>
                      <c15:dlblFieldTableCache>
                        <c:ptCount val="1"/>
                      </c15:dlblFieldTableCache>
                    </c15:dlblFTEntry>
                  </c15:dlblFieldTable>
                  <c15:showDataLabelsRange val="0"/>
                </c:ext>
                <c:ext xmlns:c16="http://schemas.microsoft.com/office/drawing/2014/chart" uri="{C3380CC4-5D6E-409C-BE32-E72D297353CC}">
                  <c16:uniqueId val="{00000032-AE72-4EB2-A432-9007689F766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{F55F0581-B515-41BF-BEF3-42B58B859ACF}</c15:txfldGUID>
                      <c15:f>Diagramm!$J$51</c15:f>
                      <c15:dlblFieldTableCache>
                        <c:ptCount val="1"/>
                      </c15:dlblFieldTableCache>
                    </c15:dlblFTEntry>
                  </c15:dlblFieldTable>
                  <c15:showDataLabelsRange val="0"/>
                </c:ext>
                <c:ext xmlns:c16="http://schemas.microsoft.com/office/drawing/2014/chart" uri="{C3380CC4-5D6E-409C-BE32-E72D297353CC}">
                  <c16:uniqueId val="{00000033-AE72-4EB2-A432-9007689F766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{7E7D86D1-4332-4DDC-BC8D-7313B99D950B}</c15:txfldGUID>
                      <c15:f>Diagramm!$J$52</c15:f>
                      <c15:dlblFieldTableCache>
                        <c:ptCount val="1"/>
                      </c15:dlblFieldTableCache>
                    </c15:dlblFTEntry>
                  </c15:dlblFieldTable>
                  <c15:showDataLabelsRange val="0"/>
                </c:ext>
                <c:ext xmlns:c16="http://schemas.microsoft.com/office/drawing/2014/chart" uri="{C3380CC4-5D6E-409C-BE32-E72D297353CC}">
                  <c16:uniqueId val="{00000034-AE72-4EB2-A432-9007689F766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{4FBE51C3-918B-4BB0-80E1-8973E24F0469}</c15:txfldGUID>
                      <c15:f>Diagramm!$J$53</c15:f>
                      <c15:dlblFieldTableCache>
                        <c:ptCount val="1"/>
                      </c15:dlblFieldTableCache>
                    </c15:dlblFTEntry>
                  </c15:dlblFieldTable>
                  <c15:showDataLabelsRange val="0"/>
                </c:ext>
                <c:ext xmlns:c16="http://schemas.microsoft.com/office/drawing/2014/chart" uri="{C3380CC4-5D6E-409C-BE32-E72D297353CC}">
                  <c16:uniqueId val="{00000035-AE72-4EB2-A432-9007689F766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{EABB6E81-B699-4AC8-BC7D-DD9782162EA2}</c15:txfldGUID>
                      <c15:f>Diagramm!$J$54</c15:f>
                      <c15:dlblFieldTableCache>
                        <c:ptCount val="1"/>
                      </c15:dlblFieldTableCache>
                    </c15:dlblFTEntry>
                  </c15:dlblFieldTable>
                  <c15:showDataLabelsRange val="0"/>
                </c:ext>
                <c:ext xmlns:c16="http://schemas.microsoft.com/office/drawing/2014/chart" uri="{C3380CC4-5D6E-409C-BE32-E72D297353CC}">
                  <c16:uniqueId val="{00000036-AE72-4EB2-A432-9007689F766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{FE0972CC-B02F-440D-AF62-13684CCBED90}</c15:txfldGUID>
                      <c15:f>Diagramm!$J$55</c15:f>
                      <c15:dlblFieldTableCache>
                        <c:ptCount val="1"/>
                      </c15:dlblFieldTableCache>
                    </c15:dlblFTEntry>
                  </c15:dlblFieldTable>
                  <c15:showDataLabelsRange val="0"/>
                </c:ext>
                <c:ext xmlns:c16="http://schemas.microsoft.com/office/drawing/2014/chart" uri="{C3380CC4-5D6E-409C-BE32-E72D297353CC}">
                  <c16:uniqueId val="{00000037-AE72-4EB2-A432-9007689F766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{BF4FB15A-769A-4703-BF5E-D28B001A7003}</c15:txfldGUID>
                      <c15:f>Diagramm!$J$56</c15:f>
                      <c15:dlblFieldTableCache>
                        <c:ptCount val="1"/>
                      </c15:dlblFieldTableCache>
                    </c15:dlblFTEntry>
                  </c15:dlblFieldTable>
                  <c15:showDataLabelsRange val="0"/>
                </c:ext>
                <c:ext xmlns:c16="http://schemas.microsoft.com/office/drawing/2014/chart" uri="{C3380CC4-5D6E-409C-BE32-E72D297353CC}">
                  <c16:uniqueId val="{00000038-AE72-4EB2-A432-9007689F766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{74783C9B-F24A-45AD-A23E-CE58A63C43E6}</c15:txfldGUID>
                      <c15:f>Diagramm!$J$57</c15:f>
                      <c15:dlblFieldTableCache>
                        <c:ptCount val="1"/>
                      </c15:dlblFieldTableCache>
                    </c15:dlblFTEntry>
                  </c15:dlblFieldTable>
                  <c15:showDataLabelsRange val="0"/>
                </c:ext>
                <c:ext xmlns:c16="http://schemas.microsoft.com/office/drawing/2014/chart" uri="{C3380CC4-5D6E-409C-BE32-E72D297353CC}">
                  <c16:uniqueId val="{00000039-AE72-4EB2-A432-9007689F766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{5C3D33F9-F67A-497E-BA0F-FD32B89AD646}</c15:txfldGUID>
                      <c15:f>Diagramm!$J$58</c15:f>
                      <c15:dlblFieldTableCache>
                        <c:ptCount val="1"/>
                      </c15:dlblFieldTableCache>
                    </c15:dlblFTEntry>
                  </c15:dlblFieldTable>
                  <c15:showDataLabelsRange val="0"/>
                </c:ext>
                <c:ext xmlns:c16="http://schemas.microsoft.com/office/drawing/2014/chart" uri="{C3380CC4-5D6E-409C-BE32-E72D297353CC}">
                  <c16:uniqueId val="{0000003A-AE72-4EB2-A432-9007689F766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{FEAC9454-19F1-4707-80C2-2A8927FBB82B}</c15:txfldGUID>
                      <c15:f>Diagramm!$J$59</c15:f>
                      <c15:dlblFieldTableCache>
                        <c:ptCount val="1"/>
                      </c15:dlblFieldTableCache>
                    </c15:dlblFTEntry>
                  </c15:dlblFieldTable>
                  <c15:showDataLabelsRange val="0"/>
                </c:ext>
                <c:ext xmlns:c16="http://schemas.microsoft.com/office/drawing/2014/chart" uri="{C3380CC4-5D6E-409C-BE32-E72D297353CC}">
                  <c16:uniqueId val="{0000003B-AE72-4EB2-A432-9007689F766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{04C61C96-0156-43F6-92EF-6993D24F4762}</c15:txfldGUID>
                      <c15:f>Diagramm!$J$60</c15:f>
                      <c15:dlblFieldTableCache>
                        <c:ptCount val="1"/>
                      </c15:dlblFieldTableCache>
                    </c15:dlblFTEntry>
                  </c15:dlblFieldTable>
                  <c15:showDataLabelsRange val="0"/>
                </c:ext>
                <c:ext xmlns:c16="http://schemas.microsoft.com/office/drawing/2014/chart" uri="{C3380CC4-5D6E-409C-BE32-E72D297353CC}">
                  <c16:uniqueId val="{0000003C-AE72-4EB2-A432-9007689F766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{4A4E53B4-CD08-4E19-925A-20F48A2068A7}</c15:txfldGUID>
                      <c15:f>Diagramm!$J$61</c15:f>
                      <c15:dlblFieldTableCache>
                        <c:ptCount val="1"/>
                      </c15:dlblFieldTableCache>
                    </c15:dlblFTEntry>
                  </c15:dlblFieldTable>
                  <c15:showDataLabelsRange val="0"/>
                </c:ext>
                <c:ext xmlns:c16="http://schemas.microsoft.com/office/drawing/2014/chart" uri="{C3380CC4-5D6E-409C-BE32-E72D297353CC}">
                  <c16:uniqueId val="{0000003D-AE72-4EB2-A432-9007689F766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{988D40CF-F457-4C4C-B9C2-9539EE8B8818}</c15:txfldGUID>
                      <c15:f>Diagramm!$J$62</c15:f>
                      <c15:dlblFieldTableCache>
                        <c:ptCount val="1"/>
                      </c15:dlblFieldTableCache>
                    </c15:dlblFTEntry>
                  </c15:dlblFieldTable>
                  <c15:showDataLabelsRange val="0"/>
                </c:ext>
                <c:ext xmlns:c16="http://schemas.microsoft.com/office/drawing/2014/chart" uri="{C3380CC4-5D6E-409C-BE32-E72D297353CC}">
                  <c16:uniqueId val="{0000003E-AE72-4EB2-A432-9007689F766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{BC1A132C-39E1-4327-8640-3150D9F220A4}</c15:txfldGUID>
                      <c15:f>Diagramm!$J$63</c15:f>
                      <c15:dlblFieldTableCache>
                        <c:ptCount val="1"/>
                      </c15:dlblFieldTableCache>
                    </c15:dlblFTEntry>
                  </c15:dlblFieldTable>
                  <c15:showDataLabelsRange val="0"/>
                </c:ext>
                <c:ext xmlns:c16="http://schemas.microsoft.com/office/drawing/2014/chart" uri="{C3380CC4-5D6E-409C-BE32-E72D297353CC}">
                  <c16:uniqueId val="{0000003F-AE72-4EB2-A432-9007689F766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{27F15E8C-31A7-4358-A44E-094534E1B7CD}</c15:txfldGUID>
                      <c15:f>Diagramm!$J$64</c15:f>
                      <c15:dlblFieldTableCache>
                        <c:ptCount val="1"/>
                      </c15:dlblFieldTableCache>
                    </c15:dlblFTEntry>
                  </c15:dlblFieldTable>
                  <c15:showDataLabelsRange val="0"/>
                </c:ext>
                <c:ext xmlns:c16="http://schemas.microsoft.com/office/drawing/2014/chart" uri="{C3380CC4-5D6E-409C-BE32-E72D297353CC}">
                  <c16:uniqueId val="{00000040-AE72-4EB2-A432-9007689F766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{FBAF62B6-CC7D-4552-A5D9-9E1B1653FA01}</c15:txfldGUID>
                      <c15:f>Diagramm!$J$65</c15:f>
                      <c15:dlblFieldTableCache>
                        <c:ptCount val="1"/>
                      </c15:dlblFieldTableCache>
                    </c15:dlblFTEntry>
                  </c15:dlblFieldTable>
                  <c15:showDataLabelsRange val="0"/>
                </c:ext>
                <c:ext xmlns:c16="http://schemas.microsoft.com/office/drawing/2014/chart" uri="{C3380CC4-5D6E-409C-BE32-E72D297353CC}">
                  <c16:uniqueId val="{00000041-AE72-4EB2-A432-9007689F766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{EE1046E7-4C71-4863-8B53-7FA35C98AD5A}</c15:txfldGUID>
                      <c15:f>Diagramm!$J$66</c15:f>
                      <c15:dlblFieldTableCache>
                        <c:ptCount val="1"/>
                      </c15:dlblFieldTableCache>
                    </c15:dlblFTEntry>
                  </c15:dlblFieldTable>
                  <c15:showDataLabelsRange val="0"/>
                </c:ext>
                <c:ext xmlns:c16="http://schemas.microsoft.com/office/drawing/2014/chart" uri="{C3380CC4-5D6E-409C-BE32-E72D297353CC}">
                  <c16:uniqueId val="{00000042-AE72-4EB2-A432-9007689F766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{1D17EE09-B1D6-4335-B79C-E6C43EFA8BA6}</c15:txfldGUID>
                      <c15:f>Diagramm!$J$67</c15:f>
                      <c15:dlblFieldTableCache>
                        <c:ptCount val="1"/>
                      </c15:dlblFieldTableCache>
                    </c15:dlblFTEntry>
                  </c15:dlblFieldTable>
                  <c15:showDataLabelsRange val="0"/>
                </c:ext>
                <c:ext xmlns:c16="http://schemas.microsoft.com/office/drawing/2014/chart" uri="{C3380CC4-5D6E-409C-BE32-E72D297353CC}">
                  <c16:uniqueId val="{00000043-AE72-4EB2-A432-9007689F766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72-4EB2-A432-9007689F766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6A6-4E8E-8614-A68AE7277F2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6A6-4E8E-8614-A68AE7277F2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A6-4E8E-8614-A68AE7277F2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A6-4E8E-8614-A68AE7277F2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A6-4E8E-8614-A68AE7277F2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A6-4E8E-8614-A68AE7277F2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A6-4E8E-8614-A68AE7277F2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A6-4E8E-8614-A68AE7277F2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A6-4E8E-8614-A68AE7277F2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A6-4E8E-8614-A68AE7277F2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A6-4E8E-8614-A68AE7277F2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A6-4E8E-8614-A68AE7277F2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A6-4E8E-8614-A68AE7277F2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A6-4E8E-8614-A68AE7277F2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A6-4E8E-8614-A68AE7277F2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A6-4E8E-8614-A68AE7277F2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A6-4E8E-8614-A68AE7277F2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A6-4E8E-8614-A68AE7277F2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A6-4E8E-8614-A68AE7277F2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A6-4E8E-8614-A68AE7277F2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6A6-4E8E-8614-A68AE7277F2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A6-4E8E-8614-A68AE7277F2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6A6-4E8E-8614-A68AE7277F2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6A6-4E8E-8614-A68AE7277F2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6A6-4E8E-8614-A68AE7277F2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6A6-4E8E-8614-A68AE7277F2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6A6-4E8E-8614-A68AE7277F2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6A6-4E8E-8614-A68AE7277F2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6A6-4E8E-8614-A68AE7277F2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6A6-4E8E-8614-A68AE7277F2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6A6-4E8E-8614-A68AE7277F2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6A6-4E8E-8614-A68AE7277F2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6A6-4E8E-8614-A68AE7277F2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6A6-4E8E-8614-A68AE7277F2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6A6-4E8E-8614-A68AE7277F2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6A6-4E8E-8614-A68AE7277F2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6A6-4E8E-8614-A68AE7277F2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6A6-4E8E-8614-A68AE7277F2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6A6-4E8E-8614-A68AE7277F2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6A6-4E8E-8614-A68AE7277F2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6A6-4E8E-8614-A68AE7277F2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6A6-4E8E-8614-A68AE7277F2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6A6-4E8E-8614-A68AE7277F2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6A6-4E8E-8614-A68AE7277F2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6A6-4E8E-8614-A68AE7277F2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6A6-4E8E-8614-A68AE7277F2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6A6-4E8E-8614-A68AE7277F2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6A6-4E8E-8614-A68AE7277F2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6A6-4E8E-8614-A68AE7277F2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6A6-4E8E-8614-A68AE7277F2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6A6-4E8E-8614-A68AE7277F2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6A6-4E8E-8614-A68AE7277F2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6A6-4E8E-8614-A68AE7277F2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6A6-4E8E-8614-A68AE7277F2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6A6-4E8E-8614-A68AE7277F2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6A6-4E8E-8614-A68AE7277F2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6A6-4E8E-8614-A68AE7277F2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6A6-4E8E-8614-A68AE7277F2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6A6-4E8E-8614-A68AE7277F2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6A6-4E8E-8614-A68AE7277F2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6A6-4E8E-8614-A68AE7277F2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6A6-4E8E-8614-A68AE7277F2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6A6-4E8E-8614-A68AE7277F2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6A6-4E8E-8614-A68AE7277F2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6A6-4E8E-8614-A68AE7277F2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6A6-4E8E-8614-A68AE7277F2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6A6-4E8E-8614-A68AE7277F2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6A6-4E8E-8614-A68AE7277F2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6A6-4E8E-8614-A68AE7277F2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101.17463742059212</c:v>
                </c:pt>
                <c:pt idx="2">
                  <c:v>103.23924247872466</c:v>
                </c:pt>
                <c:pt idx="3">
                  <c:v>102.17247992328899</c:v>
                </c:pt>
                <c:pt idx="4">
                  <c:v>102.80474649406688</c:v>
                </c:pt>
                <c:pt idx="5">
                  <c:v>104.28502936593551</c:v>
                </c:pt>
                <c:pt idx="6">
                  <c:v>106.45451276519238</c:v>
                </c:pt>
                <c:pt idx="7">
                  <c:v>105.89416277118542</c:v>
                </c:pt>
                <c:pt idx="8">
                  <c:v>106.27771784729714</c:v>
                </c:pt>
                <c:pt idx="9">
                  <c:v>107.88685125254705</c:v>
                </c:pt>
                <c:pt idx="10">
                  <c:v>110.08330336809303</c:v>
                </c:pt>
                <c:pt idx="11">
                  <c:v>109.35215150425506</c:v>
                </c:pt>
                <c:pt idx="12">
                  <c:v>110.16720604099244</c:v>
                </c:pt>
                <c:pt idx="13">
                  <c:v>111.15306244756083</c:v>
                </c:pt>
                <c:pt idx="14">
                  <c:v>113.63118782212634</c:v>
                </c:pt>
                <c:pt idx="15">
                  <c:v>113.50533381277718</c:v>
                </c:pt>
                <c:pt idx="16">
                  <c:v>114.80882176675058</c:v>
                </c:pt>
                <c:pt idx="17">
                  <c:v>116.61272923408845</c:v>
                </c:pt>
                <c:pt idx="18">
                  <c:v>118.80019177753806</c:v>
                </c:pt>
                <c:pt idx="19">
                  <c:v>118.2008869711135</c:v>
                </c:pt>
                <c:pt idx="20">
                  <c:v>118.50653242239002</c:v>
                </c:pt>
                <c:pt idx="21">
                  <c:v>119.53434016540814</c:v>
                </c:pt>
                <c:pt idx="22">
                  <c:v>120.87078988373487</c:v>
                </c:pt>
                <c:pt idx="23">
                  <c:v>119.87594390507013</c:v>
                </c:pt>
                <c:pt idx="24">
                  <c:v>119.89691957329498</c:v>
                </c:pt>
              </c:numCache>
            </c:numRef>
          </c:val>
          <c:smooth val="0"/>
          <c:extLst>
            <c:ext xmlns:c16="http://schemas.microsoft.com/office/drawing/2014/chart" uri="{C3380CC4-5D6E-409C-BE32-E72D297353CC}">
              <c16:uniqueId val="{00000000-F976-4E59-8A46-3C6B683A19C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104.19649469266847</c:v>
                </c:pt>
                <c:pt idx="2">
                  <c:v>106.61565045667736</c:v>
                </c:pt>
                <c:pt idx="3">
                  <c:v>105.82572204393976</c:v>
                </c:pt>
                <c:pt idx="4">
                  <c:v>103.15971365095038</c:v>
                </c:pt>
                <c:pt idx="5">
                  <c:v>104.39397679585286</c:v>
                </c:pt>
                <c:pt idx="6">
                  <c:v>106.68970624537151</c:v>
                </c:pt>
                <c:pt idx="7">
                  <c:v>105.08516415699827</c:v>
                </c:pt>
                <c:pt idx="8">
                  <c:v>105.18390520859046</c:v>
                </c:pt>
                <c:pt idx="9">
                  <c:v>107.55369044680324</c:v>
                </c:pt>
                <c:pt idx="10">
                  <c:v>109.97284621081214</c:v>
                </c:pt>
                <c:pt idx="11">
                  <c:v>110.07158726240434</c:v>
                </c:pt>
                <c:pt idx="12">
                  <c:v>110.12095778820043</c:v>
                </c:pt>
                <c:pt idx="13">
                  <c:v>112.29326092322881</c:v>
                </c:pt>
                <c:pt idx="14">
                  <c:v>114.29276721797088</c:v>
                </c:pt>
                <c:pt idx="15">
                  <c:v>118.02024191557641</c:v>
                </c:pt>
                <c:pt idx="16">
                  <c:v>117.64996297210566</c:v>
                </c:pt>
                <c:pt idx="17">
                  <c:v>121.42680819550729</c:v>
                </c:pt>
                <c:pt idx="18">
                  <c:v>124.48778079486547</c:v>
                </c:pt>
                <c:pt idx="19">
                  <c:v>123.72253764502592</c:v>
                </c:pt>
                <c:pt idx="20">
                  <c:v>123.25351764996297</c:v>
                </c:pt>
                <c:pt idx="21">
                  <c:v>127.4746976055295</c:v>
                </c:pt>
                <c:pt idx="22">
                  <c:v>130.56035546778574</c:v>
                </c:pt>
                <c:pt idx="23">
                  <c:v>130.28881757590719</c:v>
                </c:pt>
                <c:pt idx="24">
                  <c:v>126.38854603801531</c:v>
                </c:pt>
              </c:numCache>
            </c:numRef>
          </c:val>
          <c:smooth val="0"/>
          <c:extLst>
            <c:ext xmlns:c16="http://schemas.microsoft.com/office/drawing/2014/chart" uri="{C3380CC4-5D6E-409C-BE32-E72D297353CC}">
              <c16:uniqueId val="{00000001-F976-4E59-8A46-3C6B683A19C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102.02360876897134</c:v>
                </c:pt>
                <c:pt idx="2">
                  <c:v>102.13092135520465</c:v>
                </c:pt>
                <c:pt idx="3">
                  <c:v>101.87030507435229</c:v>
                </c:pt>
                <c:pt idx="4">
                  <c:v>100.10731258623333</c:v>
                </c:pt>
                <c:pt idx="5">
                  <c:v>101.67101027134755</c:v>
                </c:pt>
                <c:pt idx="6">
                  <c:v>100.70519699524758</c:v>
                </c:pt>
                <c:pt idx="7">
                  <c:v>99.509428177219078</c:v>
                </c:pt>
                <c:pt idx="8">
                  <c:v>98.911543768204808</c:v>
                </c:pt>
                <c:pt idx="9">
                  <c:v>100.45991108385712</c:v>
                </c:pt>
                <c:pt idx="10">
                  <c:v>99.095508201747663</c:v>
                </c:pt>
                <c:pt idx="11">
                  <c:v>99.233481526904797</c:v>
                </c:pt>
                <c:pt idx="12">
                  <c:v>97.74643568910011</c:v>
                </c:pt>
                <c:pt idx="13">
                  <c:v>98.926874137666715</c:v>
                </c:pt>
                <c:pt idx="14">
                  <c:v>97.332515713628695</c:v>
                </c:pt>
                <c:pt idx="15">
                  <c:v>97.899739383719137</c:v>
                </c:pt>
                <c:pt idx="16">
                  <c:v>96.581327609995398</c:v>
                </c:pt>
                <c:pt idx="17">
                  <c:v>98.497623792733407</c:v>
                </c:pt>
                <c:pt idx="18">
                  <c:v>97.163881649547761</c:v>
                </c:pt>
                <c:pt idx="19">
                  <c:v>95.998773570443049</c:v>
                </c:pt>
                <c:pt idx="20">
                  <c:v>94.665031427257389</c:v>
                </c:pt>
                <c:pt idx="21">
                  <c:v>96.520006132147785</c:v>
                </c:pt>
                <c:pt idx="22">
                  <c:v>93.699218151157439</c:v>
                </c:pt>
                <c:pt idx="23">
                  <c:v>92.978690786447942</c:v>
                </c:pt>
                <c:pt idx="24">
                  <c:v>89.544688026981447</c:v>
                </c:pt>
              </c:numCache>
            </c:numRef>
          </c:val>
          <c:smooth val="0"/>
          <c:extLst>
            <c:ext xmlns:c16="http://schemas.microsoft.com/office/drawing/2014/chart" uri="{C3380CC4-5D6E-409C-BE32-E72D297353CC}">
              <c16:uniqueId val="{00000002-F976-4E59-8A46-3C6B683A19C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976-4E59-8A46-3C6B683A19C8}"/>
                </c:ext>
              </c:extLst>
            </c:dLbl>
            <c:dLbl>
              <c:idx val="1"/>
              <c:delete val="1"/>
              <c:extLst>
                <c:ext xmlns:c15="http://schemas.microsoft.com/office/drawing/2012/chart" uri="{CE6537A1-D6FC-4f65-9D91-7224C49458BB}"/>
                <c:ext xmlns:c16="http://schemas.microsoft.com/office/drawing/2014/chart" uri="{C3380CC4-5D6E-409C-BE32-E72D297353CC}">
                  <c16:uniqueId val="{00000004-F976-4E59-8A46-3C6B683A19C8}"/>
                </c:ext>
              </c:extLst>
            </c:dLbl>
            <c:dLbl>
              <c:idx val="2"/>
              <c:delete val="1"/>
              <c:extLst>
                <c:ext xmlns:c15="http://schemas.microsoft.com/office/drawing/2012/chart" uri="{CE6537A1-D6FC-4f65-9D91-7224C49458BB}"/>
                <c:ext xmlns:c16="http://schemas.microsoft.com/office/drawing/2014/chart" uri="{C3380CC4-5D6E-409C-BE32-E72D297353CC}">
                  <c16:uniqueId val="{00000005-F976-4E59-8A46-3C6B683A19C8}"/>
                </c:ext>
              </c:extLst>
            </c:dLbl>
            <c:dLbl>
              <c:idx val="3"/>
              <c:delete val="1"/>
              <c:extLst>
                <c:ext xmlns:c15="http://schemas.microsoft.com/office/drawing/2012/chart" uri="{CE6537A1-D6FC-4f65-9D91-7224C49458BB}"/>
                <c:ext xmlns:c16="http://schemas.microsoft.com/office/drawing/2014/chart" uri="{C3380CC4-5D6E-409C-BE32-E72D297353CC}">
                  <c16:uniqueId val="{00000006-F976-4E59-8A46-3C6B683A19C8}"/>
                </c:ext>
              </c:extLst>
            </c:dLbl>
            <c:dLbl>
              <c:idx val="4"/>
              <c:delete val="1"/>
              <c:extLst>
                <c:ext xmlns:c15="http://schemas.microsoft.com/office/drawing/2012/chart" uri="{CE6537A1-D6FC-4f65-9D91-7224C49458BB}"/>
                <c:ext xmlns:c16="http://schemas.microsoft.com/office/drawing/2014/chart" uri="{C3380CC4-5D6E-409C-BE32-E72D297353CC}">
                  <c16:uniqueId val="{00000007-F976-4E59-8A46-3C6B683A19C8}"/>
                </c:ext>
              </c:extLst>
            </c:dLbl>
            <c:dLbl>
              <c:idx val="5"/>
              <c:delete val="1"/>
              <c:extLst>
                <c:ext xmlns:c15="http://schemas.microsoft.com/office/drawing/2012/chart" uri="{CE6537A1-D6FC-4f65-9D91-7224C49458BB}"/>
                <c:ext xmlns:c16="http://schemas.microsoft.com/office/drawing/2014/chart" uri="{C3380CC4-5D6E-409C-BE32-E72D297353CC}">
                  <c16:uniqueId val="{00000008-F976-4E59-8A46-3C6B683A19C8}"/>
                </c:ext>
              </c:extLst>
            </c:dLbl>
            <c:dLbl>
              <c:idx val="6"/>
              <c:delete val="1"/>
              <c:extLst>
                <c:ext xmlns:c15="http://schemas.microsoft.com/office/drawing/2012/chart" uri="{CE6537A1-D6FC-4f65-9D91-7224C49458BB}"/>
                <c:ext xmlns:c16="http://schemas.microsoft.com/office/drawing/2014/chart" uri="{C3380CC4-5D6E-409C-BE32-E72D297353CC}">
                  <c16:uniqueId val="{00000009-F976-4E59-8A46-3C6B683A19C8}"/>
                </c:ext>
              </c:extLst>
            </c:dLbl>
            <c:dLbl>
              <c:idx val="7"/>
              <c:delete val="1"/>
              <c:extLst>
                <c:ext xmlns:c15="http://schemas.microsoft.com/office/drawing/2012/chart" uri="{CE6537A1-D6FC-4f65-9D91-7224C49458BB}"/>
                <c:ext xmlns:c16="http://schemas.microsoft.com/office/drawing/2014/chart" uri="{C3380CC4-5D6E-409C-BE32-E72D297353CC}">
                  <c16:uniqueId val="{0000000A-F976-4E59-8A46-3C6B683A19C8}"/>
                </c:ext>
              </c:extLst>
            </c:dLbl>
            <c:dLbl>
              <c:idx val="8"/>
              <c:delete val="1"/>
              <c:extLst>
                <c:ext xmlns:c15="http://schemas.microsoft.com/office/drawing/2012/chart" uri="{CE6537A1-D6FC-4f65-9D91-7224C49458BB}"/>
                <c:ext xmlns:c16="http://schemas.microsoft.com/office/drawing/2014/chart" uri="{C3380CC4-5D6E-409C-BE32-E72D297353CC}">
                  <c16:uniqueId val="{0000000B-F976-4E59-8A46-3C6B683A19C8}"/>
                </c:ext>
              </c:extLst>
            </c:dLbl>
            <c:dLbl>
              <c:idx val="9"/>
              <c:delete val="1"/>
              <c:extLst>
                <c:ext xmlns:c15="http://schemas.microsoft.com/office/drawing/2012/chart" uri="{CE6537A1-D6FC-4f65-9D91-7224C49458BB}"/>
                <c:ext xmlns:c16="http://schemas.microsoft.com/office/drawing/2014/chart" uri="{C3380CC4-5D6E-409C-BE32-E72D297353CC}">
                  <c16:uniqueId val="{0000000C-F976-4E59-8A46-3C6B683A19C8}"/>
                </c:ext>
              </c:extLst>
            </c:dLbl>
            <c:dLbl>
              <c:idx val="10"/>
              <c:delete val="1"/>
              <c:extLst>
                <c:ext xmlns:c15="http://schemas.microsoft.com/office/drawing/2012/chart" uri="{CE6537A1-D6FC-4f65-9D91-7224C49458BB}"/>
                <c:ext xmlns:c16="http://schemas.microsoft.com/office/drawing/2014/chart" uri="{C3380CC4-5D6E-409C-BE32-E72D297353CC}">
                  <c16:uniqueId val="{0000000D-F976-4E59-8A46-3C6B683A19C8}"/>
                </c:ext>
              </c:extLst>
            </c:dLbl>
            <c:dLbl>
              <c:idx val="11"/>
              <c:delete val="1"/>
              <c:extLst>
                <c:ext xmlns:c15="http://schemas.microsoft.com/office/drawing/2012/chart" uri="{CE6537A1-D6FC-4f65-9D91-7224C49458BB}"/>
                <c:ext xmlns:c16="http://schemas.microsoft.com/office/drawing/2014/chart" uri="{C3380CC4-5D6E-409C-BE32-E72D297353CC}">
                  <c16:uniqueId val="{0000000E-F976-4E59-8A46-3C6B683A19C8}"/>
                </c:ext>
              </c:extLst>
            </c:dLbl>
            <c:dLbl>
              <c:idx val="12"/>
              <c:delete val="1"/>
              <c:extLst>
                <c:ext xmlns:c15="http://schemas.microsoft.com/office/drawing/2012/chart" uri="{CE6537A1-D6FC-4f65-9D91-7224C49458BB}"/>
                <c:ext xmlns:c16="http://schemas.microsoft.com/office/drawing/2014/chart" uri="{C3380CC4-5D6E-409C-BE32-E72D297353CC}">
                  <c16:uniqueId val="{0000000F-F976-4E59-8A46-3C6B683A19C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76-4E59-8A46-3C6B683A19C8}"/>
                </c:ext>
              </c:extLst>
            </c:dLbl>
            <c:dLbl>
              <c:idx val="14"/>
              <c:delete val="1"/>
              <c:extLst>
                <c:ext xmlns:c15="http://schemas.microsoft.com/office/drawing/2012/chart" uri="{CE6537A1-D6FC-4f65-9D91-7224C49458BB}"/>
                <c:ext xmlns:c16="http://schemas.microsoft.com/office/drawing/2014/chart" uri="{C3380CC4-5D6E-409C-BE32-E72D297353CC}">
                  <c16:uniqueId val="{00000011-F976-4E59-8A46-3C6B683A19C8}"/>
                </c:ext>
              </c:extLst>
            </c:dLbl>
            <c:dLbl>
              <c:idx val="15"/>
              <c:delete val="1"/>
              <c:extLst>
                <c:ext xmlns:c15="http://schemas.microsoft.com/office/drawing/2012/chart" uri="{CE6537A1-D6FC-4f65-9D91-7224C49458BB}"/>
                <c:ext xmlns:c16="http://schemas.microsoft.com/office/drawing/2014/chart" uri="{C3380CC4-5D6E-409C-BE32-E72D297353CC}">
                  <c16:uniqueId val="{00000012-F976-4E59-8A46-3C6B683A19C8}"/>
                </c:ext>
              </c:extLst>
            </c:dLbl>
            <c:dLbl>
              <c:idx val="16"/>
              <c:delete val="1"/>
              <c:extLst>
                <c:ext xmlns:c15="http://schemas.microsoft.com/office/drawing/2012/chart" uri="{CE6537A1-D6FC-4f65-9D91-7224C49458BB}"/>
                <c:ext xmlns:c16="http://schemas.microsoft.com/office/drawing/2014/chart" uri="{C3380CC4-5D6E-409C-BE32-E72D297353CC}">
                  <c16:uniqueId val="{00000013-F976-4E59-8A46-3C6B683A19C8}"/>
                </c:ext>
              </c:extLst>
            </c:dLbl>
            <c:dLbl>
              <c:idx val="17"/>
              <c:delete val="1"/>
              <c:extLst>
                <c:ext xmlns:c15="http://schemas.microsoft.com/office/drawing/2012/chart" uri="{CE6537A1-D6FC-4f65-9D91-7224C49458BB}"/>
                <c:ext xmlns:c16="http://schemas.microsoft.com/office/drawing/2014/chart" uri="{C3380CC4-5D6E-409C-BE32-E72D297353CC}">
                  <c16:uniqueId val="{00000014-F976-4E59-8A46-3C6B683A19C8}"/>
                </c:ext>
              </c:extLst>
            </c:dLbl>
            <c:dLbl>
              <c:idx val="18"/>
              <c:delete val="1"/>
              <c:extLst>
                <c:ext xmlns:c15="http://schemas.microsoft.com/office/drawing/2012/chart" uri="{CE6537A1-D6FC-4f65-9D91-7224C49458BB}"/>
                <c:ext xmlns:c16="http://schemas.microsoft.com/office/drawing/2014/chart" uri="{C3380CC4-5D6E-409C-BE32-E72D297353CC}">
                  <c16:uniqueId val="{00000015-F976-4E59-8A46-3C6B683A19C8}"/>
                </c:ext>
              </c:extLst>
            </c:dLbl>
            <c:dLbl>
              <c:idx val="19"/>
              <c:delete val="1"/>
              <c:extLst>
                <c:ext xmlns:c15="http://schemas.microsoft.com/office/drawing/2012/chart" uri="{CE6537A1-D6FC-4f65-9D91-7224C49458BB}"/>
                <c:ext xmlns:c16="http://schemas.microsoft.com/office/drawing/2014/chart" uri="{C3380CC4-5D6E-409C-BE32-E72D297353CC}">
                  <c16:uniqueId val="{00000016-F976-4E59-8A46-3C6B683A19C8}"/>
                </c:ext>
              </c:extLst>
            </c:dLbl>
            <c:dLbl>
              <c:idx val="20"/>
              <c:delete val="1"/>
              <c:extLst>
                <c:ext xmlns:c15="http://schemas.microsoft.com/office/drawing/2012/chart" uri="{CE6537A1-D6FC-4f65-9D91-7224C49458BB}"/>
                <c:ext xmlns:c16="http://schemas.microsoft.com/office/drawing/2014/chart" uri="{C3380CC4-5D6E-409C-BE32-E72D297353CC}">
                  <c16:uniqueId val="{00000017-F976-4E59-8A46-3C6B683A19C8}"/>
                </c:ext>
              </c:extLst>
            </c:dLbl>
            <c:dLbl>
              <c:idx val="21"/>
              <c:delete val="1"/>
              <c:extLst>
                <c:ext xmlns:c15="http://schemas.microsoft.com/office/drawing/2012/chart" uri="{CE6537A1-D6FC-4f65-9D91-7224C49458BB}"/>
                <c:ext xmlns:c16="http://schemas.microsoft.com/office/drawing/2014/chart" uri="{C3380CC4-5D6E-409C-BE32-E72D297353CC}">
                  <c16:uniqueId val="{00000018-F976-4E59-8A46-3C6B683A19C8}"/>
                </c:ext>
              </c:extLst>
            </c:dLbl>
            <c:dLbl>
              <c:idx val="22"/>
              <c:delete val="1"/>
              <c:extLst>
                <c:ext xmlns:c15="http://schemas.microsoft.com/office/drawing/2012/chart" uri="{CE6537A1-D6FC-4f65-9D91-7224C49458BB}"/>
                <c:ext xmlns:c16="http://schemas.microsoft.com/office/drawing/2014/chart" uri="{C3380CC4-5D6E-409C-BE32-E72D297353CC}">
                  <c16:uniqueId val="{00000019-F976-4E59-8A46-3C6B683A19C8}"/>
                </c:ext>
              </c:extLst>
            </c:dLbl>
            <c:dLbl>
              <c:idx val="23"/>
              <c:delete val="1"/>
              <c:extLst>
                <c:ext xmlns:c15="http://schemas.microsoft.com/office/drawing/2012/chart" uri="{CE6537A1-D6FC-4f65-9D91-7224C49458BB}"/>
                <c:ext xmlns:c16="http://schemas.microsoft.com/office/drawing/2014/chart" uri="{C3380CC4-5D6E-409C-BE32-E72D297353CC}">
                  <c16:uniqueId val="{0000001A-F976-4E59-8A46-3C6B683A19C8}"/>
                </c:ext>
              </c:extLst>
            </c:dLbl>
            <c:dLbl>
              <c:idx val="24"/>
              <c:delete val="1"/>
              <c:extLst>
                <c:ext xmlns:c15="http://schemas.microsoft.com/office/drawing/2012/chart" uri="{CE6537A1-D6FC-4f65-9D91-7224C49458BB}"/>
                <c:ext xmlns:c16="http://schemas.microsoft.com/office/drawing/2014/chart" uri="{C3380CC4-5D6E-409C-BE32-E72D297353CC}">
                  <c16:uniqueId val="{0000001B-F976-4E59-8A46-3C6B683A19C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976-4E59-8A46-3C6B683A19C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Landsberg am Lech (09181)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40012</v>
      </c>
      <c r="F11" s="238">
        <v>40005</v>
      </c>
      <c r="G11" s="238">
        <v>40337</v>
      </c>
      <c r="H11" s="238">
        <v>39891</v>
      </c>
      <c r="I11" s="265">
        <v>39548</v>
      </c>
      <c r="J11" s="263">
        <v>464</v>
      </c>
      <c r="K11" s="266">
        <v>1.173257813290179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14.570628811356594</v>
      </c>
      <c r="E13" s="115">
        <v>5830</v>
      </c>
      <c r="F13" s="114">
        <v>5789</v>
      </c>
      <c r="G13" s="114">
        <v>5934</v>
      </c>
      <c r="H13" s="114">
        <v>5916</v>
      </c>
      <c r="I13" s="140">
        <v>5719</v>
      </c>
      <c r="J13" s="115">
        <v>111</v>
      </c>
      <c r="K13" s="116">
        <v>1.9408987585242174</v>
      </c>
    </row>
    <row r="14" spans="1:255" ht="14.1" customHeight="1" x14ac:dyDescent="0.2">
      <c r="A14" s="306" t="s">
        <v>230</v>
      </c>
      <c r="B14" s="307"/>
      <c r="C14" s="308"/>
      <c r="D14" s="113">
        <v>59.034789563131064</v>
      </c>
      <c r="E14" s="115">
        <v>23621</v>
      </c>
      <c r="F14" s="114">
        <v>23641</v>
      </c>
      <c r="G14" s="114">
        <v>23866</v>
      </c>
      <c r="H14" s="114">
        <v>23533</v>
      </c>
      <c r="I14" s="140">
        <v>23416</v>
      </c>
      <c r="J14" s="115">
        <v>205</v>
      </c>
      <c r="K14" s="116">
        <v>0.87546976426375123</v>
      </c>
    </row>
    <row r="15" spans="1:255" ht="14.1" customHeight="1" x14ac:dyDescent="0.2">
      <c r="A15" s="306" t="s">
        <v>231</v>
      </c>
      <c r="B15" s="307"/>
      <c r="C15" s="308"/>
      <c r="D15" s="113">
        <v>13.793361991402579</v>
      </c>
      <c r="E15" s="115">
        <v>5519</v>
      </c>
      <c r="F15" s="114">
        <v>5530</v>
      </c>
      <c r="G15" s="114">
        <v>5513</v>
      </c>
      <c r="H15" s="114">
        <v>5464</v>
      </c>
      <c r="I15" s="140">
        <v>5444</v>
      </c>
      <c r="J15" s="115">
        <v>75</v>
      </c>
      <c r="K15" s="116">
        <v>1.3776634827332843</v>
      </c>
    </row>
    <row r="16" spans="1:255" ht="14.1" customHeight="1" x14ac:dyDescent="0.2">
      <c r="A16" s="306" t="s">
        <v>232</v>
      </c>
      <c r="B16" s="307"/>
      <c r="C16" s="308"/>
      <c r="D16" s="113">
        <v>11.289113266020195</v>
      </c>
      <c r="E16" s="115">
        <v>4517</v>
      </c>
      <c r="F16" s="114">
        <v>4511</v>
      </c>
      <c r="G16" s="114">
        <v>4484</v>
      </c>
      <c r="H16" s="114">
        <v>4453</v>
      </c>
      <c r="I16" s="140">
        <v>4443</v>
      </c>
      <c r="J16" s="115">
        <v>74</v>
      </c>
      <c r="K16" s="116">
        <v>1.6655413009227999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0.8672398280515845</v>
      </c>
      <c r="E18" s="115">
        <v>347</v>
      </c>
      <c r="F18" s="114">
        <v>328</v>
      </c>
      <c r="G18" s="114">
        <v>379</v>
      </c>
      <c r="H18" s="114">
        <v>368</v>
      </c>
      <c r="I18" s="140">
        <v>329</v>
      </c>
      <c r="J18" s="115">
        <v>18</v>
      </c>
      <c r="K18" s="116">
        <v>5.4711246200607899</v>
      </c>
    </row>
    <row r="19" spans="1:255" ht="14.1" customHeight="1" x14ac:dyDescent="0.2">
      <c r="A19" s="306" t="s">
        <v>235</v>
      </c>
      <c r="B19" s="307" t="s">
        <v>236</v>
      </c>
      <c r="C19" s="308"/>
      <c r="D19" s="113">
        <v>0.45486354093771869</v>
      </c>
      <c r="E19" s="115">
        <v>182</v>
      </c>
      <c r="F19" s="114">
        <v>173</v>
      </c>
      <c r="G19" s="114">
        <v>190</v>
      </c>
      <c r="H19" s="114">
        <v>181</v>
      </c>
      <c r="I19" s="140">
        <v>172</v>
      </c>
      <c r="J19" s="115">
        <v>10</v>
      </c>
      <c r="K19" s="116">
        <v>5.8139534883720927</v>
      </c>
    </row>
    <row r="20" spans="1:255" ht="14.1" customHeight="1" x14ac:dyDescent="0.2">
      <c r="A20" s="306">
        <v>12</v>
      </c>
      <c r="B20" s="307" t="s">
        <v>237</v>
      </c>
      <c r="C20" s="308"/>
      <c r="D20" s="113">
        <v>0.83225032490252926</v>
      </c>
      <c r="E20" s="115">
        <v>333</v>
      </c>
      <c r="F20" s="114">
        <v>312</v>
      </c>
      <c r="G20" s="114">
        <v>375</v>
      </c>
      <c r="H20" s="114">
        <v>362</v>
      </c>
      <c r="I20" s="140">
        <v>343</v>
      </c>
      <c r="J20" s="115">
        <v>-10</v>
      </c>
      <c r="K20" s="116">
        <v>-2.9154518950437316</v>
      </c>
    </row>
    <row r="21" spans="1:255" ht="14.1" customHeight="1" x14ac:dyDescent="0.2">
      <c r="A21" s="306">
        <v>21</v>
      </c>
      <c r="B21" s="307" t="s">
        <v>238</v>
      </c>
      <c r="C21" s="308"/>
      <c r="D21" s="113">
        <v>0.16994901529541137</v>
      </c>
      <c r="E21" s="115">
        <v>68</v>
      </c>
      <c r="F21" s="114" t="s">
        <v>513</v>
      </c>
      <c r="G21" s="114">
        <v>69</v>
      </c>
      <c r="H21" s="114">
        <v>66</v>
      </c>
      <c r="I21" s="140">
        <v>63</v>
      </c>
      <c r="J21" s="115">
        <v>5</v>
      </c>
      <c r="K21" s="116">
        <v>7.9365079365079367</v>
      </c>
    </row>
    <row r="22" spans="1:255" ht="14.1" customHeight="1" x14ac:dyDescent="0.2">
      <c r="A22" s="306">
        <v>22</v>
      </c>
      <c r="B22" s="307" t="s">
        <v>239</v>
      </c>
      <c r="C22" s="308"/>
      <c r="D22" s="113">
        <v>2.0268919324202739</v>
      </c>
      <c r="E22" s="115">
        <v>811</v>
      </c>
      <c r="F22" s="114">
        <v>789</v>
      </c>
      <c r="G22" s="114">
        <v>784</v>
      </c>
      <c r="H22" s="114">
        <v>759</v>
      </c>
      <c r="I22" s="140">
        <v>736</v>
      </c>
      <c r="J22" s="115">
        <v>75</v>
      </c>
      <c r="K22" s="116">
        <v>10.190217391304348</v>
      </c>
    </row>
    <row r="23" spans="1:255" ht="14.1" customHeight="1" x14ac:dyDescent="0.2">
      <c r="A23" s="306">
        <v>23</v>
      </c>
      <c r="B23" s="307" t="s">
        <v>240</v>
      </c>
      <c r="C23" s="308"/>
      <c r="D23" s="113">
        <v>0.72728181545536341</v>
      </c>
      <c r="E23" s="115">
        <v>291</v>
      </c>
      <c r="F23" s="114">
        <v>281</v>
      </c>
      <c r="G23" s="114">
        <v>283</v>
      </c>
      <c r="H23" s="114">
        <v>293</v>
      </c>
      <c r="I23" s="140">
        <v>298</v>
      </c>
      <c r="J23" s="115">
        <v>-7</v>
      </c>
      <c r="K23" s="116">
        <v>-2.348993288590604</v>
      </c>
    </row>
    <row r="24" spans="1:255" ht="14.1" customHeight="1" x14ac:dyDescent="0.2">
      <c r="A24" s="306">
        <v>24</v>
      </c>
      <c r="B24" s="307" t="s">
        <v>241</v>
      </c>
      <c r="C24" s="308"/>
      <c r="D24" s="113">
        <v>5.0634809557132856</v>
      </c>
      <c r="E24" s="115">
        <v>2026</v>
      </c>
      <c r="F24" s="114">
        <v>2064</v>
      </c>
      <c r="G24" s="114">
        <v>2087</v>
      </c>
      <c r="H24" s="114">
        <v>2057</v>
      </c>
      <c r="I24" s="140">
        <v>2066</v>
      </c>
      <c r="J24" s="115">
        <v>-40</v>
      </c>
      <c r="K24" s="116">
        <v>-1.936108422071636</v>
      </c>
    </row>
    <row r="25" spans="1:255" ht="14.1" customHeight="1" x14ac:dyDescent="0.2">
      <c r="A25" s="306">
        <v>25</v>
      </c>
      <c r="B25" s="307" t="s">
        <v>242</v>
      </c>
      <c r="C25" s="308"/>
      <c r="D25" s="113">
        <v>7.1578526442067378</v>
      </c>
      <c r="E25" s="115">
        <v>2864</v>
      </c>
      <c r="F25" s="114">
        <v>2879</v>
      </c>
      <c r="G25" s="114">
        <v>2895</v>
      </c>
      <c r="H25" s="114">
        <v>2873</v>
      </c>
      <c r="I25" s="140">
        <v>2870</v>
      </c>
      <c r="J25" s="115">
        <v>-6</v>
      </c>
      <c r="K25" s="116">
        <v>-0.20905923344947736</v>
      </c>
    </row>
    <row r="26" spans="1:255" ht="14.1" customHeight="1" x14ac:dyDescent="0.2">
      <c r="A26" s="306">
        <v>26</v>
      </c>
      <c r="B26" s="307" t="s">
        <v>243</v>
      </c>
      <c r="C26" s="308"/>
      <c r="D26" s="113">
        <v>2.6017194841547537</v>
      </c>
      <c r="E26" s="115">
        <v>1041</v>
      </c>
      <c r="F26" s="114">
        <v>1052</v>
      </c>
      <c r="G26" s="114">
        <v>1069</v>
      </c>
      <c r="H26" s="114">
        <v>1027</v>
      </c>
      <c r="I26" s="140">
        <v>1029</v>
      </c>
      <c r="J26" s="115">
        <v>12</v>
      </c>
      <c r="K26" s="116">
        <v>1.1661807580174928</v>
      </c>
    </row>
    <row r="27" spans="1:255" ht="14.1" customHeight="1" x14ac:dyDescent="0.2">
      <c r="A27" s="306">
        <v>27</v>
      </c>
      <c r="B27" s="307" t="s">
        <v>244</v>
      </c>
      <c r="C27" s="308"/>
      <c r="D27" s="113">
        <v>5.4808557432770169</v>
      </c>
      <c r="E27" s="115">
        <v>2193</v>
      </c>
      <c r="F27" s="114">
        <v>2191</v>
      </c>
      <c r="G27" s="114">
        <v>2203</v>
      </c>
      <c r="H27" s="114">
        <v>2196</v>
      </c>
      <c r="I27" s="140">
        <v>2199</v>
      </c>
      <c r="J27" s="115">
        <v>-6</v>
      </c>
      <c r="K27" s="116">
        <v>-0.27285129604365621</v>
      </c>
    </row>
    <row r="28" spans="1:255" ht="14.1" customHeight="1" x14ac:dyDescent="0.2">
      <c r="A28" s="306">
        <v>28</v>
      </c>
      <c r="B28" s="307" t="s">
        <v>245</v>
      </c>
      <c r="C28" s="308"/>
      <c r="D28" s="113">
        <v>0.41237628711386581</v>
      </c>
      <c r="E28" s="115">
        <v>165</v>
      </c>
      <c r="F28" s="114">
        <v>173</v>
      </c>
      <c r="G28" s="114">
        <v>168</v>
      </c>
      <c r="H28" s="114">
        <v>171</v>
      </c>
      <c r="I28" s="140">
        <v>165</v>
      </c>
      <c r="J28" s="115">
        <v>0</v>
      </c>
      <c r="K28" s="116">
        <v>0</v>
      </c>
    </row>
    <row r="29" spans="1:255" ht="14.1" customHeight="1" x14ac:dyDescent="0.2">
      <c r="A29" s="306">
        <v>29</v>
      </c>
      <c r="B29" s="307" t="s">
        <v>246</v>
      </c>
      <c r="C29" s="308"/>
      <c r="D29" s="113">
        <v>2.2293312006398081</v>
      </c>
      <c r="E29" s="115">
        <v>892</v>
      </c>
      <c r="F29" s="114">
        <v>913</v>
      </c>
      <c r="G29" s="114">
        <v>940</v>
      </c>
      <c r="H29" s="114">
        <v>963</v>
      </c>
      <c r="I29" s="140">
        <v>945</v>
      </c>
      <c r="J29" s="115">
        <v>-53</v>
      </c>
      <c r="K29" s="116">
        <v>-5.6084656084656084</v>
      </c>
    </row>
    <row r="30" spans="1:255" ht="14.1" customHeight="1" x14ac:dyDescent="0.2">
      <c r="A30" s="306" t="s">
        <v>247</v>
      </c>
      <c r="B30" s="307" t="s">
        <v>248</v>
      </c>
      <c r="C30" s="308"/>
      <c r="D30" s="113">
        <v>0.64480655803259024</v>
      </c>
      <c r="E30" s="115">
        <v>258</v>
      </c>
      <c r="F30" s="114">
        <v>261</v>
      </c>
      <c r="G30" s="114">
        <v>257</v>
      </c>
      <c r="H30" s="114">
        <v>290</v>
      </c>
      <c r="I30" s="140">
        <v>297</v>
      </c>
      <c r="J30" s="115">
        <v>-39</v>
      </c>
      <c r="K30" s="116">
        <v>-13.131313131313131</v>
      </c>
    </row>
    <row r="31" spans="1:255" ht="14.1" customHeight="1" x14ac:dyDescent="0.2">
      <c r="A31" s="306" t="s">
        <v>249</v>
      </c>
      <c r="B31" s="307" t="s">
        <v>250</v>
      </c>
      <c r="C31" s="308"/>
      <c r="D31" s="113">
        <v>1.5670298910326903</v>
      </c>
      <c r="E31" s="115">
        <v>627</v>
      </c>
      <c r="F31" s="114">
        <v>644</v>
      </c>
      <c r="G31" s="114">
        <v>675</v>
      </c>
      <c r="H31" s="114">
        <v>665</v>
      </c>
      <c r="I31" s="140">
        <v>640</v>
      </c>
      <c r="J31" s="115">
        <v>-13</v>
      </c>
      <c r="K31" s="116">
        <v>-2.03125</v>
      </c>
    </row>
    <row r="32" spans="1:255" ht="14.1" customHeight="1" x14ac:dyDescent="0.2">
      <c r="A32" s="306">
        <v>31</v>
      </c>
      <c r="B32" s="307" t="s">
        <v>251</v>
      </c>
      <c r="C32" s="308"/>
      <c r="D32" s="113">
        <v>0.62481255623313003</v>
      </c>
      <c r="E32" s="115">
        <v>250</v>
      </c>
      <c r="F32" s="114">
        <v>238</v>
      </c>
      <c r="G32" s="114">
        <v>241</v>
      </c>
      <c r="H32" s="114">
        <v>234</v>
      </c>
      <c r="I32" s="140">
        <v>230</v>
      </c>
      <c r="J32" s="115">
        <v>20</v>
      </c>
      <c r="K32" s="116">
        <v>8.695652173913043</v>
      </c>
    </row>
    <row r="33" spans="1:11" ht="14.1" customHeight="1" x14ac:dyDescent="0.2">
      <c r="A33" s="306">
        <v>32</v>
      </c>
      <c r="B33" s="307" t="s">
        <v>252</v>
      </c>
      <c r="C33" s="308"/>
      <c r="D33" s="113">
        <v>1.9769069279216236</v>
      </c>
      <c r="E33" s="115">
        <v>791</v>
      </c>
      <c r="F33" s="114">
        <v>788</v>
      </c>
      <c r="G33" s="114">
        <v>833</v>
      </c>
      <c r="H33" s="114">
        <v>802</v>
      </c>
      <c r="I33" s="140">
        <v>758</v>
      </c>
      <c r="J33" s="115">
        <v>33</v>
      </c>
      <c r="K33" s="116">
        <v>4.3535620052770447</v>
      </c>
    </row>
    <row r="34" spans="1:11" ht="14.1" customHeight="1" x14ac:dyDescent="0.2">
      <c r="A34" s="306">
        <v>33</v>
      </c>
      <c r="B34" s="307" t="s">
        <v>253</v>
      </c>
      <c r="C34" s="308"/>
      <c r="D34" s="113">
        <v>1.3370988703388984</v>
      </c>
      <c r="E34" s="115">
        <v>535</v>
      </c>
      <c r="F34" s="114">
        <v>532</v>
      </c>
      <c r="G34" s="114">
        <v>565</v>
      </c>
      <c r="H34" s="114">
        <v>558</v>
      </c>
      <c r="I34" s="140">
        <v>551</v>
      </c>
      <c r="J34" s="115">
        <v>-16</v>
      </c>
      <c r="K34" s="116">
        <v>-2.9038112522686026</v>
      </c>
    </row>
    <row r="35" spans="1:11" ht="14.1" customHeight="1" x14ac:dyDescent="0.2">
      <c r="A35" s="306">
        <v>34</v>
      </c>
      <c r="B35" s="307" t="s">
        <v>254</v>
      </c>
      <c r="C35" s="308"/>
      <c r="D35" s="113">
        <v>2.4067779666100169</v>
      </c>
      <c r="E35" s="115">
        <v>963</v>
      </c>
      <c r="F35" s="114">
        <v>962</v>
      </c>
      <c r="G35" s="114">
        <v>961</v>
      </c>
      <c r="H35" s="114">
        <v>954</v>
      </c>
      <c r="I35" s="140">
        <v>943</v>
      </c>
      <c r="J35" s="115">
        <v>20</v>
      </c>
      <c r="K35" s="116">
        <v>2.1208907741251326</v>
      </c>
    </row>
    <row r="36" spans="1:11" ht="14.1" customHeight="1" x14ac:dyDescent="0.2">
      <c r="A36" s="306">
        <v>41</v>
      </c>
      <c r="B36" s="307" t="s">
        <v>255</v>
      </c>
      <c r="C36" s="308"/>
      <c r="D36" s="113">
        <v>1.2996101169649106</v>
      </c>
      <c r="E36" s="115">
        <v>520</v>
      </c>
      <c r="F36" s="114">
        <v>513</v>
      </c>
      <c r="G36" s="114">
        <v>512</v>
      </c>
      <c r="H36" s="114">
        <v>512</v>
      </c>
      <c r="I36" s="140">
        <v>507</v>
      </c>
      <c r="J36" s="115">
        <v>13</v>
      </c>
      <c r="K36" s="116">
        <v>2.5641025641025643</v>
      </c>
    </row>
    <row r="37" spans="1:11" ht="14.1" customHeight="1" x14ac:dyDescent="0.2">
      <c r="A37" s="306">
        <v>42</v>
      </c>
      <c r="B37" s="307" t="s">
        <v>256</v>
      </c>
      <c r="C37" s="308"/>
      <c r="D37" s="113">
        <v>0.22743177046885935</v>
      </c>
      <c r="E37" s="115">
        <v>91</v>
      </c>
      <c r="F37" s="114">
        <v>90</v>
      </c>
      <c r="G37" s="114">
        <v>95</v>
      </c>
      <c r="H37" s="114">
        <v>96</v>
      </c>
      <c r="I37" s="140">
        <v>93</v>
      </c>
      <c r="J37" s="115">
        <v>-2</v>
      </c>
      <c r="K37" s="116">
        <v>-2.150537634408602</v>
      </c>
    </row>
    <row r="38" spans="1:11" ht="14.1" customHeight="1" x14ac:dyDescent="0.2">
      <c r="A38" s="306">
        <v>43</v>
      </c>
      <c r="B38" s="307" t="s">
        <v>257</v>
      </c>
      <c r="C38" s="308"/>
      <c r="D38" s="113">
        <v>1.4895531340597821</v>
      </c>
      <c r="E38" s="115">
        <v>596</v>
      </c>
      <c r="F38" s="114">
        <v>595</v>
      </c>
      <c r="G38" s="114">
        <v>586</v>
      </c>
      <c r="H38" s="114">
        <v>567</v>
      </c>
      <c r="I38" s="140">
        <v>548</v>
      </c>
      <c r="J38" s="115">
        <v>48</v>
      </c>
      <c r="K38" s="116">
        <v>8.7591240875912408</v>
      </c>
    </row>
    <row r="39" spans="1:11" ht="14.1" customHeight="1" x14ac:dyDescent="0.2">
      <c r="A39" s="306">
        <v>51</v>
      </c>
      <c r="B39" s="307" t="s">
        <v>258</v>
      </c>
      <c r="C39" s="308"/>
      <c r="D39" s="113">
        <v>5.2234329701089672</v>
      </c>
      <c r="E39" s="115">
        <v>2090</v>
      </c>
      <c r="F39" s="114">
        <v>2063</v>
      </c>
      <c r="G39" s="114">
        <v>2067</v>
      </c>
      <c r="H39" s="114">
        <v>2043</v>
      </c>
      <c r="I39" s="140">
        <v>1990</v>
      </c>
      <c r="J39" s="115">
        <v>100</v>
      </c>
      <c r="K39" s="116">
        <v>5.025125628140704</v>
      </c>
    </row>
    <row r="40" spans="1:11" ht="14.1" customHeight="1" x14ac:dyDescent="0.2">
      <c r="A40" s="306" t="s">
        <v>259</v>
      </c>
      <c r="B40" s="307" t="s">
        <v>260</v>
      </c>
      <c r="C40" s="308"/>
      <c r="D40" s="113">
        <v>4.4686594021793464</v>
      </c>
      <c r="E40" s="115">
        <v>1788</v>
      </c>
      <c r="F40" s="114">
        <v>1759</v>
      </c>
      <c r="G40" s="114">
        <v>1761</v>
      </c>
      <c r="H40" s="114">
        <v>1749</v>
      </c>
      <c r="I40" s="140">
        <v>1710</v>
      </c>
      <c r="J40" s="115">
        <v>78</v>
      </c>
      <c r="K40" s="116">
        <v>4.5614035087719298</v>
      </c>
    </row>
    <row r="41" spans="1:11" ht="14.1" customHeight="1" x14ac:dyDescent="0.2">
      <c r="A41" s="306"/>
      <c r="B41" s="307" t="s">
        <v>261</v>
      </c>
      <c r="C41" s="308"/>
      <c r="D41" s="113">
        <v>4.0287913625912228</v>
      </c>
      <c r="E41" s="115">
        <v>1612</v>
      </c>
      <c r="F41" s="114">
        <v>1585</v>
      </c>
      <c r="G41" s="114">
        <v>1585</v>
      </c>
      <c r="H41" s="114">
        <v>1570</v>
      </c>
      <c r="I41" s="140">
        <v>1535</v>
      </c>
      <c r="J41" s="115">
        <v>77</v>
      </c>
      <c r="K41" s="116">
        <v>5.0162866449511396</v>
      </c>
    </row>
    <row r="42" spans="1:11" ht="14.1" customHeight="1" x14ac:dyDescent="0.2">
      <c r="A42" s="306">
        <v>52</v>
      </c>
      <c r="B42" s="307" t="s">
        <v>262</v>
      </c>
      <c r="C42" s="308"/>
      <c r="D42" s="113">
        <v>2.9241227631710487</v>
      </c>
      <c r="E42" s="115">
        <v>1170</v>
      </c>
      <c r="F42" s="114">
        <v>1164</v>
      </c>
      <c r="G42" s="114">
        <v>1166</v>
      </c>
      <c r="H42" s="114">
        <v>1164</v>
      </c>
      <c r="I42" s="140">
        <v>1122</v>
      </c>
      <c r="J42" s="115">
        <v>48</v>
      </c>
      <c r="K42" s="116">
        <v>4.2780748663101607</v>
      </c>
    </row>
    <row r="43" spans="1:11" ht="14.1" customHeight="1" x14ac:dyDescent="0.2">
      <c r="A43" s="306" t="s">
        <v>263</v>
      </c>
      <c r="B43" s="307" t="s">
        <v>264</v>
      </c>
      <c r="C43" s="308"/>
      <c r="D43" s="113">
        <v>2.4292712186344096</v>
      </c>
      <c r="E43" s="115">
        <v>972</v>
      </c>
      <c r="F43" s="114">
        <v>976</v>
      </c>
      <c r="G43" s="114">
        <v>978</v>
      </c>
      <c r="H43" s="114">
        <v>976</v>
      </c>
      <c r="I43" s="140">
        <v>939</v>
      </c>
      <c r="J43" s="115">
        <v>33</v>
      </c>
      <c r="K43" s="116">
        <v>3.5143769968051117</v>
      </c>
    </row>
    <row r="44" spans="1:11" ht="14.1" customHeight="1" x14ac:dyDescent="0.2">
      <c r="A44" s="306">
        <v>53</v>
      </c>
      <c r="B44" s="307" t="s">
        <v>265</v>
      </c>
      <c r="C44" s="308"/>
      <c r="D44" s="113">
        <v>0.76477056882935124</v>
      </c>
      <c r="E44" s="115">
        <v>306</v>
      </c>
      <c r="F44" s="114">
        <v>318</v>
      </c>
      <c r="G44" s="114">
        <v>330</v>
      </c>
      <c r="H44" s="114">
        <v>340</v>
      </c>
      <c r="I44" s="140">
        <v>331</v>
      </c>
      <c r="J44" s="115">
        <v>-25</v>
      </c>
      <c r="K44" s="116">
        <v>-7.5528700906344408</v>
      </c>
    </row>
    <row r="45" spans="1:11" ht="14.1" customHeight="1" x14ac:dyDescent="0.2">
      <c r="A45" s="306" t="s">
        <v>266</v>
      </c>
      <c r="B45" s="307" t="s">
        <v>267</v>
      </c>
      <c r="C45" s="308"/>
      <c r="D45" s="113">
        <v>0.68729381185644312</v>
      </c>
      <c r="E45" s="115">
        <v>275</v>
      </c>
      <c r="F45" s="114">
        <v>286</v>
      </c>
      <c r="G45" s="114">
        <v>297</v>
      </c>
      <c r="H45" s="114">
        <v>309</v>
      </c>
      <c r="I45" s="140">
        <v>302</v>
      </c>
      <c r="J45" s="115">
        <v>-27</v>
      </c>
      <c r="K45" s="116">
        <v>-8.9403973509933774</v>
      </c>
    </row>
    <row r="46" spans="1:11" ht="14.1" customHeight="1" x14ac:dyDescent="0.2">
      <c r="A46" s="306">
        <v>54</v>
      </c>
      <c r="B46" s="307" t="s">
        <v>268</v>
      </c>
      <c r="C46" s="308"/>
      <c r="D46" s="113">
        <v>2.6617014895531339</v>
      </c>
      <c r="E46" s="115">
        <v>1065</v>
      </c>
      <c r="F46" s="114">
        <v>1077</v>
      </c>
      <c r="G46" s="114">
        <v>1093</v>
      </c>
      <c r="H46" s="114">
        <v>1094</v>
      </c>
      <c r="I46" s="140">
        <v>1091</v>
      </c>
      <c r="J46" s="115">
        <v>-26</v>
      </c>
      <c r="K46" s="116">
        <v>-2.3831347387717692</v>
      </c>
    </row>
    <row r="47" spans="1:11" ht="14.1" customHeight="1" x14ac:dyDescent="0.2">
      <c r="A47" s="306">
        <v>61</v>
      </c>
      <c r="B47" s="307" t="s">
        <v>269</v>
      </c>
      <c r="C47" s="308"/>
      <c r="D47" s="113">
        <v>5.3933819854043783</v>
      </c>
      <c r="E47" s="115">
        <v>2158</v>
      </c>
      <c r="F47" s="114">
        <v>2164</v>
      </c>
      <c r="G47" s="114">
        <v>2152</v>
      </c>
      <c r="H47" s="114">
        <v>2138</v>
      </c>
      <c r="I47" s="140">
        <v>2114</v>
      </c>
      <c r="J47" s="115">
        <v>44</v>
      </c>
      <c r="K47" s="116">
        <v>2.0813623462630084</v>
      </c>
    </row>
    <row r="48" spans="1:11" ht="14.1" customHeight="1" x14ac:dyDescent="0.2">
      <c r="A48" s="306">
        <v>62</v>
      </c>
      <c r="B48" s="307" t="s">
        <v>270</v>
      </c>
      <c r="C48" s="308"/>
      <c r="D48" s="113">
        <v>6.7129861041687491</v>
      </c>
      <c r="E48" s="115">
        <v>2686</v>
      </c>
      <c r="F48" s="114">
        <v>2660</v>
      </c>
      <c r="G48" s="114">
        <v>2696</v>
      </c>
      <c r="H48" s="114">
        <v>2661</v>
      </c>
      <c r="I48" s="140">
        <v>2651</v>
      </c>
      <c r="J48" s="115">
        <v>35</v>
      </c>
      <c r="K48" s="116">
        <v>1.3202565069784986</v>
      </c>
    </row>
    <row r="49" spans="1:11" ht="14.1" customHeight="1" x14ac:dyDescent="0.2">
      <c r="A49" s="306">
        <v>63</v>
      </c>
      <c r="B49" s="307" t="s">
        <v>271</v>
      </c>
      <c r="C49" s="308"/>
      <c r="D49" s="113">
        <v>1.9094271718484455</v>
      </c>
      <c r="E49" s="115">
        <v>764</v>
      </c>
      <c r="F49" s="114">
        <v>771</v>
      </c>
      <c r="G49" s="114">
        <v>829</v>
      </c>
      <c r="H49" s="114">
        <v>838</v>
      </c>
      <c r="I49" s="140">
        <v>776</v>
      </c>
      <c r="J49" s="115">
        <v>-12</v>
      </c>
      <c r="K49" s="116">
        <v>-1.5463917525773196</v>
      </c>
    </row>
    <row r="50" spans="1:11" ht="14.1" customHeight="1" x14ac:dyDescent="0.2">
      <c r="A50" s="306" t="s">
        <v>272</v>
      </c>
      <c r="B50" s="307" t="s">
        <v>273</v>
      </c>
      <c r="C50" s="308"/>
      <c r="D50" s="113">
        <v>0.25492352294311704</v>
      </c>
      <c r="E50" s="115">
        <v>102</v>
      </c>
      <c r="F50" s="114">
        <v>105</v>
      </c>
      <c r="G50" s="114">
        <v>110</v>
      </c>
      <c r="H50" s="114">
        <v>115</v>
      </c>
      <c r="I50" s="140">
        <v>109</v>
      </c>
      <c r="J50" s="115">
        <v>-7</v>
      </c>
      <c r="K50" s="116">
        <v>-6.4220183486238529</v>
      </c>
    </row>
    <row r="51" spans="1:11" ht="14.1" customHeight="1" x14ac:dyDescent="0.2">
      <c r="A51" s="306" t="s">
        <v>274</v>
      </c>
      <c r="B51" s="307" t="s">
        <v>275</v>
      </c>
      <c r="C51" s="308"/>
      <c r="D51" s="113">
        <v>1.4645606318104569</v>
      </c>
      <c r="E51" s="115">
        <v>586</v>
      </c>
      <c r="F51" s="114">
        <v>593</v>
      </c>
      <c r="G51" s="114">
        <v>644</v>
      </c>
      <c r="H51" s="114">
        <v>650</v>
      </c>
      <c r="I51" s="140">
        <v>590</v>
      </c>
      <c r="J51" s="115">
        <v>-4</v>
      </c>
      <c r="K51" s="116">
        <v>-0.67796610169491522</v>
      </c>
    </row>
    <row r="52" spans="1:11" ht="14.1" customHeight="1" x14ac:dyDescent="0.2">
      <c r="A52" s="306">
        <v>71</v>
      </c>
      <c r="B52" s="307" t="s">
        <v>276</v>
      </c>
      <c r="C52" s="308"/>
      <c r="D52" s="113">
        <v>10.639308207537738</v>
      </c>
      <c r="E52" s="115">
        <v>4257</v>
      </c>
      <c r="F52" s="114">
        <v>4246</v>
      </c>
      <c r="G52" s="114">
        <v>4267</v>
      </c>
      <c r="H52" s="114">
        <v>4231</v>
      </c>
      <c r="I52" s="140">
        <v>4231</v>
      </c>
      <c r="J52" s="115">
        <v>26</v>
      </c>
      <c r="K52" s="116">
        <v>0.61451193571259755</v>
      </c>
    </row>
    <row r="53" spans="1:11" ht="14.1" customHeight="1" x14ac:dyDescent="0.2">
      <c r="A53" s="306" t="s">
        <v>277</v>
      </c>
      <c r="B53" s="307" t="s">
        <v>278</v>
      </c>
      <c r="C53" s="308"/>
      <c r="D53" s="113">
        <v>3.2065380385884237</v>
      </c>
      <c r="E53" s="115">
        <v>1283</v>
      </c>
      <c r="F53" s="114">
        <v>1307</v>
      </c>
      <c r="G53" s="114">
        <v>1301</v>
      </c>
      <c r="H53" s="114">
        <v>1278</v>
      </c>
      <c r="I53" s="140">
        <v>1285</v>
      </c>
      <c r="J53" s="115">
        <v>-2</v>
      </c>
      <c r="K53" s="116">
        <v>-0.1556420233463035</v>
      </c>
    </row>
    <row r="54" spans="1:11" ht="14.1" customHeight="1" x14ac:dyDescent="0.2">
      <c r="A54" s="306" t="s">
        <v>279</v>
      </c>
      <c r="B54" s="307" t="s">
        <v>280</v>
      </c>
      <c r="C54" s="308"/>
      <c r="D54" s="113">
        <v>6.2581225632310309</v>
      </c>
      <c r="E54" s="115">
        <v>2504</v>
      </c>
      <c r="F54" s="114">
        <v>2471</v>
      </c>
      <c r="G54" s="114">
        <v>2502</v>
      </c>
      <c r="H54" s="114">
        <v>2493</v>
      </c>
      <c r="I54" s="140">
        <v>2482</v>
      </c>
      <c r="J54" s="115">
        <v>22</v>
      </c>
      <c r="K54" s="116">
        <v>0.88638195004029008</v>
      </c>
    </row>
    <row r="55" spans="1:11" ht="14.1" customHeight="1" x14ac:dyDescent="0.2">
      <c r="A55" s="306">
        <v>72</v>
      </c>
      <c r="B55" s="307" t="s">
        <v>281</v>
      </c>
      <c r="C55" s="308"/>
      <c r="D55" s="113">
        <v>3.8113565930220932</v>
      </c>
      <c r="E55" s="115">
        <v>1525</v>
      </c>
      <c r="F55" s="114">
        <v>1530</v>
      </c>
      <c r="G55" s="114">
        <v>1521</v>
      </c>
      <c r="H55" s="114">
        <v>1512</v>
      </c>
      <c r="I55" s="140">
        <v>1520</v>
      </c>
      <c r="J55" s="115">
        <v>5</v>
      </c>
      <c r="K55" s="116">
        <v>0.32894736842105265</v>
      </c>
    </row>
    <row r="56" spans="1:11" ht="14.1" customHeight="1" x14ac:dyDescent="0.2">
      <c r="A56" s="306" t="s">
        <v>282</v>
      </c>
      <c r="B56" s="307" t="s">
        <v>283</v>
      </c>
      <c r="C56" s="308"/>
      <c r="D56" s="113">
        <v>1.8169549135259422</v>
      </c>
      <c r="E56" s="115">
        <v>727</v>
      </c>
      <c r="F56" s="114">
        <v>734</v>
      </c>
      <c r="G56" s="114">
        <v>731</v>
      </c>
      <c r="H56" s="114">
        <v>732</v>
      </c>
      <c r="I56" s="140">
        <v>741</v>
      </c>
      <c r="J56" s="115">
        <v>-14</v>
      </c>
      <c r="K56" s="116">
        <v>-1.8893387314439947</v>
      </c>
    </row>
    <row r="57" spans="1:11" ht="14.1" customHeight="1" x14ac:dyDescent="0.2">
      <c r="A57" s="306" t="s">
        <v>284</v>
      </c>
      <c r="B57" s="307" t="s">
        <v>285</v>
      </c>
      <c r="C57" s="308"/>
      <c r="D57" s="113">
        <v>1.3495951214635609</v>
      </c>
      <c r="E57" s="115">
        <v>540</v>
      </c>
      <c r="F57" s="114">
        <v>542</v>
      </c>
      <c r="G57" s="114">
        <v>536</v>
      </c>
      <c r="H57" s="114">
        <v>529</v>
      </c>
      <c r="I57" s="140">
        <v>531</v>
      </c>
      <c r="J57" s="115">
        <v>9</v>
      </c>
      <c r="K57" s="116">
        <v>1.6949152542372881</v>
      </c>
    </row>
    <row r="58" spans="1:11" ht="14.1" customHeight="1" x14ac:dyDescent="0.2">
      <c r="A58" s="306">
        <v>73</v>
      </c>
      <c r="B58" s="307" t="s">
        <v>286</v>
      </c>
      <c r="C58" s="308"/>
      <c r="D58" s="113">
        <v>2.6417074877536737</v>
      </c>
      <c r="E58" s="115">
        <v>1057</v>
      </c>
      <c r="F58" s="114">
        <v>1054</v>
      </c>
      <c r="G58" s="114">
        <v>1037</v>
      </c>
      <c r="H58" s="114">
        <v>1008</v>
      </c>
      <c r="I58" s="140">
        <v>1012</v>
      </c>
      <c r="J58" s="115">
        <v>45</v>
      </c>
      <c r="K58" s="116">
        <v>4.4466403162055332</v>
      </c>
    </row>
    <row r="59" spans="1:11" ht="14.1" customHeight="1" x14ac:dyDescent="0.2">
      <c r="A59" s="306" t="s">
        <v>287</v>
      </c>
      <c r="B59" s="307" t="s">
        <v>288</v>
      </c>
      <c r="C59" s="308"/>
      <c r="D59" s="113">
        <v>2.2843147055883235</v>
      </c>
      <c r="E59" s="115">
        <v>914</v>
      </c>
      <c r="F59" s="114">
        <v>912</v>
      </c>
      <c r="G59" s="114">
        <v>900</v>
      </c>
      <c r="H59" s="114">
        <v>870</v>
      </c>
      <c r="I59" s="140">
        <v>872</v>
      </c>
      <c r="J59" s="115">
        <v>42</v>
      </c>
      <c r="K59" s="116">
        <v>4.8165137614678901</v>
      </c>
    </row>
    <row r="60" spans="1:11" ht="14.1" customHeight="1" x14ac:dyDescent="0.2">
      <c r="A60" s="306">
        <v>81</v>
      </c>
      <c r="B60" s="307" t="s">
        <v>289</v>
      </c>
      <c r="C60" s="308"/>
      <c r="D60" s="113">
        <v>5.6982905128461461</v>
      </c>
      <c r="E60" s="115">
        <v>2280</v>
      </c>
      <c r="F60" s="114">
        <v>2285</v>
      </c>
      <c r="G60" s="114">
        <v>2257</v>
      </c>
      <c r="H60" s="114">
        <v>2213</v>
      </c>
      <c r="I60" s="140">
        <v>2225</v>
      </c>
      <c r="J60" s="115">
        <v>55</v>
      </c>
      <c r="K60" s="116">
        <v>2.4719101123595504</v>
      </c>
    </row>
    <row r="61" spans="1:11" ht="14.1" customHeight="1" x14ac:dyDescent="0.2">
      <c r="A61" s="306" t="s">
        <v>290</v>
      </c>
      <c r="B61" s="307" t="s">
        <v>291</v>
      </c>
      <c r="C61" s="308"/>
      <c r="D61" s="113">
        <v>1.9719084274717584</v>
      </c>
      <c r="E61" s="115">
        <v>789</v>
      </c>
      <c r="F61" s="114">
        <v>807</v>
      </c>
      <c r="G61" s="114">
        <v>808</v>
      </c>
      <c r="H61" s="114">
        <v>787</v>
      </c>
      <c r="I61" s="140">
        <v>790</v>
      </c>
      <c r="J61" s="115">
        <v>-1</v>
      </c>
      <c r="K61" s="116">
        <v>-0.12658227848101267</v>
      </c>
    </row>
    <row r="62" spans="1:11" ht="14.1" customHeight="1" x14ac:dyDescent="0.2">
      <c r="A62" s="306" t="s">
        <v>292</v>
      </c>
      <c r="B62" s="307" t="s">
        <v>293</v>
      </c>
      <c r="C62" s="308"/>
      <c r="D62" s="113">
        <v>1.8794361691492552</v>
      </c>
      <c r="E62" s="115">
        <v>752</v>
      </c>
      <c r="F62" s="114">
        <v>740</v>
      </c>
      <c r="G62" s="114">
        <v>723</v>
      </c>
      <c r="H62" s="114">
        <v>719</v>
      </c>
      <c r="I62" s="140">
        <v>739</v>
      </c>
      <c r="J62" s="115">
        <v>13</v>
      </c>
      <c r="K62" s="116">
        <v>1.7591339648173208</v>
      </c>
    </row>
    <row r="63" spans="1:11" ht="14.1" customHeight="1" x14ac:dyDescent="0.2">
      <c r="A63" s="306"/>
      <c r="B63" s="307" t="s">
        <v>294</v>
      </c>
      <c r="C63" s="308"/>
      <c r="D63" s="113">
        <v>1.5920223932820154</v>
      </c>
      <c r="E63" s="115">
        <v>637</v>
      </c>
      <c r="F63" s="114">
        <v>625</v>
      </c>
      <c r="G63" s="114">
        <v>613</v>
      </c>
      <c r="H63" s="114">
        <v>607</v>
      </c>
      <c r="I63" s="140">
        <v>628</v>
      </c>
      <c r="J63" s="115">
        <v>9</v>
      </c>
      <c r="K63" s="116">
        <v>1.4331210191082802</v>
      </c>
    </row>
    <row r="64" spans="1:11" ht="14.1" customHeight="1" x14ac:dyDescent="0.2">
      <c r="A64" s="306" t="s">
        <v>295</v>
      </c>
      <c r="B64" s="307" t="s">
        <v>296</v>
      </c>
      <c r="C64" s="308"/>
      <c r="D64" s="113">
        <v>0.59482155353393984</v>
      </c>
      <c r="E64" s="115">
        <v>238</v>
      </c>
      <c r="F64" s="114">
        <v>238</v>
      </c>
      <c r="G64" s="114">
        <v>238</v>
      </c>
      <c r="H64" s="114">
        <v>227</v>
      </c>
      <c r="I64" s="140">
        <v>215</v>
      </c>
      <c r="J64" s="115">
        <v>23</v>
      </c>
      <c r="K64" s="116">
        <v>10.697674418604651</v>
      </c>
    </row>
    <row r="65" spans="1:11" ht="14.1" customHeight="1" x14ac:dyDescent="0.2">
      <c r="A65" s="306" t="s">
        <v>297</v>
      </c>
      <c r="B65" s="307" t="s">
        <v>298</v>
      </c>
      <c r="C65" s="308"/>
      <c r="D65" s="113">
        <v>0.55483354993501954</v>
      </c>
      <c r="E65" s="115">
        <v>222</v>
      </c>
      <c r="F65" s="114">
        <v>222</v>
      </c>
      <c r="G65" s="114">
        <v>221</v>
      </c>
      <c r="H65" s="114">
        <v>223</v>
      </c>
      <c r="I65" s="140">
        <v>223</v>
      </c>
      <c r="J65" s="115">
        <v>-1</v>
      </c>
      <c r="K65" s="116">
        <v>-0.44843049327354262</v>
      </c>
    </row>
    <row r="66" spans="1:11" ht="14.1" customHeight="1" x14ac:dyDescent="0.2">
      <c r="A66" s="306">
        <v>82</v>
      </c>
      <c r="B66" s="307" t="s">
        <v>299</v>
      </c>
      <c r="C66" s="308"/>
      <c r="D66" s="113">
        <v>2.5667299810056985</v>
      </c>
      <c r="E66" s="115">
        <v>1027</v>
      </c>
      <c r="F66" s="114">
        <v>1031</v>
      </c>
      <c r="G66" s="114">
        <v>1035</v>
      </c>
      <c r="H66" s="114">
        <v>1004</v>
      </c>
      <c r="I66" s="140">
        <v>1024</v>
      </c>
      <c r="J66" s="115">
        <v>3</v>
      </c>
      <c r="K66" s="116">
        <v>0.29296875</v>
      </c>
    </row>
    <row r="67" spans="1:11" ht="14.1" customHeight="1" x14ac:dyDescent="0.2">
      <c r="A67" s="306" t="s">
        <v>300</v>
      </c>
      <c r="B67" s="307" t="s">
        <v>301</v>
      </c>
      <c r="C67" s="308"/>
      <c r="D67" s="113">
        <v>1.5270418874337699</v>
      </c>
      <c r="E67" s="115">
        <v>611</v>
      </c>
      <c r="F67" s="114">
        <v>619</v>
      </c>
      <c r="G67" s="114">
        <v>623</v>
      </c>
      <c r="H67" s="114">
        <v>616</v>
      </c>
      <c r="I67" s="140">
        <v>629</v>
      </c>
      <c r="J67" s="115">
        <v>-18</v>
      </c>
      <c r="K67" s="116">
        <v>-2.8616852146263909</v>
      </c>
    </row>
    <row r="68" spans="1:11" ht="14.1" customHeight="1" x14ac:dyDescent="0.2">
      <c r="A68" s="306" t="s">
        <v>302</v>
      </c>
      <c r="B68" s="307" t="s">
        <v>303</v>
      </c>
      <c r="C68" s="308"/>
      <c r="D68" s="113">
        <v>0.52984104768569429</v>
      </c>
      <c r="E68" s="115">
        <v>212</v>
      </c>
      <c r="F68" s="114">
        <v>215</v>
      </c>
      <c r="G68" s="114">
        <v>215</v>
      </c>
      <c r="H68" s="114">
        <v>203</v>
      </c>
      <c r="I68" s="140">
        <v>203</v>
      </c>
      <c r="J68" s="115">
        <v>9</v>
      </c>
      <c r="K68" s="116">
        <v>4.4334975369458132</v>
      </c>
    </row>
    <row r="69" spans="1:11" ht="14.1" customHeight="1" x14ac:dyDescent="0.2">
      <c r="A69" s="306">
        <v>83</v>
      </c>
      <c r="B69" s="307" t="s">
        <v>304</v>
      </c>
      <c r="C69" s="308"/>
      <c r="D69" s="113">
        <v>7.0328901329601123</v>
      </c>
      <c r="E69" s="115">
        <v>2814</v>
      </c>
      <c r="F69" s="114">
        <v>2848</v>
      </c>
      <c r="G69" s="114">
        <v>2820</v>
      </c>
      <c r="H69" s="114">
        <v>2748</v>
      </c>
      <c r="I69" s="140">
        <v>2763</v>
      </c>
      <c r="J69" s="115">
        <v>51</v>
      </c>
      <c r="K69" s="116">
        <v>1.8458197611292073</v>
      </c>
    </row>
    <row r="70" spans="1:11" ht="14.1" customHeight="1" x14ac:dyDescent="0.2">
      <c r="A70" s="306" t="s">
        <v>305</v>
      </c>
      <c r="B70" s="307" t="s">
        <v>306</v>
      </c>
      <c r="C70" s="308"/>
      <c r="D70" s="113">
        <v>5.6982905128461461</v>
      </c>
      <c r="E70" s="115">
        <v>2280</v>
      </c>
      <c r="F70" s="114">
        <v>2317</v>
      </c>
      <c r="G70" s="114">
        <v>2301</v>
      </c>
      <c r="H70" s="114">
        <v>2236</v>
      </c>
      <c r="I70" s="140">
        <v>2257</v>
      </c>
      <c r="J70" s="115">
        <v>23</v>
      </c>
      <c r="K70" s="116">
        <v>1.0190518387239698</v>
      </c>
    </row>
    <row r="71" spans="1:11" ht="14.1" customHeight="1" x14ac:dyDescent="0.2">
      <c r="A71" s="306"/>
      <c r="B71" s="307" t="s">
        <v>307</v>
      </c>
      <c r="C71" s="308"/>
      <c r="D71" s="113">
        <v>3.3514945516345098</v>
      </c>
      <c r="E71" s="115">
        <v>1341</v>
      </c>
      <c r="F71" s="114">
        <v>1352</v>
      </c>
      <c r="G71" s="114">
        <v>1343</v>
      </c>
      <c r="H71" s="114">
        <v>1302</v>
      </c>
      <c r="I71" s="140">
        <v>1313</v>
      </c>
      <c r="J71" s="115">
        <v>28</v>
      </c>
      <c r="K71" s="116">
        <v>2.1325209444021325</v>
      </c>
    </row>
    <row r="72" spans="1:11" ht="14.1" customHeight="1" x14ac:dyDescent="0.2">
      <c r="A72" s="306">
        <v>84</v>
      </c>
      <c r="B72" s="307" t="s">
        <v>308</v>
      </c>
      <c r="C72" s="308"/>
      <c r="D72" s="113">
        <v>1.5945216435069478</v>
      </c>
      <c r="E72" s="115">
        <v>638</v>
      </c>
      <c r="F72" s="114">
        <v>633</v>
      </c>
      <c r="G72" s="114">
        <v>629</v>
      </c>
      <c r="H72" s="114">
        <v>649</v>
      </c>
      <c r="I72" s="140">
        <v>650</v>
      </c>
      <c r="J72" s="115">
        <v>-12</v>
      </c>
      <c r="K72" s="116">
        <v>-1.8461538461538463</v>
      </c>
    </row>
    <row r="73" spans="1:11" ht="14.1" customHeight="1" x14ac:dyDescent="0.2">
      <c r="A73" s="306" t="s">
        <v>309</v>
      </c>
      <c r="B73" s="307" t="s">
        <v>310</v>
      </c>
      <c r="C73" s="308"/>
      <c r="D73" s="113">
        <v>0.66230130960711786</v>
      </c>
      <c r="E73" s="115">
        <v>265</v>
      </c>
      <c r="F73" s="114">
        <v>262</v>
      </c>
      <c r="G73" s="114">
        <v>261</v>
      </c>
      <c r="H73" s="114">
        <v>275</v>
      </c>
      <c r="I73" s="140">
        <v>272</v>
      </c>
      <c r="J73" s="115">
        <v>-7</v>
      </c>
      <c r="K73" s="116">
        <v>-2.5735294117647061</v>
      </c>
    </row>
    <row r="74" spans="1:11" ht="14.1" customHeight="1" x14ac:dyDescent="0.2">
      <c r="A74" s="306" t="s">
        <v>311</v>
      </c>
      <c r="B74" s="307" t="s">
        <v>312</v>
      </c>
      <c r="C74" s="308"/>
      <c r="D74" s="113">
        <v>0.34739578126562032</v>
      </c>
      <c r="E74" s="115">
        <v>139</v>
      </c>
      <c r="F74" s="114">
        <v>137</v>
      </c>
      <c r="G74" s="114">
        <v>142</v>
      </c>
      <c r="H74" s="114">
        <v>155</v>
      </c>
      <c r="I74" s="140">
        <v>157</v>
      </c>
      <c r="J74" s="115">
        <v>-18</v>
      </c>
      <c r="K74" s="116">
        <v>-11.464968152866241</v>
      </c>
    </row>
    <row r="75" spans="1:11" ht="14.1" customHeight="1" x14ac:dyDescent="0.2">
      <c r="A75" s="306" t="s">
        <v>313</v>
      </c>
      <c r="B75" s="307" t="s">
        <v>314</v>
      </c>
      <c r="C75" s="308"/>
      <c r="D75" s="113">
        <v>2.2493252024392681E-2</v>
      </c>
      <c r="E75" s="115">
        <v>9</v>
      </c>
      <c r="F75" s="114">
        <v>7</v>
      </c>
      <c r="G75" s="114">
        <v>7</v>
      </c>
      <c r="H75" s="114">
        <v>7</v>
      </c>
      <c r="I75" s="140">
        <v>8</v>
      </c>
      <c r="J75" s="115">
        <v>1</v>
      </c>
      <c r="K75" s="116">
        <v>12.5</v>
      </c>
    </row>
    <row r="76" spans="1:11" ht="14.1" customHeight="1" x14ac:dyDescent="0.2">
      <c r="A76" s="306">
        <v>91</v>
      </c>
      <c r="B76" s="307" t="s">
        <v>315</v>
      </c>
      <c r="C76" s="308"/>
      <c r="D76" s="113">
        <v>0.20493851844446667</v>
      </c>
      <c r="E76" s="115">
        <v>82</v>
      </c>
      <c r="F76" s="114">
        <v>83</v>
      </c>
      <c r="G76" s="114">
        <v>84</v>
      </c>
      <c r="H76" s="114">
        <v>88</v>
      </c>
      <c r="I76" s="140">
        <v>93</v>
      </c>
      <c r="J76" s="115">
        <v>-11</v>
      </c>
      <c r="K76" s="116">
        <v>-11.827956989247312</v>
      </c>
    </row>
    <row r="77" spans="1:11" ht="14.1" customHeight="1" x14ac:dyDescent="0.2">
      <c r="A77" s="306">
        <v>92</v>
      </c>
      <c r="B77" s="307" t="s">
        <v>316</v>
      </c>
      <c r="C77" s="308"/>
      <c r="D77" s="113">
        <v>1.6395081475557334</v>
      </c>
      <c r="E77" s="115">
        <v>656</v>
      </c>
      <c r="F77" s="114">
        <v>639</v>
      </c>
      <c r="G77" s="114">
        <v>633</v>
      </c>
      <c r="H77" s="114">
        <v>629</v>
      </c>
      <c r="I77" s="140">
        <v>625</v>
      </c>
      <c r="J77" s="115">
        <v>31</v>
      </c>
      <c r="K77" s="116">
        <v>4.96</v>
      </c>
    </row>
    <row r="78" spans="1:11" ht="14.1" customHeight="1" x14ac:dyDescent="0.2">
      <c r="A78" s="306">
        <v>93</v>
      </c>
      <c r="B78" s="307" t="s">
        <v>317</v>
      </c>
      <c r="C78" s="308"/>
      <c r="D78" s="113" t="s">
        <v>513</v>
      </c>
      <c r="E78" s="115" t="s">
        <v>513</v>
      </c>
      <c r="F78" s="114">
        <v>63</v>
      </c>
      <c r="G78" s="114" t="s">
        <v>513</v>
      </c>
      <c r="H78" s="114" t="s">
        <v>513</v>
      </c>
      <c r="I78" s="140" t="s">
        <v>513</v>
      </c>
      <c r="J78" s="115" t="s">
        <v>513</v>
      </c>
      <c r="K78" s="116" t="s">
        <v>513</v>
      </c>
    </row>
    <row r="79" spans="1:11" ht="14.1" customHeight="1" x14ac:dyDescent="0.2">
      <c r="A79" s="306">
        <v>94</v>
      </c>
      <c r="B79" s="307" t="s">
        <v>318</v>
      </c>
      <c r="C79" s="308"/>
      <c r="D79" s="113">
        <v>0.1724482655203439</v>
      </c>
      <c r="E79" s="115">
        <v>69</v>
      </c>
      <c r="F79" s="114">
        <v>78</v>
      </c>
      <c r="G79" s="114">
        <v>67</v>
      </c>
      <c r="H79" s="114">
        <v>86</v>
      </c>
      <c r="I79" s="140">
        <v>67</v>
      </c>
      <c r="J79" s="115">
        <v>2</v>
      </c>
      <c r="K79" s="116">
        <v>2.9850746268656718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1.312106368089573</v>
      </c>
      <c r="E81" s="143">
        <v>525</v>
      </c>
      <c r="F81" s="144">
        <v>534</v>
      </c>
      <c r="G81" s="144">
        <v>540</v>
      </c>
      <c r="H81" s="144">
        <v>525</v>
      </c>
      <c r="I81" s="145">
        <v>526</v>
      </c>
      <c r="J81" s="143">
        <v>-1</v>
      </c>
      <c r="K81" s="146">
        <v>-0.19011406844106463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10961</v>
      </c>
      <c r="E12" s="114">
        <v>11343</v>
      </c>
      <c r="F12" s="114">
        <v>11401</v>
      </c>
      <c r="G12" s="114">
        <v>11460</v>
      </c>
      <c r="H12" s="140">
        <v>11168</v>
      </c>
      <c r="I12" s="115">
        <v>-207</v>
      </c>
      <c r="J12" s="116">
        <v>-1.8535100286532951</v>
      </c>
      <c r="K12"/>
      <c r="L12"/>
      <c r="M12"/>
      <c r="N12"/>
      <c r="O12"/>
      <c r="P12"/>
    </row>
    <row r="13" spans="1:16" s="110" customFormat="1" ht="14.45" customHeight="1" x14ac:dyDescent="0.2">
      <c r="A13" s="120" t="s">
        <v>105</v>
      </c>
      <c r="B13" s="119" t="s">
        <v>106</v>
      </c>
      <c r="C13" s="113">
        <v>39.266490283733233</v>
      </c>
      <c r="D13" s="115">
        <v>4304</v>
      </c>
      <c r="E13" s="114">
        <v>4419</v>
      </c>
      <c r="F13" s="114">
        <v>4479</v>
      </c>
      <c r="G13" s="114">
        <v>4460</v>
      </c>
      <c r="H13" s="140">
        <v>4384</v>
      </c>
      <c r="I13" s="115">
        <v>-80</v>
      </c>
      <c r="J13" s="116">
        <v>-1.8248175182481752</v>
      </c>
      <c r="K13"/>
      <c r="L13"/>
      <c r="M13"/>
      <c r="N13"/>
      <c r="O13"/>
      <c r="P13"/>
    </row>
    <row r="14" spans="1:16" s="110" customFormat="1" ht="14.45" customHeight="1" x14ac:dyDescent="0.2">
      <c r="A14" s="120"/>
      <c r="B14" s="119" t="s">
        <v>107</v>
      </c>
      <c r="C14" s="113">
        <v>60.733509716266767</v>
      </c>
      <c r="D14" s="115">
        <v>6657</v>
      </c>
      <c r="E14" s="114">
        <v>6924</v>
      </c>
      <c r="F14" s="114">
        <v>6922</v>
      </c>
      <c r="G14" s="114">
        <v>7000</v>
      </c>
      <c r="H14" s="140">
        <v>6784</v>
      </c>
      <c r="I14" s="115">
        <v>-127</v>
      </c>
      <c r="J14" s="116">
        <v>-1.8720518867924529</v>
      </c>
      <c r="K14"/>
      <c r="L14"/>
      <c r="M14"/>
      <c r="N14"/>
      <c r="O14"/>
      <c r="P14"/>
    </row>
    <row r="15" spans="1:16" s="110" customFormat="1" ht="14.45" customHeight="1" x14ac:dyDescent="0.2">
      <c r="A15" s="118" t="s">
        <v>105</v>
      </c>
      <c r="B15" s="121" t="s">
        <v>108</v>
      </c>
      <c r="C15" s="113">
        <v>16.467475595292399</v>
      </c>
      <c r="D15" s="115">
        <v>1805</v>
      </c>
      <c r="E15" s="114">
        <v>1910</v>
      </c>
      <c r="F15" s="114">
        <v>1974</v>
      </c>
      <c r="G15" s="114">
        <v>1998</v>
      </c>
      <c r="H15" s="140">
        <v>1890</v>
      </c>
      <c r="I15" s="115">
        <v>-85</v>
      </c>
      <c r="J15" s="116">
        <v>-4.4973544973544977</v>
      </c>
      <c r="K15"/>
      <c r="L15"/>
      <c r="M15"/>
      <c r="N15"/>
      <c r="O15"/>
      <c r="P15"/>
    </row>
    <row r="16" spans="1:16" s="110" customFormat="1" ht="14.45" customHeight="1" x14ac:dyDescent="0.2">
      <c r="A16" s="118"/>
      <c r="B16" s="121" t="s">
        <v>109</v>
      </c>
      <c r="C16" s="113">
        <v>50.260012772557246</v>
      </c>
      <c r="D16" s="115">
        <v>5509</v>
      </c>
      <c r="E16" s="114">
        <v>5718</v>
      </c>
      <c r="F16" s="114">
        <v>5761</v>
      </c>
      <c r="G16" s="114">
        <v>5802</v>
      </c>
      <c r="H16" s="140">
        <v>5706</v>
      </c>
      <c r="I16" s="115">
        <v>-197</v>
      </c>
      <c r="J16" s="116">
        <v>-3.4525061338941465</v>
      </c>
      <c r="K16"/>
      <c r="L16"/>
      <c r="M16"/>
      <c r="N16"/>
      <c r="O16"/>
      <c r="P16"/>
    </row>
    <row r="17" spans="1:16" s="110" customFormat="1" ht="14.45" customHeight="1" x14ac:dyDescent="0.2">
      <c r="A17" s="118"/>
      <c r="B17" s="121" t="s">
        <v>110</v>
      </c>
      <c r="C17" s="113">
        <v>18.210017334184837</v>
      </c>
      <c r="D17" s="115">
        <v>1996</v>
      </c>
      <c r="E17" s="114">
        <v>1998</v>
      </c>
      <c r="F17" s="114">
        <v>1969</v>
      </c>
      <c r="G17" s="114">
        <v>1993</v>
      </c>
      <c r="H17" s="140">
        <v>1949</v>
      </c>
      <c r="I17" s="115">
        <v>47</v>
      </c>
      <c r="J17" s="116">
        <v>2.4114930733709596</v>
      </c>
      <c r="K17"/>
      <c r="L17"/>
      <c r="M17"/>
      <c r="N17"/>
      <c r="O17"/>
      <c r="P17"/>
    </row>
    <row r="18" spans="1:16" s="110" customFormat="1" ht="14.45" customHeight="1" x14ac:dyDescent="0.2">
      <c r="A18" s="120"/>
      <c r="B18" s="121" t="s">
        <v>111</v>
      </c>
      <c r="C18" s="113">
        <v>15.062494297965515</v>
      </c>
      <c r="D18" s="115">
        <v>1651</v>
      </c>
      <c r="E18" s="114">
        <v>1717</v>
      </c>
      <c r="F18" s="114">
        <v>1697</v>
      </c>
      <c r="G18" s="114">
        <v>1667</v>
      </c>
      <c r="H18" s="140">
        <v>1623</v>
      </c>
      <c r="I18" s="115">
        <v>28</v>
      </c>
      <c r="J18" s="116">
        <v>1.7252002464571781</v>
      </c>
      <c r="K18"/>
      <c r="L18"/>
      <c r="M18"/>
      <c r="N18"/>
      <c r="O18"/>
      <c r="P18"/>
    </row>
    <row r="19" spans="1:16" s="110" customFormat="1" ht="14.45" customHeight="1" x14ac:dyDescent="0.2">
      <c r="A19" s="120"/>
      <c r="B19" s="121" t="s">
        <v>112</v>
      </c>
      <c r="C19" s="113">
        <v>1.3319952559073078</v>
      </c>
      <c r="D19" s="115">
        <v>146</v>
      </c>
      <c r="E19" s="114">
        <v>147</v>
      </c>
      <c r="F19" s="114">
        <v>137</v>
      </c>
      <c r="G19" s="114">
        <v>102</v>
      </c>
      <c r="H19" s="140">
        <v>113</v>
      </c>
      <c r="I19" s="115">
        <v>33</v>
      </c>
      <c r="J19" s="116">
        <v>29.20353982300885</v>
      </c>
      <c r="K19"/>
      <c r="L19"/>
      <c r="M19"/>
      <c r="N19"/>
      <c r="O19"/>
      <c r="P19"/>
    </row>
    <row r="20" spans="1:16" s="110" customFormat="1" ht="14.45" customHeight="1" x14ac:dyDescent="0.2">
      <c r="A20" s="120" t="s">
        <v>113</v>
      </c>
      <c r="B20" s="119" t="s">
        <v>116</v>
      </c>
      <c r="C20" s="113">
        <v>89.216312380257278</v>
      </c>
      <c r="D20" s="115">
        <v>9779</v>
      </c>
      <c r="E20" s="114">
        <v>10129</v>
      </c>
      <c r="F20" s="114">
        <v>10193</v>
      </c>
      <c r="G20" s="114">
        <v>10244</v>
      </c>
      <c r="H20" s="140">
        <v>9997</v>
      </c>
      <c r="I20" s="115">
        <v>-218</v>
      </c>
      <c r="J20" s="116">
        <v>-2.1806541962588777</v>
      </c>
      <c r="K20"/>
      <c r="L20"/>
      <c r="M20"/>
      <c r="N20"/>
      <c r="O20"/>
      <c r="P20"/>
    </row>
    <row r="21" spans="1:16" s="110" customFormat="1" ht="14.45" customHeight="1" x14ac:dyDescent="0.2">
      <c r="A21" s="123"/>
      <c r="B21" s="124" t="s">
        <v>117</v>
      </c>
      <c r="C21" s="125">
        <v>10.719824833500594</v>
      </c>
      <c r="D21" s="143">
        <v>1175</v>
      </c>
      <c r="E21" s="144">
        <v>1202</v>
      </c>
      <c r="F21" s="144">
        <v>1196</v>
      </c>
      <c r="G21" s="144">
        <v>1201</v>
      </c>
      <c r="H21" s="145">
        <v>1155</v>
      </c>
      <c r="I21" s="143">
        <v>20</v>
      </c>
      <c r="J21" s="146">
        <v>1.7316017316017316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12132</v>
      </c>
      <c r="E56" s="114">
        <v>12527</v>
      </c>
      <c r="F56" s="114">
        <v>12535</v>
      </c>
      <c r="G56" s="114">
        <v>12571</v>
      </c>
      <c r="H56" s="140">
        <v>12370</v>
      </c>
      <c r="I56" s="115">
        <v>-238</v>
      </c>
      <c r="J56" s="116">
        <v>-1.9240097008892483</v>
      </c>
      <c r="K56"/>
      <c r="L56"/>
      <c r="M56"/>
      <c r="N56"/>
      <c r="O56"/>
      <c r="P56"/>
    </row>
    <row r="57" spans="1:16" s="110" customFormat="1" ht="14.45" customHeight="1" x14ac:dyDescent="0.2">
      <c r="A57" s="120" t="s">
        <v>105</v>
      </c>
      <c r="B57" s="119" t="s">
        <v>106</v>
      </c>
      <c r="C57" s="113">
        <v>38.872403560830861</v>
      </c>
      <c r="D57" s="115">
        <v>4716</v>
      </c>
      <c r="E57" s="114">
        <v>4827</v>
      </c>
      <c r="F57" s="114">
        <v>4860</v>
      </c>
      <c r="G57" s="114">
        <v>4843</v>
      </c>
      <c r="H57" s="140">
        <v>4747</v>
      </c>
      <c r="I57" s="115">
        <v>-31</v>
      </c>
      <c r="J57" s="116">
        <v>-0.65304402780703608</v>
      </c>
    </row>
    <row r="58" spans="1:16" s="110" customFormat="1" ht="14.45" customHeight="1" x14ac:dyDescent="0.2">
      <c r="A58" s="120"/>
      <c r="B58" s="119" t="s">
        <v>107</v>
      </c>
      <c r="C58" s="113">
        <v>61.127596439169139</v>
      </c>
      <c r="D58" s="115">
        <v>7416</v>
      </c>
      <c r="E58" s="114">
        <v>7700</v>
      </c>
      <c r="F58" s="114">
        <v>7675</v>
      </c>
      <c r="G58" s="114">
        <v>7728</v>
      </c>
      <c r="H58" s="140">
        <v>7623</v>
      </c>
      <c r="I58" s="115">
        <v>-207</v>
      </c>
      <c r="J58" s="116">
        <v>-2.7154663518299884</v>
      </c>
    </row>
    <row r="59" spans="1:16" s="110" customFormat="1" ht="14.45" customHeight="1" x14ac:dyDescent="0.2">
      <c r="A59" s="118" t="s">
        <v>105</v>
      </c>
      <c r="B59" s="121" t="s">
        <v>108</v>
      </c>
      <c r="C59" s="113">
        <v>17.713484998351468</v>
      </c>
      <c r="D59" s="115">
        <v>2149</v>
      </c>
      <c r="E59" s="114">
        <v>2251</v>
      </c>
      <c r="F59" s="114">
        <v>2245</v>
      </c>
      <c r="G59" s="114">
        <v>2262</v>
      </c>
      <c r="H59" s="140">
        <v>2182</v>
      </c>
      <c r="I59" s="115">
        <v>-33</v>
      </c>
      <c r="J59" s="116">
        <v>-1.5123739688359303</v>
      </c>
    </row>
    <row r="60" spans="1:16" s="110" customFormat="1" ht="14.45" customHeight="1" x14ac:dyDescent="0.2">
      <c r="A60" s="118"/>
      <c r="B60" s="121" t="s">
        <v>109</v>
      </c>
      <c r="C60" s="113">
        <v>48.483349818661388</v>
      </c>
      <c r="D60" s="115">
        <v>5882</v>
      </c>
      <c r="E60" s="114">
        <v>6095</v>
      </c>
      <c r="F60" s="114">
        <v>6136</v>
      </c>
      <c r="G60" s="114">
        <v>6189</v>
      </c>
      <c r="H60" s="140">
        <v>6147</v>
      </c>
      <c r="I60" s="115">
        <v>-265</v>
      </c>
      <c r="J60" s="116">
        <v>-4.3110460387180742</v>
      </c>
    </row>
    <row r="61" spans="1:16" s="110" customFormat="1" ht="14.45" customHeight="1" x14ac:dyDescent="0.2">
      <c r="A61" s="118"/>
      <c r="B61" s="121" t="s">
        <v>110</v>
      </c>
      <c r="C61" s="113">
        <v>18.587207385426971</v>
      </c>
      <c r="D61" s="115">
        <v>2255</v>
      </c>
      <c r="E61" s="114">
        <v>2279</v>
      </c>
      <c r="F61" s="114">
        <v>2253</v>
      </c>
      <c r="G61" s="114">
        <v>2268</v>
      </c>
      <c r="H61" s="140">
        <v>2228</v>
      </c>
      <c r="I61" s="115">
        <v>27</v>
      </c>
      <c r="J61" s="116">
        <v>1.2118491921005385</v>
      </c>
    </row>
    <row r="62" spans="1:16" s="110" customFormat="1" ht="14.45" customHeight="1" x14ac:dyDescent="0.2">
      <c r="A62" s="120"/>
      <c r="B62" s="121" t="s">
        <v>111</v>
      </c>
      <c r="C62" s="113">
        <v>15.215957797560172</v>
      </c>
      <c r="D62" s="115">
        <v>1846</v>
      </c>
      <c r="E62" s="114">
        <v>1902</v>
      </c>
      <c r="F62" s="114">
        <v>1901</v>
      </c>
      <c r="G62" s="114">
        <v>1852</v>
      </c>
      <c r="H62" s="140">
        <v>1813</v>
      </c>
      <c r="I62" s="115">
        <v>33</v>
      </c>
      <c r="J62" s="116">
        <v>1.8201875344732488</v>
      </c>
    </row>
    <row r="63" spans="1:16" s="110" customFormat="1" ht="14.45" customHeight="1" x14ac:dyDescent="0.2">
      <c r="A63" s="120"/>
      <c r="B63" s="121" t="s">
        <v>112</v>
      </c>
      <c r="C63" s="113">
        <v>1.3765248928453677</v>
      </c>
      <c r="D63" s="115">
        <v>167</v>
      </c>
      <c r="E63" s="114">
        <v>158</v>
      </c>
      <c r="F63" s="114">
        <v>159</v>
      </c>
      <c r="G63" s="114">
        <v>120</v>
      </c>
      <c r="H63" s="140">
        <v>124</v>
      </c>
      <c r="I63" s="115">
        <v>43</v>
      </c>
      <c r="J63" s="116">
        <v>34.677419354838712</v>
      </c>
    </row>
    <row r="64" spans="1:16" s="110" customFormat="1" ht="14.45" customHeight="1" x14ac:dyDescent="0.2">
      <c r="A64" s="120" t="s">
        <v>113</v>
      </c>
      <c r="B64" s="119" t="s">
        <v>116</v>
      </c>
      <c r="C64" s="113">
        <v>90.463237718430591</v>
      </c>
      <c r="D64" s="115">
        <v>10975</v>
      </c>
      <c r="E64" s="114">
        <v>11350</v>
      </c>
      <c r="F64" s="114">
        <v>11362</v>
      </c>
      <c r="G64" s="114">
        <v>11400</v>
      </c>
      <c r="H64" s="140">
        <v>11222</v>
      </c>
      <c r="I64" s="115">
        <v>-247</v>
      </c>
      <c r="J64" s="116">
        <v>-2.2010336838353233</v>
      </c>
    </row>
    <row r="65" spans="1:10" s="110" customFormat="1" ht="14.45" customHeight="1" x14ac:dyDescent="0.2">
      <c r="A65" s="123"/>
      <c r="B65" s="124" t="s">
        <v>117</v>
      </c>
      <c r="C65" s="125">
        <v>9.4708209693372893</v>
      </c>
      <c r="D65" s="143">
        <v>1149</v>
      </c>
      <c r="E65" s="144">
        <v>1162</v>
      </c>
      <c r="F65" s="144">
        <v>1160</v>
      </c>
      <c r="G65" s="144">
        <v>1157</v>
      </c>
      <c r="H65" s="145">
        <v>1131</v>
      </c>
      <c r="I65" s="143">
        <v>18</v>
      </c>
      <c r="J65" s="146">
        <v>1.5915119363395225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10961</v>
      </c>
      <c r="G11" s="114">
        <v>11343</v>
      </c>
      <c r="H11" s="114">
        <v>11401</v>
      </c>
      <c r="I11" s="114">
        <v>11460</v>
      </c>
      <c r="J11" s="140">
        <v>11168</v>
      </c>
      <c r="K11" s="114">
        <v>-207</v>
      </c>
      <c r="L11" s="116">
        <v>-1.8535100286532951</v>
      </c>
    </row>
    <row r="12" spans="1:17" s="110" customFormat="1" ht="24" customHeight="1" x14ac:dyDescent="0.2">
      <c r="A12" s="604" t="s">
        <v>185</v>
      </c>
      <c r="B12" s="605"/>
      <c r="C12" s="605"/>
      <c r="D12" s="606"/>
      <c r="E12" s="113">
        <v>39.266490283733233</v>
      </c>
      <c r="F12" s="115">
        <v>4304</v>
      </c>
      <c r="G12" s="114">
        <v>4419</v>
      </c>
      <c r="H12" s="114">
        <v>4479</v>
      </c>
      <c r="I12" s="114">
        <v>4460</v>
      </c>
      <c r="J12" s="140">
        <v>4384</v>
      </c>
      <c r="K12" s="114">
        <v>-80</v>
      </c>
      <c r="L12" s="116">
        <v>-1.8248175182481752</v>
      </c>
    </row>
    <row r="13" spans="1:17" s="110" customFormat="1" ht="15" customHeight="1" x14ac:dyDescent="0.2">
      <c r="A13" s="120"/>
      <c r="B13" s="612" t="s">
        <v>107</v>
      </c>
      <c r="C13" s="612"/>
      <c r="E13" s="113">
        <v>60.733509716266767</v>
      </c>
      <c r="F13" s="115">
        <v>6657</v>
      </c>
      <c r="G13" s="114">
        <v>6924</v>
      </c>
      <c r="H13" s="114">
        <v>6922</v>
      </c>
      <c r="I13" s="114">
        <v>7000</v>
      </c>
      <c r="J13" s="140">
        <v>6784</v>
      </c>
      <c r="K13" s="114">
        <v>-127</v>
      </c>
      <c r="L13" s="116">
        <v>-1.8720518867924529</v>
      </c>
    </row>
    <row r="14" spans="1:17" s="110" customFormat="1" ht="22.5" customHeight="1" x14ac:dyDescent="0.2">
      <c r="A14" s="604" t="s">
        <v>186</v>
      </c>
      <c r="B14" s="605"/>
      <c r="C14" s="605"/>
      <c r="D14" s="606"/>
      <c r="E14" s="113">
        <v>16.467475595292399</v>
      </c>
      <c r="F14" s="115">
        <v>1805</v>
      </c>
      <c r="G14" s="114">
        <v>1910</v>
      </c>
      <c r="H14" s="114">
        <v>1974</v>
      </c>
      <c r="I14" s="114">
        <v>1998</v>
      </c>
      <c r="J14" s="140">
        <v>1890</v>
      </c>
      <c r="K14" s="114">
        <v>-85</v>
      </c>
      <c r="L14" s="116">
        <v>-4.4973544973544977</v>
      </c>
    </row>
    <row r="15" spans="1:17" s="110" customFormat="1" ht="15" customHeight="1" x14ac:dyDescent="0.2">
      <c r="A15" s="120"/>
      <c r="B15" s="119"/>
      <c r="C15" s="258" t="s">
        <v>106</v>
      </c>
      <c r="E15" s="113">
        <v>51.523545706371188</v>
      </c>
      <c r="F15" s="115">
        <v>930</v>
      </c>
      <c r="G15" s="114">
        <v>961</v>
      </c>
      <c r="H15" s="114">
        <v>994</v>
      </c>
      <c r="I15" s="114">
        <v>992</v>
      </c>
      <c r="J15" s="140">
        <v>946</v>
      </c>
      <c r="K15" s="114">
        <v>-16</v>
      </c>
      <c r="L15" s="116">
        <v>-1.6913319238900635</v>
      </c>
    </row>
    <row r="16" spans="1:17" s="110" customFormat="1" ht="15" customHeight="1" x14ac:dyDescent="0.2">
      <c r="A16" s="120"/>
      <c r="B16" s="119"/>
      <c r="C16" s="258" t="s">
        <v>107</v>
      </c>
      <c r="E16" s="113">
        <v>48.476454293628812</v>
      </c>
      <c r="F16" s="115">
        <v>875</v>
      </c>
      <c r="G16" s="114">
        <v>949</v>
      </c>
      <c r="H16" s="114">
        <v>980</v>
      </c>
      <c r="I16" s="114">
        <v>1006</v>
      </c>
      <c r="J16" s="140">
        <v>944</v>
      </c>
      <c r="K16" s="114">
        <v>-69</v>
      </c>
      <c r="L16" s="116">
        <v>-7.3093220338983054</v>
      </c>
    </row>
    <row r="17" spans="1:12" s="110" customFormat="1" ht="15" customHeight="1" x14ac:dyDescent="0.2">
      <c r="A17" s="120"/>
      <c r="B17" s="121" t="s">
        <v>109</v>
      </c>
      <c r="C17" s="258"/>
      <c r="E17" s="113">
        <v>50.260012772557246</v>
      </c>
      <c r="F17" s="115">
        <v>5509</v>
      </c>
      <c r="G17" s="114">
        <v>5718</v>
      </c>
      <c r="H17" s="114">
        <v>5761</v>
      </c>
      <c r="I17" s="114">
        <v>5802</v>
      </c>
      <c r="J17" s="140">
        <v>5706</v>
      </c>
      <c r="K17" s="114">
        <v>-197</v>
      </c>
      <c r="L17" s="116">
        <v>-3.4525061338941465</v>
      </c>
    </row>
    <row r="18" spans="1:12" s="110" customFormat="1" ht="15" customHeight="1" x14ac:dyDescent="0.2">
      <c r="A18" s="120"/>
      <c r="B18" s="119"/>
      <c r="C18" s="258" t="s">
        <v>106</v>
      </c>
      <c r="E18" s="113">
        <v>33.980758758395353</v>
      </c>
      <c r="F18" s="115">
        <v>1872</v>
      </c>
      <c r="G18" s="114">
        <v>1931</v>
      </c>
      <c r="H18" s="114">
        <v>1950</v>
      </c>
      <c r="I18" s="114">
        <v>1936</v>
      </c>
      <c r="J18" s="140">
        <v>1932</v>
      </c>
      <c r="K18" s="114">
        <v>-60</v>
      </c>
      <c r="L18" s="116">
        <v>-3.1055900621118013</v>
      </c>
    </row>
    <row r="19" spans="1:12" s="110" customFormat="1" ht="15" customHeight="1" x14ac:dyDescent="0.2">
      <c r="A19" s="120"/>
      <c r="B19" s="119"/>
      <c r="C19" s="258" t="s">
        <v>107</v>
      </c>
      <c r="E19" s="113">
        <v>66.019241241604647</v>
      </c>
      <c r="F19" s="115">
        <v>3637</v>
      </c>
      <c r="G19" s="114">
        <v>3787</v>
      </c>
      <c r="H19" s="114">
        <v>3811</v>
      </c>
      <c r="I19" s="114">
        <v>3866</v>
      </c>
      <c r="J19" s="140">
        <v>3774</v>
      </c>
      <c r="K19" s="114">
        <v>-137</v>
      </c>
      <c r="L19" s="116">
        <v>-3.6301006889242182</v>
      </c>
    </row>
    <row r="20" spans="1:12" s="110" customFormat="1" ht="15" customHeight="1" x14ac:dyDescent="0.2">
      <c r="A20" s="120"/>
      <c r="B20" s="121" t="s">
        <v>110</v>
      </c>
      <c r="C20" s="258"/>
      <c r="E20" s="113">
        <v>18.210017334184837</v>
      </c>
      <c r="F20" s="115">
        <v>1996</v>
      </c>
      <c r="G20" s="114">
        <v>1998</v>
      </c>
      <c r="H20" s="114">
        <v>1969</v>
      </c>
      <c r="I20" s="114">
        <v>1993</v>
      </c>
      <c r="J20" s="140">
        <v>1949</v>
      </c>
      <c r="K20" s="114">
        <v>47</v>
      </c>
      <c r="L20" s="116">
        <v>2.4114930733709596</v>
      </c>
    </row>
    <row r="21" spans="1:12" s="110" customFormat="1" ht="15" customHeight="1" x14ac:dyDescent="0.2">
      <c r="A21" s="120"/>
      <c r="B21" s="119"/>
      <c r="C21" s="258" t="s">
        <v>106</v>
      </c>
      <c r="E21" s="113">
        <v>31.813627254509019</v>
      </c>
      <c r="F21" s="115">
        <v>635</v>
      </c>
      <c r="G21" s="114">
        <v>627</v>
      </c>
      <c r="H21" s="114">
        <v>644</v>
      </c>
      <c r="I21" s="114">
        <v>650</v>
      </c>
      <c r="J21" s="140">
        <v>653</v>
      </c>
      <c r="K21" s="114">
        <v>-18</v>
      </c>
      <c r="L21" s="116">
        <v>-2.7565084226646248</v>
      </c>
    </row>
    <row r="22" spans="1:12" s="110" customFormat="1" ht="15" customHeight="1" x14ac:dyDescent="0.2">
      <c r="A22" s="120"/>
      <c r="B22" s="119"/>
      <c r="C22" s="258" t="s">
        <v>107</v>
      </c>
      <c r="E22" s="113">
        <v>68.186372745490985</v>
      </c>
      <c r="F22" s="115">
        <v>1361</v>
      </c>
      <c r="G22" s="114">
        <v>1371</v>
      </c>
      <c r="H22" s="114">
        <v>1325</v>
      </c>
      <c r="I22" s="114">
        <v>1343</v>
      </c>
      <c r="J22" s="140">
        <v>1296</v>
      </c>
      <c r="K22" s="114">
        <v>65</v>
      </c>
      <c r="L22" s="116">
        <v>5.0154320987654319</v>
      </c>
    </row>
    <row r="23" spans="1:12" s="110" customFormat="1" ht="15" customHeight="1" x14ac:dyDescent="0.2">
      <c r="A23" s="120"/>
      <c r="B23" s="121" t="s">
        <v>111</v>
      </c>
      <c r="C23" s="258"/>
      <c r="E23" s="113">
        <v>15.062494297965515</v>
      </c>
      <c r="F23" s="115">
        <v>1651</v>
      </c>
      <c r="G23" s="114">
        <v>1717</v>
      </c>
      <c r="H23" s="114">
        <v>1697</v>
      </c>
      <c r="I23" s="114">
        <v>1667</v>
      </c>
      <c r="J23" s="140">
        <v>1623</v>
      </c>
      <c r="K23" s="114">
        <v>28</v>
      </c>
      <c r="L23" s="116">
        <v>1.7252002464571781</v>
      </c>
    </row>
    <row r="24" spans="1:12" s="110" customFormat="1" ht="15" customHeight="1" x14ac:dyDescent="0.2">
      <c r="A24" s="120"/>
      <c r="B24" s="119"/>
      <c r="C24" s="258" t="s">
        <v>106</v>
      </c>
      <c r="E24" s="113">
        <v>52.513628104179283</v>
      </c>
      <c r="F24" s="115">
        <v>867</v>
      </c>
      <c r="G24" s="114">
        <v>900</v>
      </c>
      <c r="H24" s="114">
        <v>891</v>
      </c>
      <c r="I24" s="114">
        <v>882</v>
      </c>
      <c r="J24" s="140">
        <v>853</v>
      </c>
      <c r="K24" s="114">
        <v>14</v>
      </c>
      <c r="L24" s="116">
        <v>1.6412661195779601</v>
      </c>
    </row>
    <row r="25" spans="1:12" s="110" customFormat="1" ht="15" customHeight="1" x14ac:dyDescent="0.2">
      <c r="A25" s="120"/>
      <c r="B25" s="119"/>
      <c r="C25" s="258" t="s">
        <v>107</v>
      </c>
      <c r="E25" s="113">
        <v>47.486371895820717</v>
      </c>
      <c r="F25" s="115">
        <v>784</v>
      </c>
      <c r="G25" s="114">
        <v>817</v>
      </c>
      <c r="H25" s="114">
        <v>806</v>
      </c>
      <c r="I25" s="114">
        <v>785</v>
      </c>
      <c r="J25" s="140">
        <v>770</v>
      </c>
      <c r="K25" s="114">
        <v>14</v>
      </c>
      <c r="L25" s="116">
        <v>1.8181818181818181</v>
      </c>
    </row>
    <row r="26" spans="1:12" s="110" customFormat="1" ht="15" customHeight="1" x14ac:dyDescent="0.2">
      <c r="A26" s="120"/>
      <c r="C26" s="121" t="s">
        <v>187</v>
      </c>
      <c r="D26" s="110" t="s">
        <v>188</v>
      </c>
      <c r="E26" s="113">
        <v>1.3319952559073078</v>
      </c>
      <c r="F26" s="115">
        <v>146</v>
      </c>
      <c r="G26" s="114">
        <v>147</v>
      </c>
      <c r="H26" s="114">
        <v>137</v>
      </c>
      <c r="I26" s="114">
        <v>102</v>
      </c>
      <c r="J26" s="140">
        <v>113</v>
      </c>
      <c r="K26" s="114">
        <v>33</v>
      </c>
      <c r="L26" s="116">
        <v>29.20353982300885</v>
      </c>
    </row>
    <row r="27" spans="1:12" s="110" customFormat="1" ht="15" customHeight="1" x14ac:dyDescent="0.2">
      <c r="A27" s="120"/>
      <c r="B27" s="119"/>
      <c r="D27" s="259" t="s">
        <v>106</v>
      </c>
      <c r="E27" s="113">
        <v>45.890410958904113</v>
      </c>
      <c r="F27" s="115">
        <v>67</v>
      </c>
      <c r="G27" s="114">
        <v>68</v>
      </c>
      <c r="H27" s="114">
        <v>65</v>
      </c>
      <c r="I27" s="114">
        <v>46</v>
      </c>
      <c r="J27" s="140">
        <v>47</v>
      </c>
      <c r="K27" s="114">
        <v>20</v>
      </c>
      <c r="L27" s="116">
        <v>42.553191489361701</v>
      </c>
    </row>
    <row r="28" spans="1:12" s="110" customFormat="1" ht="15" customHeight="1" x14ac:dyDescent="0.2">
      <c r="A28" s="120"/>
      <c r="B28" s="119"/>
      <c r="D28" s="259" t="s">
        <v>107</v>
      </c>
      <c r="E28" s="113">
        <v>54.109589041095887</v>
      </c>
      <c r="F28" s="115">
        <v>79</v>
      </c>
      <c r="G28" s="114">
        <v>79</v>
      </c>
      <c r="H28" s="114">
        <v>72</v>
      </c>
      <c r="I28" s="114">
        <v>56</v>
      </c>
      <c r="J28" s="140">
        <v>66</v>
      </c>
      <c r="K28" s="114">
        <v>13</v>
      </c>
      <c r="L28" s="116">
        <v>19.696969696969695</v>
      </c>
    </row>
    <row r="29" spans="1:12" s="110" customFormat="1" ht="24" customHeight="1" x14ac:dyDescent="0.2">
      <c r="A29" s="604" t="s">
        <v>189</v>
      </c>
      <c r="B29" s="605"/>
      <c r="C29" s="605"/>
      <c r="D29" s="606"/>
      <c r="E29" s="113">
        <v>89.216312380257278</v>
      </c>
      <c r="F29" s="115">
        <v>9779</v>
      </c>
      <c r="G29" s="114">
        <v>10129</v>
      </c>
      <c r="H29" s="114">
        <v>10193</v>
      </c>
      <c r="I29" s="114">
        <v>10244</v>
      </c>
      <c r="J29" s="140">
        <v>9997</v>
      </c>
      <c r="K29" s="114">
        <v>-218</v>
      </c>
      <c r="L29" s="116">
        <v>-2.1806541962588777</v>
      </c>
    </row>
    <row r="30" spans="1:12" s="110" customFormat="1" ht="15" customHeight="1" x14ac:dyDescent="0.2">
      <c r="A30" s="120"/>
      <c r="B30" s="119"/>
      <c r="C30" s="258" t="s">
        <v>106</v>
      </c>
      <c r="E30" s="113">
        <v>38.684937110133959</v>
      </c>
      <c r="F30" s="115">
        <v>3783</v>
      </c>
      <c r="G30" s="114">
        <v>3884</v>
      </c>
      <c r="H30" s="114">
        <v>3941</v>
      </c>
      <c r="I30" s="114">
        <v>3914</v>
      </c>
      <c r="J30" s="140">
        <v>3840</v>
      </c>
      <c r="K30" s="114">
        <v>-57</v>
      </c>
      <c r="L30" s="116">
        <v>-1.484375</v>
      </c>
    </row>
    <row r="31" spans="1:12" s="110" customFormat="1" ht="15" customHeight="1" x14ac:dyDescent="0.2">
      <c r="A31" s="120"/>
      <c r="B31" s="119"/>
      <c r="C31" s="258" t="s">
        <v>107</v>
      </c>
      <c r="E31" s="113">
        <v>61.315062889866041</v>
      </c>
      <c r="F31" s="115">
        <v>5996</v>
      </c>
      <c r="G31" s="114">
        <v>6245</v>
      </c>
      <c r="H31" s="114">
        <v>6252</v>
      </c>
      <c r="I31" s="114">
        <v>6330</v>
      </c>
      <c r="J31" s="140">
        <v>6157</v>
      </c>
      <c r="K31" s="114">
        <v>-161</v>
      </c>
      <c r="L31" s="116">
        <v>-2.6149098586974175</v>
      </c>
    </row>
    <row r="32" spans="1:12" s="110" customFormat="1" ht="15" customHeight="1" x14ac:dyDescent="0.2">
      <c r="A32" s="120"/>
      <c r="B32" s="119" t="s">
        <v>117</v>
      </c>
      <c r="C32" s="258"/>
      <c r="E32" s="113">
        <v>10.719824833500594</v>
      </c>
      <c r="F32" s="114">
        <v>1175</v>
      </c>
      <c r="G32" s="114">
        <v>1202</v>
      </c>
      <c r="H32" s="114">
        <v>1196</v>
      </c>
      <c r="I32" s="114">
        <v>1201</v>
      </c>
      <c r="J32" s="140">
        <v>1155</v>
      </c>
      <c r="K32" s="114">
        <v>20</v>
      </c>
      <c r="L32" s="116">
        <v>1.7316017316017316</v>
      </c>
    </row>
    <row r="33" spans="1:12" s="110" customFormat="1" ht="15" customHeight="1" x14ac:dyDescent="0.2">
      <c r="A33" s="120"/>
      <c r="B33" s="119"/>
      <c r="C33" s="258" t="s">
        <v>106</v>
      </c>
      <c r="E33" s="113">
        <v>44.085106382978722</v>
      </c>
      <c r="F33" s="114">
        <v>518</v>
      </c>
      <c r="G33" s="114">
        <v>532</v>
      </c>
      <c r="H33" s="114">
        <v>535</v>
      </c>
      <c r="I33" s="114">
        <v>543</v>
      </c>
      <c r="J33" s="140">
        <v>539</v>
      </c>
      <c r="K33" s="114">
        <v>-21</v>
      </c>
      <c r="L33" s="116">
        <v>-3.8961038961038961</v>
      </c>
    </row>
    <row r="34" spans="1:12" s="110" customFormat="1" ht="15" customHeight="1" x14ac:dyDescent="0.2">
      <c r="A34" s="120"/>
      <c r="B34" s="119"/>
      <c r="C34" s="258" t="s">
        <v>107</v>
      </c>
      <c r="E34" s="113">
        <v>55.914893617021278</v>
      </c>
      <c r="F34" s="114">
        <v>657</v>
      </c>
      <c r="G34" s="114">
        <v>670</v>
      </c>
      <c r="H34" s="114">
        <v>661</v>
      </c>
      <c r="I34" s="114">
        <v>658</v>
      </c>
      <c r="J34" s="140">
        <v>616</v>
      </c>
      <c r="K34" s="114">
        <v>41</v>
      </c>
      <c r="L34" s="116">
        <v>6.6558441558441555</v>
      </c>
    </row>
    <row r="35" spans="1:12" s="110" customFormat="1" ht="24" customHeight="1" x14ac:dyDescent="0.2">
      <c r="A35" s="604" t="s">
        <v>192</v>
      </c>
      <c r="B35" s="605"/>
      <c r="C35" s="605"/>
      <c r="D35" s="606"/>
      <c r="E35" s="113">
        <v>15.208466380804671</v>
      </c>
      <c r="F35" s="114">
        <v>1667</v>
      </c>
      <c r="G35" s="114">
        <v>1754</v>
      </c>
      <c r="H35" s="114">
        <v>1823</v>
      </c>
      <c r="I35" s="114">
        <v>1850</v>
      </c>
      <c r="J35" s="114">
        <v>1743</v>
      </c>
      <c r="K35" s="318">
        <v>-76</v>
      </c>
      <c r="L35" s="319">
        <v>-4.360298336201951</v>
      </c>
    </row>
    <row r="36" spans="1:12" s="110" customFormat="1" ht="15" customHeight="1" x14ac:dyDescent="0.2">
      <c r="A36" s="120"/>
      <c r="B36" s="119"/>
      <c r="C36" s="258" t="s">
        <v>106</v>
      </c>
      <c r="E36" s="113">
        <v>44.45110977804439</v>
      </c>
      <c r="F36" s="114">
        <v>741</v>
      </c>
      <c r="G36" s="114">
        <v>773</v>
      </c>
      <c r="H36" s="114">
        <v>796</v>
      </c>
      <c r="I36" s="114">
        <v>819</v>
      </c>
      <c r="J36" s="114">
        <v>768</v>
      </c>
      <c r="K36" s="318">
        <v>-27</v>
      </c>
      <c r="L36" s="116">
        <v>-3.515625</v>
      </c>
    </row>
    <row r="37" spans="1:12" s="110" customFormat="1" ht="15" customHeight="1" x14ac:dyDescent="0.2">
      <c r="A37" s="120"/>
      <c r="B37" s="119"/>
      <c r="C37" s="258" t="s">
        <v>107</v>
      </c>
      <c r="E37" s="113">
        <v>55.54889022195561</v>
      </c>
      <c r="F37" s="114">
        <v>926</v>
      </c>
      <c r="G37" s="114">
        <v>981</v>
      </c>
      <c r="H37" s="114">
        <v>1027</v>
      </c>
      <c r="I37" s="114">
        <v>1031</v>
      </c>
      <c r="J37" s="140">
        <v>975</v>
      </c>
      <c r="K37" s="114">
        <v>-49</v>
      </c>
      <c r="L37" s="116">
        <v>-5.0256410256410255</v>
      </c>
    </row>
    <row r="38" spans="1:12" s="110" customFormat="1" ht="15" customHeight="1" x14ac:dyDescent="0.2">
      <c r="A38" s="120"/>
      <c r="B38" s="119" t="s">
        <v>328</v>
      </c>
      <c r="C38" s="258"/>
      <c r="E38" s="113">
        <v>62.466928199981751</v>
      </c>
      <c r="F38" s="114">
        <v>6847</v>
      </c>
      <c r="G38" s="114">
        <v>7072</v>
      </c>
      <c r="H38" s="114">
        <v>7041</v>
      </c>
      <c r="I38" s="114">
        <v>7067</v>
      </c>
      <c r="J38" s="140">
        <v>6904</v>
      </c>
      <c r="K38" s="114">
        <v>-57</v>
      </c>
      <c r="L38" s="116">
        <v>-0.82560834298957131</v>
      </c>
    </row>
    <row r="39" spans="1:12" s="110" customFormat="1" ht="15" customHeight="1" x14ac:dyDescent="0.2">
      <c r="A39" s="120"/>
      <c r="B39" s="119"/>
      <c r="C39" s="258" t="s">
        <v>106</v>
      </c>
      <c r="E39" s="113">
        <v>38.410982912224334</v>
      </c>
      <c r="F39" s="115">
        <v>2630</v>
      </c>
      <c r="G39" s="114">
        <v>2685</v>
      </c>
      <c r="H39" s="114">
        <v>2696</v>
      </c>
      <c r="I39" s="114">
        <v>2677</v>
      </c>
      <c r="J39" s="140">
        <v>2646</v>
      </c>
      <c r="K39" s="114">
        <v>-16</v>
      </c>
      <c r="L39" s="116">
        <v>-0.60468631897203329</v>
      </c>
    </row>
    <row r="40" spans="1:12" s="110" customFormat="1" ht="15" customHeight="1" x14ac:dyDescent="0.2">
      <c r="A40" s="120"/>
      <c r="B40" s="119"/>
      <c r="C40" s="258" t="s">
        <v>107</v>
      </c>
      <c r="E40" s="113">
        <v>61.589017087775666</v>
      </c>
      <c r="F40" s="115">
        <v>4217</v>
      </c>
      <c r="G40" s="114">
        <v>4387</v>
      </c>
      <c r="H40" s="114">
        <v>4345</v>
      </c>
      <c r="I40" s="114">
        <v>4390</v>
      </c>
      <c r="J40" s="140">
        <v>4258</v>
      </c>
      <c r="K40" s="114">
        <v>-41</v>
      </c>
      <c r="L40" s="116">
        <v>-0.96289337717238144</v>
      </c>
    </row>
    <row r="41" spans="1:12" s="110" customFormat="1" ht="15" customHeight="1" x14ac:dyDescent="0.2">
      <c r="A41" s="120"/>
      <c r="B41" s="320" t="s">
        <v>515</v>
      </c>
      <c r="C41" s="258"/>
      <c r="E41" s="113">
        <v>8.6762156737523952</v>
      </c>
      <c r="F41" s="115">
        <v>951</v>
      </c>
      <c r="G41" s="114">
        <v>961</v>
      </c>
      <c r="H41" s="114">
        <v>926</v>
      </c>
      <c r="I41" s="114">
        <v>913</v>
      </c>
      <c r="J41" s="140">
        <v>872</v>
      </c>
      <c r="K41" s="114">
        <v>79</v>
      </c>
      <c r="L41" s="116">
        <v>9.0596330275229366</v>
      </c>
    </row>
    <row r="42" spans="1:12" s="110" customFormat="1" ht="15" customHeight="1" x14ac:dyDescent="0.2">
      <c r="A42" s="120"/>
      <c r="B42" s="119"/>
      <c r="C42" s="268" t="s">
        <v>106</v>
      </c>
      <c r="D42" s="182"/>
      <c r="E42" s="113">
        <v>38.801261829652994</v>
      </c>
      <c r="F42" s="115">
        <v>369</v>
      </c>
      <c r="G42" s="114">
        <v>381</v>
      </c>
      <c r="H42" s="114">
        <v>366</v>
      </c>
      <c r="I42" s="114">
        <v>353</v>
      </c>
      <c r="J42" s="140">
        <v>334</v>
      </c>
      <c r="K42" s="114">
        <v>35</v>
      </c>
      <c r="L42" s="116">
        <v>10.479041916167665</v>
      </c>
    </row>
    <row r="43" spans="1:12" s="110" customFormat="1" ht="15" customHeight="1" x14ac:dyDescent="0.2">
      <c r="A43" s="120"/>
      <c r="B43" s="119"/>
      <c r="C43" s="268" t="s">
        <v>107</v>
      </c>
      <c r="D43" s="182"/>
      <c r="E43" s="113">
        <v>61.198738170347006</v>
      </c>
      <c r="F43" s="115">
        <v>582</v>
      </c>
      <c r="G43" s="114">
        <v>580</v>
      </c>
      <c r="H43" s="114">
        <v>560</v>
      </c>
      <c r="I43" s="114">
        <v>560</v>
      </c>
      <c r="J43" s="140">
        <v>538</v>
      </c>
      <c r="K43" s="114">
        <v>44</v>
      </c>
      <c r="L43" s="116">
        <v>8.1784386617100377</v>
      </c>
    </row>
    <row r="44" spans="1:12" s="110" customFormat="1" ht="15" customHeight="1" x14ac:dyDescent="0.2">
      <c r="A44" s="120"/>
      <c r="B44" s="119" t="s">
        <v>205</v>
      </c>
      <c r="C44" s="268"/>
      <c r="D44" s="182"/>
      <c r="E44" s="113">
        <v>13.648389745461181</v>
      </c>
      <c r="F44" s="115">
        <v>1496</v>
      </c>
      <c r="G44" s="114">
        <v>1556</v>
      </c>
      <c r="H44" s="114">
        <v>1611</v>
      </c>
      <c r="I44" s="114">
        <v>1630</v>
      </c>
      <c r="J44" s="140">
        <v>1649</v>
      </c>
      <c r="K44" s="114">
        <v>-153</v>
      </c>
      <c r="L44" s="116">
        <v>-9.2783505154639183</v>
      </c>
    </row>
    <row r="45" spans="1:12" s="110" customFormat="1" ht="15" customHeight="1" x14ac:dyDescent="0.2">
      <c r="A45" s="120"/>
      <c r="B45" s="119"/>
      <c r="C45" s="268" t="s">
        <v>106</v>
      </c>
      <c r="D45" s="182"/>
      <c r="E45" s="113">
        <v>37.700534759358291</v>
      </c>
      <c r="F45" s="115">
        <v>564</v>
      </c>
      <c r="G45" s="114">
        <v>580</v>
      </c>
      <c r="H45" s="114">
        <v>621</v>
      </c>
      <c r="I45" s="114">
        <v>611</v>
      </c>
      <c r="J45" s="140">
        <v>636</v>
      </c>
      <c r="K45" s="114">
        <v>-72</v>
      </c>
      <c r="L45" s="116">
        <v>-11.320754716981131</v>
      </c>
    </row>
    <row r="46" spans="1:12" s="110" customFormat="1" ht="15" customHeight="1" x14ac:dyDescent="0.2">
      <c r="A46" s="123"/>
      <c r="B46" s="124"/>
      <c r="C46" s="260" t="s">
        <v>107</v>
      </c>
      <c r="D46" s="261"/>
      <c r="E46" s="125">
        <v>62.299465240641709</v>
      </c>
      <c r="F46" s="143">
        <v>932</v>
      </c>
      <c r="G46" s="144">
        <v>976</v>
      </c>
      <c r="H46" s="144">
        <v>990</v>
      </c>
      <c r="I46" s="144">
        <v>1019</v>
      </c>
      <c r="J46" s="145">
        <v>1013</v>
      </c>
      <c r="K46" s="144">
        <v>-81</v>
      </c>
      <c r="L46" s="146">
        <v>-7.9960513326752221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10961</v>
      </c>
      <c r="E11" s="114">
        <v>11343</v>
      </c>
      <c r="F11" s="114">
        <v>11401</v>
      </c>
      <c r="G11" s="114">
        <v>11460</v>
      </c>
      <c r="H11" s="140">
        <v>11168</v>
      </c>
      <c r="I11" s="115">
        <v>-207</v>
      </c>
      <c r="J11" s="116">
        <v>-1.8535100286532951</v>
      </c>
    </row>
    <row r="12" spans="1:15" s="110" customFormat="1" ht="24.95" customHeight="1" x14ac:dyDescent="0.2">
      <c r="A12" s="193" t="s">
        <v>132</v>
      </c>
      <c r="B12" s="194" t="s">
        <v>133</v>
      </c>
      <c r="C12" s="113">
        <v>2.2260742632971446</v>
      </c>
      <c r="D12" s="115">
        <v>244</v>
      </c>
      <c r="E12" s="114">
        <v>237</v>
      </c>
      <c r="F12" s="114">
        <v>241</v>
      </c>
      <c r="G12" s="114">
        <v>241</v>
      </c>
      <c r="H12" s="140">
        <v>208</v>
      </c>
      <c r="I12" s="115">
        <v>36</v>
      </c>
      <c r="J12" s="116">
        <v>17.307692307692307</v>
      </c>
    </row>
    <row r="13" spans="1:15" s="110" customFormat="1" ht="24.95" customHeight="1" x14ac:dyDescent="0.2">
      <c r="A13" s="193" t="s">
        <v>134</v>
      </c>
      <c r="B13" s="199" t="s">
        <v>214</v>
      </c>
      <c r="C13" s="113">
        <v>0.64775111759875925</v>
      </c>
      <c r="D13" s="115">
        <v>71</v>
      </c>
      <c r="E13" s="114">
        <v>72</v>
      </c>
      <c r="F13" s="114">
        <v>74</v>
      </c>
      <c r="G13" s="114">
        <v>71</v>
      </c>
      <c r="H13" s="140">
        <v>67</v>
      </c>
      <c r="I13" s="115">
        <v>4</v>
      </c>
      <c r="J13" s="116">
        <v>5.9701492537313436</v>
      </c>
    </row>
    <row r="14" spans="1:15" s="287" customFormat="1" ht="24.95" customHeight="1" x14ac:dyDescent="0.2">
      <c r="A14" s="193" t="s">
        <v>215</v>
      </c>
      <c r="B14" s="199" t="s">
        <v>137</v>
      </c>
      <c r="C14" s="113">
        <v>8.001094790621293</v>
      </c>
      <c r="D14" s="115">
        <v>877</v>
      </c>
      <c r="E14" s="114">
        <v>922</v>
      </c>
      <c r="F14" s="114">
        <v>930</v>
      </c>
      <c r="G14" s="114">
        <v>921</v>
      </c>
      <c r="H14" s="140">
        <v>913</v>
      </c>
      <c r="I14" s="115">
        <v>-36</v>
      </c>
      <c r="J14" s="116">
        <v>-3.9430449069003286</v>
      </c>
      <c r="K14" s="110"/>
      <c r="L14" s="110"/>
      <c r="M14" s="110"/>
      <c r="N14" s="110"/>
      <c r="O14" s="110"/>
    </row>
    <row r="15" spans="1:15" s="110" customFormat="1" ht="24.95" customHeight="1" x14ac:dyDescent="0.2">
      <c r="A15" s="193" t="s">
        <v>216</v>
      </c>
      <c r="B15" s="199" t="s">
        <v>217</v>
      </c>
      <c r="C15" s="113">
        <v>3.5945625399142416</v>
      </c>
      <c r="D15" s="115">
        <v>394</v>
      </c>
      <c r="E15" s="114">
        <v>405</v>
      </c>
      <c r="F15" s="114">
        <v>403</v>
      </c>
      <c r="G15" s="114">
        <v>392</v>
      </c>
      <c r="H15" s="140">
        <v>396</v>
      </c>
      <c r="I15" s="115">
        <v>-2</v>
      </c>
      <c r="J15" s="116">
        <v>-0.50505050505050508</v>
      </c>
    </row>
    <row r="16" spans="1:15" s="287" customFormat="1" ht="24.95" customHeight="1" x14ac:dyDescent="0.2">
      <c r="A16" s="193" t="s">
        <v>218</v>
      </c>
      <c r="B16" s="199" t="s">
        <v>141</v>
      </c>
      <c r="C16" s="113">
        <v>3.3026183742359274</v>
      </c>
      <c r="D16" s="115">
        <v>362</v>
      </c>
      <c r="E16" s="114">
        <v>390</v>
      </c>
      <c r="F16" s="114">
        <v>400</v>
      </c>
      <c r="G16" s="114">
        <v>403</v>
      </c>
      <c r="H16" s="140">
        <v>394</v>
      </c>
      <c r="I16" s="115">
        <v>-32</v>
      </c>
      <c r="J16" s="116">
        <v>-8.1218274111675122</v>
      </c>
      <c r="K16" s="110"/>
      <c r="L16" s="110"/>
      <c r="M16" s="110"/>
      <c r="N16" s="110"/>
      <c r="O16" s="110"/>
    </row>
    <row r="17" spans="1:15" s="110" customFormat="1" ht="24.95" customHeight="1" x14ac:dyDescent="0.2">
      <c r="A17" s="193" t="s">
        <v>142</v>
      </c>
      <c r="B17" s="199" t="s">
        <v>220</v>
      </c>
      <c r="C17" s="113">
        <v>1.1039138764711249</v>
      </c>
      <c r="D17" s="115">
        <v>121</v>
      </c>
      <c r="E17" s="114">
        <v>127</v>
      </c>
      <c r="F17" s="114">
        <v>127</v>
      </c>
      <c r="G17" s="114">
        <v>126</v>
      </c>
      <c r="H17" s="140">
        <v>123</v>
      </c>
      <c r="I17" s="115">
        <v>-2</v>
      </c>
      <c r="J17" s="116">
        <v>-1.6260162601626016</v>
      </c>
    </row>
    <row r="18" spans="1:15" s="287" customFormat="1" ht="24.95" customHeight="1" x14ac:dyDescent="0.2">
      <c r="A18" s="201" t="s">
        <v>144</v>
      </c>
      <c r="B18" s="202" t="s">
        <v>145</v>
      </c>
      <c r="C18" s="113">
        <v>6.1034577137122525</v>
      </c>
      <c r="D18" s="115">
        <v>669</v>
      </c>
      <c r="E18" s="114">
        <v>664</v>
      </c>
      <c r="F18" s="114">
        <v>688</v>
      </c>
      <c r="G18" s="114">
        <v>665</v>
      </c>
      <c r="H18" s="140">
        <v>642</v>
      </c>
      <c r="I18" s="115">
        <v>27</v>
      </c>
      <c r="J18" s="116">
        <v>4.2056074766355138</v>
      </c>
      <c r="K18" s="110"/>
      <c r="L18" s="110"/>
      <c r="M18" s="110"/>
      <c r="N18" s="110"/>
      <c r="O18" s="110"/>
    </row>
    <row r="19" spans="1:15" s="110" customFormat="1" ht="24.95" customHeight="1" x14ac:dyDescent="0.2">
      <c r="A19" s="193" t="s">
        <v>146</v>
      </c>
      <c r="B19" s="199" t="s">
        <v>147</v>
      </c>
      <c r="C19" s="113">
        <v>18.67530334823465</v>
      </c>
      <c r="D19" s="115">
        <v>2047</v>
      </c>
      <c r="E19" s="114">
        <v>2104</v>
      </c>
      <c r="F19" s="114">
        <v>2076</v>
      </c>
      <c r="G19" s="114">
        <v>2112</v>
      </c>
      <c r="H19" s="140">
        <v>2059</v>
      </c>
      <c r="I19" s="115">
        <v>-12</v>
      </c>
      <c r="J19" s="116">
        <v>-0.58280718795531816</v>
      </c>
    </row>
    <row r="20" spans="1:15" s="287" customFormat="1" ht="24.95" customHeight="1" x14ac:dyDescent="0.2">
      <c r="A20" s="193" t="s">
        <v>148</v>
      </c>
      <c r="B20" s="199" t="s">
        <v>149</v>
      </c>
      <c r="C20" s="113">
        <v>2.6092509807499318</v>
      </c>
      <c r="D20" s="115">
        <v>286</v>
      </c>
      <c r="E20" s="114">
        <v>307</v>
      </c>
      <c r="F20" s="114">
        <v>308</v>
      </c>
      <c r="G20" s="114">
        <v>305</v>
      </c>
      <c r="H20" s="140">
        <v>300</v>
      </c>
      <c r="I20" s="115">
        <v>-14</v>
      </c>
      <c r="J20" s="116">
        <v>-4.666666666666667</v>
      </c>
      <c r="K20" s="110"/>
      <c r="L20" s="110"/>
      <c r="M20" s="110"/>
      <c r="N20" s="110"/>
      <c r="O20" s="110"/>
    </row>
    <row r="21" spans="1:15" s="110" customFormat="1" ht="24.95" customHeight="1" x14ac:dyDescent="0.2">
      <c r="A21" s="201" t="s">
        <v>150</v>
      </c>
      <c r="B21" s="202" t="s">
        <v>151</v>
      </c>
      <c r="C21" s="113">
        <v>13.876471124897364</v>
      </c>
      <c r="D21" s="115">
        <v>1521</v>
      </c>
      <c r="E21" s="114">
        <v>1638</v>
      </c>
      <c r="F21" s="114">
        <v>1690</v>
      </c>
      <c r="G21" s="114">
        <v>1768</v>
      </c>
      <c r="H21" s="140">
        <v>1626</v>
      </c>
      <c r="I21" s="115">
        <v>-105</v>
      </c>
      <c r="J21" s="116">
        <v>-6.4575645756457565</v>
      </c>
    </row>
    <row r="22" spans="1:15" s="110" customFormat="1" ht="24.95" customHeight="1" x14ac:dyDescent="0.2">
      <c r="A22" s="201" t="s">
        <v>152</v>
      </c>
      <c r="B22" s="199" t="s">
        <v>153</v>
      </c>
      <c r="C22" s="113">
        <v>2.4632788979107745</v>
      </c>
      <c r="D22" s="115">
        <v>270</v>
      </c>
      <c r="E22" s="114">
        <v>292</v>
      </c>
      <c r="F22" s="114">
        <v>294</v>
      </c>
      <c r="G22" s="114">
        <v>284</v>
      </c>
      <c r="H22" s="140">
        <v>286</v>
      </c>
      <c r="I22" s="115">
        <v>-16</v>
      </c>
      <c r="J22" s="116">
        <v>-5.5944055944055942</v>
      </c>
    </row>
    <row r="23" spans="1:15" s="110" customFormat="1" ht="24.95" customHeight="1" x14ac:dyDescent="0.2">
      <c r="A23" s="193" t="s">
        <v>154</v>
      </c>
      <c r="B23" s="199" t="s">
        <v>155</v>
      </c>
      <c r="C23" s="113">
        <v>1.2225161937779401</v>
      </c>
      <c r="D23" s="115">
        <v>134</v>
      </c>
      <c r="E23" s="114">
        <v>133</v>
      </c>
      <c r="F23" s="114">
        <v>134</v>
      </c>
      <c r="G23" s="114">
        <v>131</v>
      </c>
      <c r="H23" s="140">
        <v>127</v>
      </c>
      <c r="I23" s="115">
        <v>7</v>
      </c>
      <c r="J23" s="116">
        <v>5.5118110236220472</v>
      </c>
    </row>
    <row r="24" spans="1:15" s="110" customFormat="1" ht="24.95" customHeight="1" x14ac:dyDescent="0.2">
      <c r="A24" s="193" t="s">
        <v>156</v>
      </c>
      <c r="B24" s="199" t="s">
        <v>221</v>
      </c>
      <c r="C24" s="113">
        <v>6.7785785968433538</v>
      </c>
      <c r="D24" s="115">
        <v>743</v>
      </c>
      <c r="E24" s="114">
        <v>773</v>
      </c>
      <c r="F24" s="114">
        <v>781</v>
      </c>
      <c r="G24" s="114">
        <v>790</v>
      </c>
      <c r="H24" s="140">
        <v>802</v>
      </c>
      <c r="I24" s="115">
        <v>-59</v>
      </c>
      <c r="J24" s="116">
        <v>-7.3566084788029924</v>
      </c>
    </row>
    <row r="25" spans="1:15" s="110" customFormat="1" ht="24.95" customHeight="1" x14ac:dyDescent="0.2">
      <c r="A25" s="193" t="s">
        <v>222</v>
      </c>
      <c r="B25" s="204" t="s">
        <v>159</v>
      </c>
      <c r="C25" s="113">
        <v>6.5231274518748288</v>
      </c>
      <c r="D25" s="115">
        <v>715</v>
      </c>
      <c r="E25" s="114">
        <v>748</v>
      </c>
      <c r="F25" s="114">
        <v>749</v>
      </c>
      <c r="G25" s="114">
        <v>746</v>
      </c>
      <c r="H25" s="140">
        <v>721</v>
      </c>
      <c r="I25" s="115">
        <v>-6</v>
      </c>
      <c r="J25" s="116">
        <v>-0.83217753120665738</v>
      </c>
    </row>
    <row r="26" spans="1:15" s="110" customFormat="1" ht="24.95" customHeight="1" x14ac:dyDescent="0.2">
      <c r="A26" s="201">
        <v>782.78300000000002</v>
      </c>
      <c r="B26" s="203" t="s">
        <v>160</v>
      </c>
      <c r="C26" s="113">
        <v>7.2986041419578512E-2</v>
      </c>
      <c r="D26" s="115">
        <v>8</v>
      </c>
      <c r="E26" s="114">
        <v>7</v>
      </c>
      <c r="F26" s="114">
        <v>6</v>
      </c>
      <c r="G26" s="114">
        <v>7</v>
      </c>
      <c r="H26" s="140">
        <v>6</v>
      </c>
      <c r="I26" s="115">
        <v>2</v>
      </c>
      <c r="J26" s="116">
        <v>33.333333333333336</v>
      </c>
    </row>
    <row r="27" spans="1:15" s="110" customFormat="1" ht="24.95" customHeight="1" x14ac:dyDescent="0.2">
      <c r="A27" s="193" t="s">
        <v>161</v>
      </c>
      <c r="B27" s="199" t="s">
        <v>162</v>
      </c>
      <c r="C27" s="113">
        <v>4.8170787336921812</v>
      </c>
      <c r="D27" s="115">
        <v>528</v>
      </c>
      <c r="E27" s="114">
        <v>528</v>
      </c>
      <c r="F27" s="114">
        <v>515</v>
      </c>
      <c r="G27" s="114">
        <v>514</v>
      </c>
      <c r="H27" s="140">
        <v>537</v>
      </c>
      <c r="I27" s="115">
        <v>-9</v>
      </c>
      <c r="J27" s="116">
        <v>-1.6759776536312849</v>
      </c>
    </row>
    <row r="28" spans="1:15" s="110" customFormat="1" ht="24.95" customHeight="1" x14ac:dyDescent="0.2">
      <c r="A28" s="193" t="s">
        <v>163</v>
      </c>
      <c r="B28" s="199" t="s">
        <v>164</v>
      </c>
      <c r="C28" s="113">
        <v>3.1840160569291123</v>
      </c>
      <c r="D28" s="115">
        <v>349</v>
      </c>
      <c r="E28" s="114">
        <v>353</v>
      </c>
      <c r="F28" s="114">
        <v>344</v>
      </c>
      <c r="G28" s="114">
        <v>375</v>
      </c>
      <c r="H28" s="140">
        <v>363</v>
      </c>
      <c r="I28" s="115">
        <v>-14</v>
      </c>
      <c r="J28" s="116">
        <v>-3.8567493112947657</v>
      </c>
    </row>
    <row r="29" spans="1:15" s="110" customFormat="1" ht="24.95" customHeight="1" x14ac:dyDescent="0.2">
      <c r="A29" s="193">
        <v>86</v>
      </c>
      <c r="B29" s="199" t="s">
        <v>165</v>
      </c>
      <c r="C29" s="113">
        <v>5.5834321685977555</v>
      </c>
      <c r="D29" s="115">
        <v>612</v>
      </c>
      <c r="E29" s="114">
        <v>612</v>
      </c>
      <c r="F29" s="114">
        <v>602</v>
      </c>
      <c r="G29" s="114">
        <v>593</v>
      </c>
      <c r="H29" s="140">
        <v>588</v>
      </c>
      <c r="I29" s="115">
        <v>24</v>
      </c>
      <c r="J29" s="116">
        <v>4.0816326530612246</v>
      </c>
    </row>
    <row r="30" spans="1:15" s="110" customFormat="1" ht="24.95" customHeight="1" x14ac:dyDescent="0.2">
      <c r="A30" s="193">
        <v>87.88</v>
      </c>
      <c r="B30" s="204" t="s">
        <v>166</v>
      </c>
      <c r="C30" s="113">
        <v>4.1419578505610799</v>
      </c>
      <c r="D30" s="115">
        <v>454</v>
      </c>
      <c r="E30" s="114">
        <v>467</v>
      </c>
      <c r="F30" s="114">
        <v>466</v>
      </c>
      <c r="G30" s="114">
        <v>465</v>
      </c>
      <c r="H30" s="140">
        <v>455</v>
      </c>
      <c r="I30" s="115">
        <v>-1</v>
      </c>
      <c r="J30" s="116">
        <v>-0.21978021978021978</v>
      </c>
    </row>
    <row r="31" spans="1:15" s="110" customFormat="1" ht="24.95" customHeight="1" x14ac:dyDescent="0.2">
      <c r="A31" s="193" t="s">
        <v>167</v>
      </c>
      <c r="B31" s="199" t="s">
        <v>168</v>
      </c>
      <c r="C31" s="113">
        <v>13.064501414104553</v>
      </c>
      <c r="D31" s="115">
        <v>1432</v>
      </c>
      <c r="E31" s="114">
        <v>1485</v>
      </c>
      <c r="F31" s="114">
        <v>1502</v>
      </c>
      <c r="G31" s="114">
        <v>1471</v>
      </c>
      <c r="H31" s="140">
        <v>1468</v>
      </c>
      <c r="I31" s="115">
        <v>-36</v>
      </c>
      <c r="J31" s="116">
        <v>-2.4523160762942777</v>
      </c>
    </row>
    <row r="32" spans="1:15" s="110" customFormat="1" ht="24.95" customHeight="1" x14ac:dyDescent="0.2">
      <c r="A32" s="193"/>
      <c r="B32" s="204" t="s">
        <v>169</v>
      </c>
      <c r="C32" s="113" t="s">
        <v>513</v>
      </c>
      <c r="D32" s="115" t="s">
        <v>513</v>
      </c>
      <c r="E32" s="114" t="s">
        <v>513</v>
      </c>
      <c r="F32" s="114" t="s">
        <v>513</v>
      </c>
      <c r="G32" s="114" t="s">
        <v>513</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2.2260742632971446</v>
      </c>
      <c r="D34" s="115">
        <v>244</v>
      </c>
      <c r="E34" s="114">
        <v>237</v>
      </c>
      <c r="F34" s="114">
        <v>241</v>
      </c>
      <c r="G34" s="114">
        <v>241</v>
      </c>
      <c r="H34" s="140">
        <v>208</v>
      </c>
      <c r="I34" s="115">
        <v>36</v>
      </c>
      <c r="J34" s="116">
        <v>17.307692307692307</v>
      </c>
    </row>
    <row r="35" spans="1:10" s="110" customFormat="1" ht="24.95" customHeight="1" x14ac:dyDescent="0.2">
      <c r="A35" s="292" t="s">
        <v>171</v>
      </c>
      <c r="B35" s="293" t="s">
        <v>172</v>
      </c>
      <c r="C35" s="113">
        <v>14.752303621932306</v>
      </c>
      <c r="D35" s="115">
        <v>1617</v>
      </c>
      <c r="E35" s="114">
        <v>1658</v>
      </c>
      <c r="F35" s="114">
        <v>1692</v>
      </c>
      <c r="G35" s="114">
        <v>1657</v>
      </c>
      <c r="H35" s="140">
        <v>1622</v>
      </c>
      <c r="I35" s="115">
        <v>-5</v>
      </c>
      <c r="J35" s="116">
        <v>-0.30826140567200988</v>
      </c>
    </row>
    <row r="36" spans="1:10" s="110" customFormat="1" ht="24.95" customHeight="1" x14ac:dyDescent="0.2">
      <c r="A36" s="294" t="s">
        <v>173</v>
      </c>
      <c r="B36" s="295" t="s">
        <v>174</v>
      </c>
      <c r="C36" s="125">
        <v>83.012498859593109</v>
      </c>
      <c r="D36" s="143">
        <v>9099</v>
      </c>
      <c r="E36" s="144">
        <v>9447</v>
      </c>
      <c r="F36" s="144">
        <v>9467</v>
      </c>
      <c r="G36" s="144">
        <v>9561</v>
      </c>
      <c r="H36" s="145">
        <v>9338</v>
      </c>
      <c r="I36" s="143">
        <v>-239</v>
      </c>
      <c r="J36" s="146">
        <v>-2.5594345684300706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10961</v>
      </c>
      <c r="F11" s="264">
        <v>11343</v>
      </c>
      <c r="G11" s="264">
        <v>11401</v>
      </c>
      <c r="H11" s="264">
        <v>11460</v>
      </c>
      <c r="I11" s="265">
        <v>11168</v>
      </c>
      <c r="J11" s="263">
        <v>-207</v>
      </c>
      <c r="K11" s="266">
        <v>-1.8535100286532951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40.461636711978834</v>
      </c>
      <c r="E13" s="115">
        <v>4435</v>
      </c>
      <c r="F13" s="114">
        <v>4581</v>
      </c>
      <c r="G13" s="114">
        <v>4555</v>
      </c>
      <c r="H13" s="114">
        <v>4590</v>
      </c>
      <c r="I13" s="140">
        <v>4448</v>
      </c>
      <c r="J13" s="115">
        <v>-13</v>
      </c>
      <c r="K13" s="116">
        <v>-0.29226618705035973</v>
      </c>
    </row>
    <row r="14" spans="1:15" ht="15.95" customHeight="1" x14ac:dyDescent="0.2">
      <c r="A14" s="306" t="s">
        <v>230</v>
      </c>
      <c r="B14" s="307"/>
      <c r="C14" s="308"/>
      <c r="D14" s="113">
        <v>45.287838700848461</v>
      </c>
      <c r="E14" s="115">
        <v>4964</v>
      </c>
      <c r="F14" s="114">
        <v>5203</v>
      </c>
      <c r="G14" s="114">
        <v>5289</v>
      </c>
      <c r="H14" s="114">
        <v>5276</v>
      </c>
      <c r="I14" s="140">
        <v>5187</v>
      </c>
      <c r="J14" s="115">
        <v>-223</v>
      </c>
      <c r="K14" s="116">
        <v>-4.2992095623674569</v>
      </c>
    </row>
    <row r="15" spans="1:15" ht="15.95" customHeight="1" x14ac:dyDescent="0.2">
      <c r="A15" s="306" t="s">
        <v>231</v>
      </c>
      <c r="B15" s="307"/>
      <c r="C15" s="308"/>
      <c r="D15" s="113">
        <v>7.1252622935863519</v>
      </c>
      <c r="E15" s="115">
        <v>781</v>
      </c>
      <c r="F15" s="114">
        <v>755</v>
      </c>
      <c r="G15" s="114">
        <v>765</v>
      </c>
      <c r="H15" s="114">
        <v>764</v>
      </c>
      <c r="I15" s="140">
        <v>743</v>
      </c>
      <c r="J15" s="115">
        <v>38</v>
      </c>
      <c r="K15" s="116">
        <v>5.1144010767160157</v>
      </c>
    </row>
    <row r="16" spans="1:15" ht="15.95" customHeight="1" x14ac:dyDescent="0.2">
      <c r="A16" s="306" t="s">
        <v>232</v>
      </c>
      <c r="B16" s="307"/>
      <c r="C16" s="308"/>
      <c r="D16" s="113">
        <v>2.8829486360733512</v>
      </c>
      <c r="E16" s="115">
        <v>316</v>
      </c>
      <c r="F16" s="114">
        <v>314</v>
      </c>
      <c r="G16" s="114">
        <v>302</v>
      </c>
      <c r="H16" s="114">
        <v>336</v>
      </c>
      <c r="I16" s="140">
        <v>323</v>
      </c>
      <c r="J16" s="115">
        <v>-7</v>
      </c>
      <c r="K16" s="116">
        <v>-2.1671826625386998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2.2169510081196973</v>
      </c>
      <c r="E18" s="115">
        <v>243</v>
      </c>
      <c r="F18" s="114">
        <v>228</v>
      </c>
      <c r="G18" s="114">
        <v>221</v>
      </c>
      <c r="H18" s="114">
        <v>209</v>
      </c>
      <c r="I18" s="140">
        <v>200</v>
      </c>
      <c r="J18" s="115">
        <v>43</v>
      </c>
      <c r="K18" s="116">
        <v>21.5</v>
      </c>
    </row>
    <row r="19" spans="1:11" ht="14.1" customHeight="1" x14ac:dyDescent="0.2">
      <c r="A19" s="306" t="s">
        <v>235</v>
      </c>
      <c r="B19" s="307" t="s">
        <v>236</v>
      </c>
      <c r="C19" s="308"/>
      <c r="D19" s="113">
        <v>1.4414743180366756</v>
      </c>
      <c r="E19" s="115">
        <v>158</v>
      </c>
      <c r="F19" s="114">
        <v>146</v>
      </c>
      <c r="G19" s="114">
        <v>136</v>
      </c>
      <c r="H19" s="114">
        <v>126</v>
      </c>
      <c r="I19" s="140">
        <v>119</v>
      </c>
      <c r="J19" s="115">
        <v>39</v>
      </c>
      <c r="K19" s="116">
        <v>32.773109243697476</v>
      </c>
    </row>
    <row r="20" spans="1:11" ht="14.1" customHeight="1" x14ac:dyDescent="0.2">
      <c r="A20" s="306">
        <v>12</v>
      </c>
      <c r="B20" s="307" t="s">
        <v>237</v>
      </c>
      <c r="C20" s="308"/>
      <c r="D20" s="113">
        <v>1.1312836420034669</v>
      </c>
      <c r="E20" s="115">
        <v>124</v>
      </c>
      <c r="F20" s="114">
        <v>127</v>
      </c>
      <c r="G20" s="114">
        <v>126</v>
      </c>
      <c r="H20" s="114">
        <v>127</v>
      </c>
      <c r="I20" s="140">
        <v>120</v>
      </c>
      <c r="J20" s="115">
        <v>4</v>
      </c>
      <c r="K20" s="116">
        <v>3.3333333333333335</v>
      </c>
    </row>
    <row r="21" spans="1:11" ht="14.1" customHeight="1" x14ac:dyDescent="0.2">
      <c r="A21" s="306">
        <v>21</v>
      </c>
      <c r="B21" s="307" t="s">
        <v>238</v>
      </c>
      <c r="C21" s="308"/>
      <c r="D21" s="113">
        <v>0.11860231730681507</v>
      </c>
      <c r="E21" s="115">
        <v>13</v>
      </c>
      <c r="F21" s="114">
        <v>12</v>
      </c>
      <c r="G21" s="114">
        <v>12</v>
      </c>
      <c r="H21" s="114">
        <v>14</v>
      </c>
      <c r="I21" s="140">
        <v>14</v>
      </c>
      <c r="J21" s="115">
        <v>-1</v>
      </c>
      <c r="K21" s="116">
        <v>-7.1428571428571432</v>
      </c>
    </row>
    <row r="22" spans="1:11" ht="14.1" customHeight="1" x14ac:dyDescent="0.2">
      <c r="A22" s="306">
        <v>22</v>
      </c>
      <c r="B22" s="307" t="s">
        <v>239</v>
      </c>
      <c r="C22" s="308"/>
      <c r="D22" s="113">
        <v>0.64775111759875925</v>
      </c>
      <c r="E22" s="115">
        <v>71</v>
      </c>
      <c r="F22" s="114">
        <v>68</v>
      </c>
      <c r="G22" s="114">
        <v>74</v>
      </c>
      <c r="H22" s="114">
        <v>67</v>
      </c>
      <c r="I22" s="140">
        <v>72</v>
      </c>
      <c r="J22" s="115">
        <v>-1</v>
      </c>
      <c r="K22" s="116">
        <v>-1.3888888888888888</v>
      </c>
    </row>
    <row r="23" spans="1:11" ht="14.1" customHeight="1" x14ac:dyDescent="0.2">
      <c r="A23" s="306">
        <v>23</v>
      </c>
      <c r="B23" s="307" t="s">
        <v>240</v>
      </c>
      <c r="C23" s="308"/>
      <c r="D23" s="113">
        <v>0.44703950369491835</v>
      </c>
      <c r="E23" s="115">
        <v>49</v>
      </c>
      <c r="F23" s="114">
        <v>61</v>
      </c>
      <c r="G23" s="114">
        <v>59</v>
      </c>
      <c r="H23" s="114">
        <v>58</v>
      </c>
      <c r="I23" s="140">
        <v>57</v>
      </c>
      <c r="J23" s="115">
        <v>-8</v>
      </c>
      <c r="K23" s="116">
        <v>-14.035087719298245</v>
      </c>
    </row>
    <row r="24" spans="1:11" ht="14.1" customHeight="1" x14ac:dyDescent="0.2">
      <c r="A24" s="306">
        <v>24</v>
      </c>
      <c r="B24" s="307" t="s">
        <v>241</v>
      </c>
      <c r="C24" s="308"/>
      <c r="D24" s="113">
        <v>0.94881853845452058</v>
      </c>
      <c r="E24" s="115">
        <v>104</v>
      </c>
      <c r="F24" s="114">
        <v>109</v>
      </c>
      <c r="G24" s="114">
        <v>114</v>
      </c>
      <c r="H24" s="114">
        <v>122</v>
      </c>
      <c r="I24" s="140">
        <v>116</v>
      </c>
      <c r="J24" s="115">
        <v>-12</v>
      </c>
      <c r="K24" s="116">
        <v>-10.344827586206897</v>
      </c>
    </row>
    <row r="25" spans="1:11" ht="14.1" customHeight="1" x14ac:dyDescent="0.2">
      <c r="A25" s="306">
        <v>25</v>
      </c>
      <c r="B25" s="307" t="s">
        <v>242</v>
      </c>
      <c r="C25" s="308"/>
      <c r="D25" s="113">
        <v>1.9432533527962776</v>
      </c>
      <c r="E25" s="115">
        <v>213</v>
      </c>
      <c r="F25" s="114">
        <v>213</v>
      </c>
      <c r="G25" s="114">
        <v>231</v>
      </c>
      <c r="H25" s="114">
        <v>227</v>
      </c>
      <c r="I25" s="140">
        <v>206</v>
      </c>
      <c r="J25" s="115">
        <v>7</v>
      </c>
      <c r="K25" s="116">
        <v>3.3980582524271843</v>
      </c>
    </row>
    <row r="26" spans="1:11" ht="14.1" customHeight="1" x14ac:dyDescent="0.2">
      <c r="A26" s="306">
        <v>26</v>
      </c>
      <c r="B26" s="307" t="s">
        <v>243</v>
      </c>
      <c r="C26" s="308"/>
      <c r="D26" s="113">
        <v>0.78459994526046895</v>
      </c>
      <c r="E26" s="115">
        <v>86</v>
      </c>
      <c r="F26" s="114">
        <v>91</v>
      </c>
      <c r="G26" s="114">
        <v>93</v>
      </c>
      <c r="H26" s="114">
        <v>94</v>
      </c>
      <c r="I26" s="140">
        <v>98</v>
      </c>
      <c r="J26" s="115">
        <v>-12</v>
      </c>
      <c r="K26" s="116">
        <v>-12.244897959183673</v>
      </c>
    </row>
    <row r="27" spans="1:11" ht="14.1" customHeight="1" x14ac:dyDescent="0.2">
      <c r="A27" s="306">
        <v>27</v>
      </c>
      <c r="B27" s="307" t="s">
        <v>244</v>
      </c>
      <c r="C27" s="308"/>
      <c r="D27" s="113">
        <v>0.34668369674299793</v>
      </c>
      <c r="E27" s="115">
        <v>38</v>
      </c>
      <c r="F27" s="114">
        <v>44</v>
      </c>
      <c r="G27" s="114">
        <v>46</v>
      </c>
      <c r="H27" s="114">
        <v>50</v>
      </c>
      <c r="I27" s="140">
        <v>47</v>
      </c>
      <c r="J27" s="115">
        <v>-9</v>
      </c>
      <c r="K27" s="116">
        <v>-19.148936170212767</v>
      </c>
    </row>
    <row r="28" spans="1:11" ht="14.1" customHeight="1" x14ac:dyDescent="0.2">
      <c r="A28" s="306">
        <v>28</v>
      </c>
      <c r="B28" s="307" t="s">
        <v>245</v>
      </c>
      <c r="C28" s="308"/>
      <c r="D28" s="113">
        <v>0.4926557795821549</v>
      </c>
      <c r="E28" s="115">
        <v>54</v>
      </c>
      <c r="F28" s="114">
        <v>56</v>
      </c>
      <c r="G28" s="114">
        <v>60</v>
      </c>
      <c r="H28" s="114">
        <v>56</v>
      </c>
      <c r="I28" s="140">
        <v>62</v>
      </c>
      <c r="J28" s="115">
        <v>-8</v>
      </c>
      <c r="K28" s="116">
        <v>-12.903225806451612</v>
      </c>
    </row>
    <row r="29" spans="1:11" ht="14.1" customHeight="1" x14ac:dyDescent="0.2">
      <c r="A29" s="306">
        <v>29</v>
      </c>
      <c r="B29" s="307" t="s">
        <v>246</v>
      </c>
      <c r="C29" s="308"/>
      <c r="D29" s="113">
        <v>3.9321229814797918</v>
      </c>
      <c r="E29" s="115">
        <v>431</v>
      </c>
      <c r="F29" s="114">
        <v>472</v>
      </c>
      <c r="G29" s="114">
        <v>475</v>
      </c>
      <c r="H29" s="114">
        <v>492</v>
      </c>
      <c r="I29" s="140">
        <v>458</v>
      </c>
      <c r="J29" s="115">
        <v>-27</v>
      </c>
      <c r="K29" s="116">
        <v>-5.8951965065502181</v>
      </c>
    </row>
    <row r="30" spans="1:11" ht="14.1" customHeight="1" x14ac:dyDescent="0.2">
      <c r="A30" s="306" t="s">
        <v>247</v>
      </c>
      <c r="B30" s="307" t="s">
        <v>248</v>
      </c>
      <c r="C30" s="308"/>
      <c r="D30" s="113">
        <v>0.64775111759875925</v>
      </c>
      <c r="E30" s="115">
        <v>71</v>
      </c>
      <c r="F30" s="114">
        <v>78</v>
      </c>
      <c r="G30" s="114">
        <v>71</v>
      </c>
      <c r="H30" s="114">
        <v>79</v>
      </c>
      <c r="I30" s="140">
        <v>70</v>
      </c>
      <c r="J30" s="115">
        <v>1</v>
      </c>
      <c r="K30" s="116">
        <v>1.4285714285714286</v>
      </c>
    </row>
    <row r="31" spans="1:11" ht="14.1" customHeight="1" x14ac:dyDescent="0.2">
      <c r="A31" s="306" t="s">
        <v>249</v>
      </c>
      <c r="B31" s="307" t="s">
        <v>250</v>
      </c>
      <c r="C31" s="308"/>
      <c r="D31" s="113">
        <v>3.2843718638810326</v>
      </c>
      <c r="E31" s="115">
        <v>360</v>
      </c>
      <c r="F31" s="114">
        <v>394</v>
      </c>
      <c r="G31" s="114">
        <v>404</v>
      </c>
      <c r="H31" s="114">
        <v>413</v>
      </c>
      <c r="I31" s="140">
        <v>388</v>
      </c>
      <c r="J31" s="115">
        <v>-28</v>
      </c>
      <c r="K31" s="116">
        <v>-7.2164948453608249</v>
      </c>
    </row>
    <row r="32" spans="1:11" ht="14.1" customHeight="1" x14ac:dyDescent="0.2">
      <c r="A32" s="306">
        <v>31</v>
      </c>
      <c r="B32" s="307" t="s">
        <v>251</v>
      </c>
      <c r="C32" s="308"/>
      <c r="D32" s="113">
        <v>0.29194416567831405</v>
      </c>
      <c r="E32" s="115">
        <v>32</v>
      </c>
      <c r="F32" s="114">
        <v>34</v>
      </c>
      <c r="G32" s="114">
        <v>29</v>
      </c>
      <c r="H32" s="114">
        <v>30</v>
      </c>
      <c r="I32" s="140">
        <v>32</v>
      </c>
      <c r="J32" s="115">
        <v>0</v>
      </c>
      <c r="K32" s="116">
        <v>0</v>
      </c>
    </row>
    <row r="33" spans="1:11" ht="14.1" customHeight="1" x14ac:dyDescent="0.2">
      <c r="A33" s="306">
        <v>32</v>
      </c>
      <c r="B33" s="307" t="s">
        <v>252</v>
      </c>
      <c r="C33" s="308"/>
      <c r="D33" s="113">
        <v>0.90320226256728398</v>
      </c>
      <c r="E33" s="115">
        <v>99</v>
      </c>
      <c r="F33" s="114">
        <v>99</v>
      </c>
      <c r="G33" s="114">
        <v>109</v>
      </c>
      <c r="H33" s="114">
        <v>104</v>
      </c>
      <c r="I33" s="140">
        <v>97</v>
      </c>
      <c r="J33" s="115">
        <v>2</v>
      </c>
      <c r="K33" s="116">
        <v>2.0618556701030926</v>
      </c>
    </row>
    <row r="34" spans="1:11" ht="14.1" customHeight="1" x14ac:dyDescent="0.2">
      <c r="A34" s="306">
        <v>33</v>
      </c>
      <c r="B34" s="307" t="s">
        <v>253</v>
      </c>
      <c r="C34" s="308"/>
      <c r="D34" s="113">
        <v>0.76635343490557428</v>
      </c>
      <c r="E34" s="115">
        <v>84</v>
      </c>
      <c r="F34" s="114">
        <v>85</v>
      </c>
      <c r="G34" s="114">
        <v>95</v>
      </c>
      <c r="H34" s="114">
        <v>83</v>
      </c>
      <c r="I34" s="140">
        <v>80</v>
      </c>
      <c r="J34" s="115">
        <v>4</v>
      </c>
      <c r="K34" s="116">
        <v>5</v>
      </c>
    </row>
    <row r="35" spans="1:11" ht="14.1" customHeight="1" x14ac:dyDescent="0.2">
      <c r="A35" s="306">
        <v>34</v>
      </c>
      <c r="B35" s="307" t="s">
        <v>254</v>
      </c>
      <c r="C35" s="308"/>
      <c r="D35" s="113">
        <v>5.2458717270322053</v>
      </c>
      <c r="E35" s="115">
        <v>575</v>
      </c>
      <c r="F35" s="114">
        <v>586</v>
      </c>
      <c r="G35" s="114">
        <v>587</v>
      </c>
      <c r="H35" s="114">
        <v>592</v>
      </c>
      <c r="I35" s="140">
        <v>605</v>
      </c>
      <c r="J35" s="115">
        <v>-30</v>
      </c>
      <c r="K35" s="116">
        <v>-4.9586776859504136</v>
      </c>
    </row>
    <row r="36" spans="1:11" ht="14.1" customHeight="1" x14ac:dyDescent="0.2">
      <c r="A36" s="306">
        <v>41</v>
      </c>
      <c r="B36" s="307" t="s">
        <v>255</v>
      </c>
      <c r="C36" s="308"/>
      <c r="D36" s="113">
        <v>0.21895812425873551</v>
      </c>
      <c r="E36" s="115">
        <v>24</v>
      </c>
      <c r="F36" s="114">
        <v>22</v>
      </c>
      <c r="G36" s="114">
        <v>22</v>
      </c>
      <c r="H36" s="114">
        <v>23</v>
      </c>
      <c r="I36" s="140">
        <v>22</v>
      </c>
      <c r="J36" s="115">
        <v>2</v>
      </c>
      <c r="K36" s="116">
        <v>9.0909090909090917</v>
      </c>
    </row>
    <row r="37" spans="1:11" ht="14.1" customHeight="1" x14ac:dyDescent="0.2">
      <c r="A37" s="306">
        <v>42</v>
      </c>
      <c r="B37" s="307" t="s">
        <v>256</v>
      </c>
      <c r="C37" s="308"/>
      <c r="D37" s="113" t="s">
        <v>513</v>
      </c>
      <c r="E37" s="115" t="s">
        <v>513</v>
      </c>
      <c r="F37" s="114">
        <v>3</v>
      </c>
      <c r="G37" s="114">
        <v>7</v>
      </c>
      <c r="H37" s="114">
        <v>8</v>
      </c>
      <c r="I37" s="140" t="s">
        <v>513</v>
      </c>
      <c r="J37" s="115" t="s">
        <v>513</v>
      </c>
      <c r="K37" s="116" t="s">
        <v>513</v>
      </c>
    </row>
    <row r="38" spans="1:11" ht="14.1" customHeight="1" x14ac:dyDescent="0.2">
      <c r="A38" s="306">
        <v>43</v>
      </c>
      <c r="B38" s="307" t="s">
        <v>257</v>
      </c>
      <c r="C38" s="308"/>
      <c r="D38" s="113">
        <v>0.62038135206641731</v>
      </c>
      <c r="E38" s="115">
        <v>68</v>
      </c>
      <c r="F38" s="114">
        <v>72</v>
      </c>
      <c r="G38" s="114">
        <v>66</v>
      </c>
      <c r="H38" s="114">
        <v>66</v>
      </c>
      <c r="I38" s="140">
        <v>61</v>
      </c>
      <c r="J38" s="115">
        <v>7</v>
      </c>
      <c r="K38" s="116">
        <v>11.475409836065573</v>
      </c>
    </row>
    <row r="39" spans="1:11" ht="14.1" customHeight="1" x14ac:dyDescent="0.2">
      <c r="A39" s="306">
        <v>51</v>
      </c>
      <c r="B39" s="307" t="s">
        <v>258</v>
      </c>
      <c r="C39" s="308"/>
      <c r="D39" s="113">
        <v>3.7770276434631875</v>
      </c>
      <c r="E39" s="115">
        <v>414</v>
      </c>
      <c r="F39" s="114">
        <v>397</v>
      </c>
      <c r="G39" s="114">
        <v>409</v>
      </c>
      <c r="H39" s="114">
        <v>418</v>
      </c>
      <c r="I39" s="140">
        <v>394</v>
      </c>
      <c r="J39" s="115">
        <v>20</v>
      </c>
      <c r="K39" s="116">
        <v>5.0761421319796955</v>
      </c>
    </row>
    <row r="40" spans="1:11" ht="14.1" customHeight="1" x14ac:dyDescent="0.2">
      <c r="A40" s="306" t="s">
        <v>259</v>
      </c>
      <c r="B40" s="307" t="s">
        <v>260</v>
      </c>
      <c r="C40" s="308"/>
      <c r="D40" s="113">
        <v>3.6401788158014781</v>
      </c>
      <c r="E40" s="115">
        <v>399</v>
      </c>
      <c r="F40" s="114">
        <v>383</v>
      </c>
      <c r="G40" s="114">
        <v>393</v>
      </c>
      <c r="H40" s="114">
        <v>401</v>
      </c>
      <c r="I40" s="140">
        <v>378</v>
      </c>
      <c r="J40" s="115">
        <v>21</v>
      </c>
      <c r="K40" s="116">
        <v>5.5555555555555554</v>
      </c>
    </row>
    <row r="41" spans="1:11" ht="14.1" customHeight="1" x14ac:dyDescent="0.2">
      <c r="A41" s="306"/>
      <c r="B41" s="307" t="s">
        <v>261</v>
      </c>
      <c r="C41" s="308"/>
      <c r="D41" s="113">
        <v>2.7004835325244048</v>
      </c>
      <c r="E41" s="115">
        <v>296</v>
      </c>
      <c r="F41" s="114">
        <v>278</v>
      </c>
      <c r="G41" s="114">
        <v>289</v>
      </c>
      <c r="H41" s="114">
        <v>301</v>
      </c>
      <c r="I41" s="140">
        <v>275</v>
      </c>
      <c r="J41" s="115">
        <v>21</v>
      </c>
      <c r="K41" s="116">
        <v>7.6363636363636367</v>
      </c>
    </row>
    <row r="42" spans="1:11" ht="14.1" customHeight="1" x14ac:dyDescent="0.2">
      <c r="A42" s="306">
        <v>52</v>
      </c>
      <c r="B42" s="307" t="s">
        <v>262</v>
      </c>
      <c r="C42" s="308"/>
      <c r="D42" s="113">
        <v>4.0598485539640548</v>
      </c>
      <c r="E42" s="115">
        <v>445</v>
      </c>
      <c r="F42" s="114">
        <v>473</v>
      </c>
      <c r="G42" s="114">
        <v>490</v>
      </c>
      <c r="H42" s="114">
        <v>492</v>
      </c>
      <c r="I42" s="140">
        <v>500</v>
      </c>
      <c r="J42" s="115">
        <v>-55</v>
      </c>
      <c r="K42" s="116">
        <v>-11</v>
      </c>
    </row>
    <row r="43" spans="1:11" ht="14.1" customHeight="1" x14ac:dyDescent="0.2">
      <c r="A43" s="306" t="s">
        <v>263</v>
      </c>
      <c r="B43" s="307" t="s">
        <v>264</v>
      </c>
      <c r="C43" s="308"/>
      <c r="D43" s="113">
        <v>3.8135206641729771</v>
      </c>
      <c r="E43" s="115">
        <v>418</v>
      </c>
      <c r="F43" s="114">
        <v>444</v>
      </c>
      <c r="G43" s="114">
        <v>454</v>
      </c>
      <c r="H43" s="114">
        <v>455</v>
      </c>
      <c r="I43" s="140">
        <v>473</v>
      </c>
      <c r="J43" s="115">
        <v>-55</v>
      </c>
      <c r="K43" s="116">
        <v>-11.627906976744185</v>
      </c>
    </row>
    <row r="44" spans="1:11" ht="14.1" customHeight="1" x14ac:dyDescent="0.2">
      <c r="A44" s="306">
        <v>53</v>
      </c>
      <c r="B44" s="307" t="s">
        <v>265</v>
      </c>
      <c r="C44" s="308"/>
      <c r="D44" s="113">
        <v>1.2316394489553872</v>
      </c>
      <c r="E44" s="115">
        <v>135</v>
      </c>
      <c r="F44" s="114">
        <v>149</v>
      </c>
      <c r="G44" s="114">
        <v>149</v>
      </c>
      <c r="H44" s="114">
        <v>159</v>
      </c>
      <c r="I44" s="140">
        <v>152</v>
      </c>
      <c r="J44" s="115">
        <v>-17</v>
      </c>
      <c r="K44" s="116">
        <v>-11.184210526315789</v>
      </c>
    </row>
    <row r="45" spans="1:11" ht="14.1" customHeight="1" x14ac:dyDescent="0.2">
      <c r="A45" s="306" t="s">
        <v>266</v>
      </c>
      <c r="B45" s="307" t="s">
        <v>267</v>
      </c>
      <c r="C45" s="308"/>
      <c r="D45" s="113">
        <v>1.2042696834230453</v>
      </c>
      <c r="E45" s="115">
        <v>132</v>
      </c>
      <c r="F45" s="114">
        <v>146</v>
      </c>
      <c r="G45" s="114">
        <v>147</v>
      </c>
      <c r="H45" s="114">
        <v>157</v>
      </c>
      <c r="I45" s="140">
        <v>150</v>
      </c>
      <c r="J45" s="115">
        <v>-18</v>
      </c>
      <c r="K45" s="116">
        <v>-12</v>
      </c>
    </row>
    <row r="46" spans="1:11" ht="14.1" customHeight="1" x14ac:dyDescent="0.2">
      <c r="A46" s="306">
        <v>54</v>
      </c>
      <c r="B46" s="307" t="s">
        <v>268</v>
      </c>
      <c r="C46" s="308"/>
      <c r="D46" s="113">
        <v>13.009761883039868</v>
      </c>
      <c r="E46" s="115">
        <v>1426</v>
      </c>
      <c r="F46" s="114">
        <v>1467</v>
      </c>
      <c r="G46" s="114">
        <v>1476</v>
      </c>
      <c r="H46" s="114">
        <v>1466</v>
      </c>
      <c r="I46" s="140">
        <v>1452</v>
      </c>
      <c r="J46" s="115">
        <v>-26</v>
      </c>
      <c r="K46" s="116">
        <v>-1.7906336088154271</v>
      </c>
    </row>
    <row r="47" spans="1:11" ht="14.1" customHeight="1" x14ac:dyDescent="0.2">
      <c r="A47" s="306">
        <v>61</v>
      </c>
      <c r="B47" s="307" t="s">
        <v>269</v>
      </c>
      <c r="C47" s="308"/>
      <c r="D47" s="113">
        <v>0.90320226256728398</v>
      </c>
      <c r="E47" s="115">
        <v>99</v>
      </c>
      <c r="F47" s="114">
        <v>97</v>
      </c>
      <c r="G47" s="114">
        <v>94</v>
      </c>
      <c r="H47" s="114">
        <v>97</v>
      </c>
      <c r="I47" s="140">
        <v>92</v>
      </c>
      <c r="J47" s="115">
        <v>7</v>
      </c>
      <c r="K47" s="116">
        <v>7.6086956521739131</v>
      </c>
    </row>
    <row r="48" spans="1:11" ht="14.1" customHeight="1" x14ac:dyDescent="0.2">
      <c r="A48" s="306">
        <v>62</v>
      </c>
      <c r="B48" s="307" t="s">
        <v>270</v>
      </c>
      <c r="C48" s="308"/>
      <c r="D48" s="113">
        <v>11.385822461454246</v>
      </c>
      <c r="E48" s="115">
        <v>1248</v>
      </c>
      <c r="F48" s="114">
        <v>1313</v>
      </c>
      <c r="G48" s="114">
        <v>1258</v>
      </c>
      <c r="H48" s="114">
        <v>1276</v>
      </c>
      <c r="I48" s="140">
        <v>1270</v>
      </c>
      <c r="J48" s="115">
        <v>-22</v>
      </c>
      <c r="K48" s="116">
        <v>-1.7322834645669292</v>
      </c>
    </row>
    <row r="49" spans="1:11" ht="14.1" customHeight="1" x14ac:dyDescent="0.2">
      <c r="A49" s="306">
        <v>63</v>
      </c>
      <c r="B49" s="307" t="s">
        <v>271</v>
      </c>
      <c r="C49" s="308"/>
      <c r="D49" s="113">
        <v>10.710701578323146</v>
      </c>
      <c r="E49" s="115">
        <v>1174</v>
      </c>
      <c r="F49" s="114">
        <v>1285</v>
      </c>
      <c r="G49" s="114">
        <v>1317</v>
      </c>
      <c r="H49" s="114">
        <v>1345</v>
      </c>
      <c r="I49" s="140">
        <v>1228</v>
      </c>
      <c r="J49" s="115">
        <v>-54</v>
      </c>
      <c r="K49" s="116">
        <v>-4.3973941368078178</v>
      </c>
    </row>
    <row r="50" spans="1:11" ht="14.1" customHeight="1" x14ac:dyDescent="0.2">
      <c r="A50" s="306" t="s">
        <v>272</v>
      </c>
      <c r="B50" s="307" t="s">
        <v>273</v>
      </c>
      <c r="C50" s="308"/>
      <c r="D50" s="113">
        <v>0.48353252440470762</v>
      </c>
      <c r="E50" s="115">
        <v>53</v>
      </c>
      <c r="F50" s="114">
        <v>62</v>
      </c>
      <c r="G50" s="114">
        <v>66</v>
      </c>
      <c r="H50" s="114">
        <v>65</v>
      </c>
      <c r="I50" s="140">
        <v>56</v>
      </c>
      <c r="J50" s="115">
        <v>-3</v>
      </c>
      <c r="K50" s="116">
        <v>-5.3571428571428568</v>
      </c>
    </row>
    <row r="51" spans="1:11" ht="14.1" customHeight="1" x14ac:dyDescent="0.2">
      <c r="A51" s="306" t="s">
        <v>274</v>
      </c>
      <c r="B51" s="307" t="s">
        <v>275</v>
      </c>
      <c r="C51" s="308"/>
      <c r="D51" s="113">
        <v>9.7983760605784145</v>
      </c>
      <c r="E51" s="115">
        <v>1074</v>
      </c>
      <c r="F51" s="114">
        <v>1164</v>
      </c>
      <c r="G51" s="114">
        <v>1203</v>
      </c>
      <c r="H51" s="114">
        <v>1236</v>
      </c>
      <c r="I51" s="140">
        <v>1131</v>
      </c>
      <c r="J51" s="115">
        <v>-57</v>
      </c>
      <c r="K51" s="116">
        <v>-5.0397877984084882</v>
      </c>
    </row>
    <row r="52" spans="1:11" ht="14.1" customHeight="1" x14ac:dyDescent="0.2">
      <c r="A52" s="306">
        <v>71</v>
      </c>
      <c r="B52" s="307" t="s">
        <v>276</v>
      </c>
      <c r="C52" s="308"/>
      <c r="D52" s="113">
        <v>13.812608338655233</v>
      </c>
      <c r="E52" s="115">
        <v>1514</v>
      </c>
      <c r="F52" s="114">
        <v>1575</v>
      </c>
      <c r="G52" s="114">
        <v>1574</v>
      </c>
      <c r="H52" s="114">
        <v>1551</v>
      </c>
      <c r="I52" s="140">
        <v>1513</v>
      </c>
      <c r="J52" s="115">
        <v>1</v>
      </c>
      <c r="K52" s="116">
        <v>6.6093853271645742E-2</v>
      </c>
    </row>
    <row r="53" spans="1:11" ht="14.1" customHeight="1" x14ac:dyDescent="0.2">
      <c r="A53" s="306" t="s">
        <v>277</v>
      </c>
      <c r="B53" s="307" t="s">
        <v>278</v>
      </c>
      <c r="C53" s="308"/>
      <c r="D53" s="113">
        <v>0.64775111759875925</v>
      </c>
      <c r="E53" s="115">
        <v>71</v>
      </c>
      <c r="F53" s="114">
        <v>85</v>
      </c>
      <c r="G53" s="114">
        <v>85</v>
      </c>
      <c r="H53" s="114">
        <v>89</v>
      </c>
      <c r="I53" s="140">
        <v>79</v>
      </c>
      <c r="J53" s="115">
        <v>-8</v>
      </c>
      <c r="K53" s="116">
        <v>-10.126582278481013</v>
      </c>
    </row>
    <row r="54" spans="1:11" ht="14.1" customHeight="1" x14ac:dyDescent="0.2">
      <c r="A54" s="306" t="s">
        <v>279</v>
      </c>
      <c r="B54" s="307" t="s">
        <v>280</v>
      </c>
      <c r="C54" s="308"/>
      <c r="D54" s="113">
        <v>12.398503786150899</v>
      </c>
      <c r="E54" s="115">
        <v>1359</v>
      </c>
      <c r="F54" s="114">
        <v>1408</v>
      </c>
      <c r="G54" s="114">
        <v>1409</v>
      </c>
      <c r="H54" s="114">
        <v>1382</v>
      </c>
      <c r="I54" s="140">
        <v>1357</v>
      </c>
      <c r="J54" s="115">
        <v>2</v>
      </c>
      <c r="K54" s="116">
        <v>0.14738393515106854</v>
      </c>
    </row>
    <row r="55" spans="1:11" ht="14.1" customHeight="1" x14ac:dyDescent="0.2">
      <c r="A55" s="306">
        <v>72</v>
      </c>
      <c r="B55" s="307" t="s">
        <v>281</v>
      </c>
      <c r="C55" s="308"/>
      <c r="D55" s="113">
        <v>1.7699115044247788</v>
      </c>
      <c r="E55" s="115">
        <v>194</v>
      </c>
      <c r="F55" s="114">
        <v>191</v>
      </c>
      <c r="G55" s="114">
        <v>200</v>
      </c>
      <c r="H55" s="114">
        <v>196</v>
      </c>
      <c r="I55" s="140">
        <v>200</v>
      </c>
      <c r="J55" s="115">
        <v>-6</v>
      </c>
      <c r="K55" s="116">
        <v>-3</v>
      </c>
    </row>
    <row r="56" spans="1:11" ht="14.1" customHeight="1" x14ac:dyDescent="0.2">
      <c r="A56" s="306" t="s">
        <v>282</v>
      </c>
      <c r="B56" s="307" t="s">
        <v>283</v>
      </c>
      <c r="C56" s="308"/>
      <c r="D56" s="113">
        <v>0.22808137943618284</v>
      </c>
      <c r="E56" s="115">
        <v>25</v>
      </c>
      <c r="F56" s="114">
        <v>23</v>
      </c>
      <c r="G56" s="114">
        <v>24</v>
      </c>
      <c r="H56" s="114">
        <v>24</v>
      </c>
      <c r="I56" s="140">
        <v>28</v>
      </c>
      <c r="J56" s="115">
        <v>-3</v>
      </c>
      <c r="K56" s="116">
        <v>-10.714285714285714</v>
      </c>
    </row>
    <row r="57" spans="1:11" ht="14.1" customHeight="1" x14ac:dyDescent="0.2">
      <c r="A57" s="306" t="s">
        <v>284</v>
      </c>
      <c r="B57" s="307" t="s">
        <v>285</v>
      </c>
      <c r="C57" s="308"/>
      <c r="D57" s="113">
        <v>1.1586534075358088</v>
      </c>
      <c r="E57" s="115">
        <v>127</v>
      </c>
      <c r="F57" s="114">
        <v>128</v>
      </c>
      <c r="G57" s="114">
        <v>133</v>
      </c>
      <c r="H57" s="114">
        <v>129</v>
      </c>
      <c r="I57" s="140">
        <v>131</v>
      </c>
      <c r="J57" s="115">
        <v>-4</v>
      </c>
      <c r="K57" s="116">
        <v>-3.053435114503817</v>
      </c>
    </row>
    <row r="58" spans="1:11" ht="14.1" customHeight="1" x14ac:dyDescent="0.2">
      <c r="A58" s="306">
        <v>73</v>
      </c>
      <c r="B58" s="307" t="s">
        <v>286</v>
      </c>
      <c r="C58" s="308"/>
      <c r="D58" s="113">
        <v>1.076544110938783</v>
      </c>
      <c r="E58" s="115">
        <v>118</v>
      </c>
      <c r="F58" s="114">
        <v>119</v>
      </c>
      <c r="G58" s="114">
        <v>125</v>
      </c>
      <c r="H58" s="114">
        <v>121</v>
      </c>
      <c r="I58" s="140">
        <v>121</v>
      </c>
      <c r="J58" s="115">
        <v>-3</v>
      </c>
      <c r="K58" s="116">
        <v>-2.4793388429752068</v>
      </c>
    </row>
    <row r="59" spans="1:11" ht="14.1" customHeight="1" x14ac:dyDescent="0.2">
      <c r="A59" s="306" t="s">
        <v>287</v>
      </c>
      <c r="B59" s="307" t="s">
        <v>288</v>
      </c>
      <c r="C59" s="308"/>
      <c r="D59" s="113">
        <v>0.88495575221238942</v>
      </c>
      <c r="E59" s="115">
        <v>97</v>
      </c>
      <c r="F59" s="114">
        <v>95</v>
      </c>
      <c r="G59" s="114">
        <v>96</v>
      </c>
      <c r="H59" s="114">
        <v>94</v>
      </c>
      <c r="I59" s="140">
        <v>97</v>
      </c>
      <c r="J59" s="115">
        <v>0</v>
      </c>
      <c r="K59" s="116">
        <v>0</v>
      </c>
    </row>
    <row r="60" spans="1:11" ht="14.1" customHeight="1" x14ac:dyDescent="0.2">
      <c r="A60" s="306">
        <v>81</v>
      </c>
      <c r="B60" s="307" t="s">
        <v>289</v>
      </c>
      <c r="C60" s="308"/>
      <c r="D60" s="113">
        <v>3.6766718365112672</v>
      </c>
      <c r="E60" s="115">
        <v>403</v>
      </c>
      <c r="F60" s="114">
        <v>393</v>
      </c>
      <c r="G60" s="114">
        <v>391</v>
      </c>
      <c r="H60" s="114">
        <v>398</v>
      </c>
      <c r="I60" s="140">
        <v>397</v>
      </c>
      <c r="J60" s="115">
        <v>6</v>
      </c>
      <c r="K60" s="116">
        <v>1.5113350125944585</v>
      </c>
    </row>
    <row r="61" spans="1:11" ht="14.1" customHeight="1" x14ac:dyDescent="0.2">
      <c r="A61" s="306" t="s">
        <v>290</v>
      </c>
      <c r="B61" s="307" t="s">
        <v>291</v>
      </c>
      <c r="C61" s="308"/>
      <c r="D61" s="113">
        <v>1.6786789526503056</v>
      </c>
      <c r="E61" s="115">
        <v>184</v>
      </c>
      <c r="F61" s="114">
        <v>177</v>
      </c>
      <c r="G61" s="114">
        <v>184</v>
      </c>
      <c r="H61" s="114">
        <v>182</v>
      </c>
      <c r="I61" s="140">
        <v>180</v>
      </c>
      <c r="J61" s="115">
        <v>4</v>
      </c>
      <c r="K61" s="116">
        <v>2.2222222222222223</v>
      </c>
    </row>
    <row r="62" spans="1:11" ht="14.1" customHeight="1" x14ac:dyDescent="0.2">
      <c r="A62" s="306" t="s">
        <v>292</v>
      </c>
      <c r="B62" s="307" t="s">
        <v>293</v>
      </c>
      <c r="C62" s="308"/>
      <c r="D62" s="113">
        <v>0.82109296597025816</v>
      </c>
      <c r="E62" s="115">
        <v>90</v>
      </c>
      <c r="F62" s="114">
        <v>98</v>
      </c>
      <c r="G62" s="114">
        <v>100</v>
      </c>
      <c r="H62" s="114">
        <v>101</v>
      </c>
      <c r="I62" s="140">
        <v>101</v>
      </c>
      <c r="J62" s="115">
        <v>-11</v>
      </c>
      <c r="K62" s="116">
        <v>-10.891089108910892</v>
      </c>
    </row>
    <row r="63" spans="1:11" ht="14.1" customHeight="1" x14ac:dyDescent="0.2">
      <c r="A63" s="306"/>
      <c r="B63" s="307" t="s">
        <v>294</v>
      </c>
      <c r="C63" s="308"/>
      <c r="D63" s="113">
        <v>0.81196971079281088</v>
      </c>
      <c r="E63" s="115">
        <v>89</v>
      </c>
      <c r="F63" s="114">
        <v>97</v>
      </c>
      <c r="G63" s="114">
        <v>99</v>
      </c>
      <c r="H63" s="114">
        <v>100</v>
      </c>
      <c r="I63" s="140">
        <v>100</v>
      </c>
      <c r="J63" s="115">
        <v>-11</v>
      </c>
      <c r="K63" s="116">
        <v>-11</v>
      </c>
    </row>
    <row r="64" spans="1:11" ht="14.1" customHeight="1" x14ac:dyDescent="0.2">
      <c r="A64" s="306" t="s">
        <v>295</v>
      </c>
      <c r="B64" s="307" t="s">
        <v>296</v>
      </c>
      <c r="C64" s="308"/>
      <c r="D64" s="113">
        <v>0.10035580695192045</v>
      </c>
      <c r="E64" s="115">
        <v>11</v>
      </c>
      <c r="F64" s="114">
        <v>8</v>
      </c>
      <c r="G64" s="114">
        <v>7</v>
      </c>
      <c r="H64" s="114">
        <v>8</v>
      </c>
      <c r="I64" s="140">
        <v>8</v>
      </c>
      <c r="J64" s="115">
        <v>3</v>
      </c>
      <c r="K64" s="116">
        <v>37.5</v>
      </c>
    </row>
    <row r="65" spans="1:11" ht="14.1" customHeight="1" x14ac:dyDescent="0.2">
      <c r="A65" s="306" t="s">
        <v>297</v>
      </c>
      <c r="B65" s="307" t="s">
        <v>298</v>
      </c>
      <c r="C65" s="308"/>
      <c r="D65" s="113">
        <v>0.68424413830854847</v>
      </c>
      <c r="E65" s="115">
        <v>75</v>
      </c>
      <c r="F65" s="114">
        <v>65</v>
      </c>
      <c r="G65" s="114">
        <v>60</v>
      </c>
      <c r="H65" s="114">
        <v>64</v>
      </c>
      <c r="I65" s="140">
        <v>67</v>
      </c>
      <c r="J65" s="115">
        <v>8</v>
      </c>
      <c r="K65" s="116">
        <v>11.940298507462687</v>
      </c>
    </row>
    <row r="66" spans="1:11" ht="14.1" customHeight="1" x14ac:dyDescent="0.2">
      <c r="A66" s="306">
        <v>82</v>
      </c>
      <c r="B66" s="307" t="s">
        <v>299</v>
      </c>
      <c r="C66" s="308"/>
      <c r="D66" s="113">
        <v>1.7516649940698841</v>
      </c>
      <c r="E66" s="115">
        <v>192</v>
      </c>
      <c r="F66" s="114">
        <v>195</v>
      </c>
      <c r="G66" s="114">
        <v>201</v>
      </c>
      <c r="H66" s="114">
        <v>207</v>
      </c>
      <c r="I66" s="140">
        <v>212</v>
      </c>
      <c r="J66" s="115">
        <v>-20</v>
      </c>
      <c r="K66" s="116">
        <v>-9.433962264150944</v>
      </c>
    </row>
    <row r="67" spans="1:11" ht="14.1" customHeight="1" x14ac:dyDescent="0.2">
      <c r="A67" s="306" t="s">
        <v>300</v>
      </c>
      <c r="B67" s="307" t="s">
        <v>301</v>
      </c>
      <c r="C67" s="308"/>
      <c r="D67" s="113">
        <v>0.56564182100173344</v>
      </c>
      <c r="E67" s="115">
        <v>62</v>
      </c>
      <c r="F67" s="114">
        <v>63</v>
      </c>
      <c r="G67" s="114">
        <v>66</v>
      </c>
      <c r="H67" s="114">
        <v>71</v>
      </c>
      <c r="I67" s="140">
        <v>77</v>
      </c>
      <c r="J67" s="115">
        <v>-15</v>
      </c>
      <c r="K67" s="116">
        <v>-19.480519480519479</v>
      </c>
    </row>
    <row r="68" spans="1:11" ht="14.1" customHeight="1" x14ac:dyDescent="0.2">
      <c r="A68" s="306" t="s">
        <v>302</v>
      </c>
      <c r="B68" s="307" t="s">
        <v>303</v>
      </c>
      <c r="C68" s="308"/>
      <c r="D68" s="113">
        <v>0.7116139038408904</v>
      </c>
      <c r="E68" s="115">
        <v>78</v>
      </c>
      <c r="F68" s="114">
        <v>76</v>
      </c>
      <c r="G68" s="114">
        <v>80</v>
      </c>
      <c r="H68" s="114">
        <v>83</v>
      </c>
      <c r="I68" s="140">
        <v>82</v>
      </c>
      <c r="J68" s="115">
        <v>-4</v>
      </c>
      <c r="K68" s="116">
        <v>-4.8780487804878048</v>
      </c>
    </row>
    <row r="69" spans="1:11" ht="14.1" customHeight="1" x14ac:dyDescent="0.2">
      <c r="A69" s="306">
        <v>83</v>
      </c>
      <c r="B69" s="307" t="s">
        <v>304</v>
      </c>
      <c r="C69" s="308"/>
      <c r="D69" s="113">
        <v>3.3938509260104004</v>
      </c>
      <c r="E69" s="115">
        <v>372</v>
      </c>
      <c r="F69" s="114">
        <v>379</v>
      </c>
      <c r="G69" s="114">
        <v>368</v>
      </c>
      <c r="H69" s="114">
        <v>369</v>
      </c>
      <c r="I69" s="140">
        <v>363</v>
      </c>
      <c r="J69" s="115">
        <v>9</v>
      </c>
      <c r="K69" s="116">
        <v>2.4793388429752068</v>
      </c>
    </row>
    <row r="70" spans="1:11" ht="14.1" customHeight="1" x14ac:dyDescent="0.2">
      <c r="A70" s="306" t="s">
        <v>305</v>
      </c>
      <c r="B70" s="307" t="s">
        <v>306</v>
      </c>
      <c r="C70" s="308"/>
      <c r="D70" s="113">
        <v>1.7972812699571208</v>
      </c>
      <c r="E70" s="115">
        <v>197</v>
      </c>
      <c r="F70" s="114">
        <v>195</v>
      </c>
      <c r="G70" s="114">
        <v>191</v>
      </c>
      <c r="H70" s="114">
        <v>195</v>
      </c>
      <c r="I70" s="140">
        <v>194</v>
      </c>
      <c r="J70" s="115">
        <v>3</v>
      </c>
      <c r="K70" s="116">
        <v>1.5463917525773196</v>
      </c>
    </row>
    <row r="71" spans="1:11" ht="14.1" customHeight="1" x14ac:dyDescent="0.2">
      <c r="A71" s="306"/>
      <c r="B71" s="307" t="s">
        <v>307</v>
      </c>
      <c r="C71" s="308"/>
      <c r="D71" s="113">
        <v>1.4962138491013595</v>
      </c>
      <c r="E71" s="115">
        <v>164</v>
      </c>
      <c r="F71" s="114">
        <v>167</v>
      </c>
      <c r="G71" s="114">
        <v>162</v>
      </c>
      <c r="H71" s="114">
        <v>169</v>
      </c>
      <c r="I71" s="140">
        <v>168</v>
      </c>
      <c r="J71" s="115">
        <v>-4</v>
      </c>
      <c r="K71" s="116">
        <v>-2.3809523809523809</v>
      </c>
    </row>
    <row r="72" spans="1:11" ht="14.1" customHeight="1" x14ac:dyDescent="0.2">
      <c r="A72" s="306">
        <v>84</v>
      </c>
      <c r="B72" s="307" t="s">
        <v>308</v>
      </c>
      <c r="C72" s="308"/>
      <c r="D72" s="113">
        <v>2.6274974911048261</v>
      </c>
      <c r="E72" s="115">
        <v>288</v>
      </c>
      <c r="F72" s="114">
        <v>273</v>
      </c>
      <c r="G72" s="114">
        <v>256</v>
      </c>
      <c r="H72" s="114">
        <v>256</v>
      </c>
      <c r="I72" s="140">
        <v>256</v>
      </c>
      <c r="J72" s="115">
        <v>32</v>
      </c>
      <c r="K72" s="116">
        <v>12.5</v>
      </c>
    </row>
    <row r="73" spans="1:11" ht="14.1" customHeight="1" x14ac:dyDescent="0.2">
      <c r="A73" s="306" t="s">
        <v>309</v>
      </c>
      <c r="B73" s="307" t="s">
        <v>310</v>
      </c>
      <c r="C73" s="308"/>
      <c r="D73" s="113">
        <v>0.11860231730681507</v>
      </c>
      <c r="E73" s="115">
        <v>13</v>
      </c>
      <c r="F73" s="114">
        <v>15</v>
      </c>
      <c r="G73" s="114">
        <v>13</v>
      </c>
      <c r="H73" s="114">
        <v>13</v>
      </c>
      <c r="I73" s="140">
        <v>14</v>
      </c>
      <c r="J73" s="115">
        <v>-1</v>
      </c>
      <c r="K73" s="116">
        <v>-7.1428571428571432</v>
      </c>
    </row>
    <row r="74" spans="1:11" ht="14.1" customHeight="1" x14ac:dyDescent="0.2">
      <c r="A74" s="306" t="s">
        <v>311</v>
      </c>
      <c r="B74" s="307" t="s">
        <v>312</v>
      </c>
      <c r="C74" s="308"/>
      <c r="D74" s="113">
        <v>5.4739531064683877E-2</v>
      </c>
      <c r="E74" s="115">
        <v>6</v>
      </c>
      <c r="F74" s="114">
        <v>9</v>
      </c>
      <c r="G74" s="114">
        <v>10</v>
      </c>
      <c r="H74" s="114">
        <v>9</v>
      </c>
      <c r="I74" s="140">
        <v>9</v>
      </c>
      <c r="J74" s="115">
        <v>-3</v>
      </c>
      <c r="K74" s="116">
        <v>-33.333333333333336</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7.2986041419578512E-2</v>
      </c>
      <c r="E76" s="115">
        <v>8</v>
      </c>
      <c r="F76" s="114">
        <v>7</v>
      </c>
      <c r="G76" s="114">
        <v>9</v>
      </c>
      <c r="H76" s="114">
        <v>13</v>
      </c>
      <c r="I76" s="140">
        <v>11</v>
      </c>
      <c r="J76" s="115">
        <v>-3</v>
      </c>
      <c r="K76" s="116">
        <v>-27.272727272727273</v>
      </c>
    </row>
    <row r="77" spans="1:11" ht="14.1" customHeight="1" x14ac:dyDescent="0.2">
      <c r="A77" s="306">
        <v>92</v>
      </c>
      <c r="B77" s="307" t="s">
        <v>316</v>
      </c>
      <c r="C77" s="308"/>
      <c r="D77" s="113">
        <v>0.42879299334002374</v>
      </c>
      <c r="E77" s="115">
        <v>47</v>
      </c>
      <c r="F77" s="114">
        <v>47</v>
      </c>
      <c r="G77" s="114">
        <v>57</v>
      </c>
      <c r="H77" s="114">
        <v>59</v>
      </c>
      <c r="I77" s="140">
        <v>64</v>
      </c>
      <c r="J77" s="115">
        <v>-17</v>
      </c>
      <c r="K77" s="116">
        <v>-26.5625</v>
      </c>
    </row>
    <row r="78" spans="1:11" ht="14.1" customHeight="1" x14ac:dyDescent="0.2">
      <c r="A78" s="306">
        <v>93</v>
      </c>
      <c r="B78" s="307" t="s">
        <v>317</v>
      </c>
      <c r="C78" s="308"/>
      <c r="D78" s="113">
        <v>0.13684882766170969</v>
      </c>
      <c r="E78" s="115">
        <v>15</v>
      </c>
      <c r="F78" s="114">
        <v>16</v>
      </c>
      <c r="G78" s="114">
        <v>19</v>
      </c>
      <c r="H78" s="114">
        <v>18</v>
      </c>
      <c r="I78" s="140">
        <v>19</v>
      </c>
      <c r="J78" s="115">
        <v>-4</v>
      </c>
      <c r="K78" s="116">
        <v>-21.05263157894737</v>
      </c>
    </row>
    <row r="79" spans="1:11" ht="14.1" customHeight="1" x14ac:dyDescent="0.2">
      <c r="A79" s="306">
        <v>94</v>
      </c>
      <c r="B79" s="307" t="s">
        <v>318</v>
      </c>
      <c r="C79" s="308"/>
      <c r="D79" s="113">
        <v>0.8484627315026001</v>
      </c>
      <c r="E79" s="115">
        <v>93</v>
      </c>
      <c r="F79" s="114">
        <v>92</v>
      </c>
      <c r="G79" s="114">
        <v>89</v>
      </c>
      <c r="H79" s="114">
        <v>100</v>
      </c>
      <c r="I79" s="140">
        <v>100</v>
      </c>
      <c r="J79" s="115">
        <v>-7</v>
      </c>
      <c r="K79" s="116">
        <v>-7</v>
      </c>
    </row>
    <row r="80" spans="1:11" ht="14.1" customHeight="1" x14ac:dyDescent="0.2">
      <c r="A80" s="306" t="s">
        <v>319</v>
      </c>
      <c r="B80" s="307" t="s">
        <v>320</v>
      </c>
      <c r="C80" s="308"/>
      <c r="D80" s="113" t="s">
        <v>513</v>
      </c>
      <c r="E80" s="115" t="s">
        <v>513</v>
      </c>
      <c r="F80" s="114">
        <v>3</v>
      </c>
      <c r="G80" s="114">
        <v>3</v>
      </c>
      <c r="H80" s="114">
        <v>3</v>
      </c>
      <c r="I80" s="140" t="s">
        <v>513</v>
      </c>
      <c r="J80" s="115" t="s">
        <v>513</v>
      </c>
      <c r="K80" s="116" t="s">
        <v>513</v>
      </c>
    </row>
    <row r="81" spans="1:11" ht="14.1" customHeight="1" x14ac:dyDescent="0.2">
      <c r="A81" s="310" t="s">
        <v>321</v>
      </c>
      <c r="B81" s="311" t="s">
        <v>333</v>
      </c>
      <c r="C81" s="312"/>
      <c r="D81" s="125">
        <v>4.2423136575130007</v>
      </c>
      <c r="E81" s="143">
        <v>465</v>
      </c>
      <c r="F81" s="144">
        <v>490</v>
      </c>
      <c r="G81" s="144">
        <v>490</v>
      </c>
      <c r="H81" s="144">
        <v>494</v>
      </c>
      <c r="I81" s="145">
        <v>467</v>
      </c>
      <c r="J81" s="143">
        <v>-2</v>
      </c>
      <c r="K81" s="146">
        <v>-0.42826552462526768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2894</v>
      </c>
      <c r="G12" s="536">
        <v>2167</v>
      </c>
      <c r="H12" s="536">
        <v>3730</v>
      </c>
      <c r="I12" s="536">
        <v>2652</v>
      </c>
      <c r="J12" s="537">
        <v>3097</v>
      </c>
      <c r="K12" s="538">
        <v>-203</v>
      </c>
      <c r="L12" s="349">
        <v>-6.5547303842428155</v>
      </c>
    </row>
    <row r="13" spans="1:17" s="110" customFormat="1" ht="15" customHeight="1" x14ac:dyDescent="0.2">
      <c r="A13" s="350" t="s">
        <v>344</v>
      </c>
      <c r="B13" s="351" t="s">
        <v>345</v>
      </c>
      <c r="C13" s="347"/>
      <c r="D13" s="347"/>
      <c r="E13" s="348"/>
      <c r="F13" s="536">
        <v>1669</v>
      </c>
      <c r="G13" s="536">
        <v>1137</v>
      </c>
      <c r="H13" s="536">
        <v>2004</v>
      </c>
      <c r="I13" s="536">
        <v>1606</v>
      </c>
      <c r="J13" s="537">
        <v>1766</v>
      </c>
      <c r="K13" s="538">
        <v>-97</v>
      </c>
      <c r="L13" s="349">
        <v>-5.4926387315968288</v>
      </c>
    </row>
    <row r="14" spans="1:17" s="110" customFormat="1" ht="22.5" customHeight="1" x14ac:dyDescent="0.2">
      <c r="A14" s="350"/>
      <c r="B14" s="351" t="s">
        <v>346</v>
      </c>
      <c r="C14" s="347"/>
      <c r="D14" s="347"/>
      <c r="E14" s="348"/>
      <c r="F14" s="536">
        <v>1225</v>
      </c>
      <c r="G14" s="536">
        <v>1030</v>
      </c>
      <c r="H14" s="536">
        <v>1726</v>
      </c>
      <c r="I14" s="536">
        <v>1046</v>
      </c>
      <c r="J14" s="537">
        <v>1331</v>
      </c>
      <c r="K14" s="538">
        <v>-106</v>
      </c>
      <c r="L14" s="349">
        <v>-7.9639368895567246</v>
      </c>
    </row>
    <row r="15" spans="1:17" s="110" customFormat="1" ht="15" customHeight="1" x14ac:dyDescent="0.2">
      <c r="A15" s="350" t="s">
        <v>347</v>
      </c>
      <c r="B15" s="351" t="s">
        <v>108</v>
      </c>
      <c r="C15" s="347"/>
      <c r="D15" s="347"/>
      <c r="E15" s="348"/>
      <c r="F15" s="536">
        <v>717</v>
      </c>
      <c r="G15" s="536">
        <v>551</v>
      </c>
      <c r="H15" s="536">
        <v>1718</v>
      </c>
      <c r="I15" s="536">
        <v>619</v>
      </c>
      <c r="J15" s="537">
        <v>766</v>
      </c>
      <c r="K15" s="538">
        <v>-49</v>
      </c>
      <c r="L15" s="349">
        <v>-6.3968668407310707</v>
      </c>
    </row>
    <row r="16" spans="1:17" s="110" customFormat="1" ht="15" customHeight="1" x14ac:dyDescent="0.2">
      <c r="A16" s="350"/>
      <c r="B16" s="351" t="s">
        <v>109</v>
      </c>
      <c r="C16" s="347"/>
      <c r="D16" s="347"/>
      <c r="E16" s="348"/>
      <c r="F16" s="536">
        <v>1869</v>
      </c>
      <c r="G16" s="536">
        <v>1403</v>
      </c>
      <c r="H16" s="536">
        <v>1789</v>
      </c>
      <c r="I16" s="536">
        <v>1781</v>
      </c>
      <c r="J16" s="537">
        <v>2041</v>
      </c>
      <c r="K16" s="538">
        <v>-172</v>
      </c>
      <c r="L16" s="349">
        <v>-8.4272415482606569</v>
      </c>
    </row>
    <row r="17" spans="1:12" s="110" customFormat="1" ht="15" customHeight="1" x14ac:dyDescent="0.2">
      <c r="A17" s="350"/>
      <c r="B17" s="351" t="s">
        <v>110</v>
      </c>
      <c r="C17" s="347"/>
      <c r="D17" s="347"/>
      <c r="E17" s="348"/>
      <c r="F17" s="536">
        <v>263</v>
      </c>
      <c r="G17" s="536">
        <v>184</v>
      </c>
      <c r="H17" s="536">
        <v>196</v>
      </c>
      <c r="I17" s="536">
        <v>224</v>
      </c>
      <c r="J17" s="537">
        <v>262</v>
      </c>
      <c r="K17" s="538">
        <v>1</v>
      </c>
      <c r="L17" s="349">
        <v>0.38167938931297712</v>
      </c>
    </row>
    <row r="18" spans="1:12" s="110" customFormat="1" ht="15" customHeight="1" x14ac:dyDescent="0.2">
      <c r="A18" s="350"/>
      <c r="B18" s="351" t="s">
        <v>111</v>
      </c>
      <c r="C18" s="347"/>
      <c r="D18" s="347"/>
      <c r="E18" s="348"/>
      <c r="F18" s="536">
        <v>45</v>
      </c>
      <c r="G18" s="536">
        <v>29</v>
      </c>
      <c r="H18" s="536">
        <v>27</v>
      </c>
      <c r="I18" s="536">
        <v>28</v>
      </c>
      <c r="J18" s="537">
        <v>28</v>
      </c>
      <c r="K18" s="538">
        <v>17</v>
      </c>
      <c r="L18" s="349">
        <v>60.714285714285715</v>
      </c>
    </row>
    <row r="19" spans="1:12" s="110" customFormat="1" ht="15" customHeight="1" x14ac:dyDescent="0.2">
      <c r="A19" s="118" t="s">
        <v>113</v>
      </c>
      <c r="B19" s="119" t="s">
        <v>181</v>
      </c>
      <c r="C19" s="347"/>
      <c r="D19" s="347"/>
      <c r="E19" s="348"/>
      <c r="F19" s="536">
        <v>1972</v>
      </c>
      <c r="G19" s="536">
        <v>1338</v>
      </c>
      <c r="H19" s="536">
        <v>2769</v>
      </c>
      <c r="I19" s="536">
        <v>1811</v>
      </c>
      <c r="J19" s="537">
        <v>2083</v>
      </c>
      <c r="K19" s="538">
        <v>-111</v>
      </c>
      <c r="L19" s="349">
        <v>-5.3288526164186267</v>
      </c>
    </row>
    <row r="20" spans="1:12" s="110" customFormat="1" ht="15" customHeight="1" x14ac:dyDescent="0.2">
      <c r="A20" s="118"/>
      <c r="B20" s="119" t="s">
        <v>182</v>
      </c>
      <c r="C20" s="347"/>
      <c r="D20" s="347"/>
      <c r="E20" s="348"/>
      <c r="F20" s="536">
        <v>922</v>
      </c>
      <c r="G20" s="536">
        <v>829</v>
      </c>
      <c r="H20" s="536">
        <v>961</v>
      </c>
      <c r="I20" s="536">
        <v>841</v>
      </c>
      <c r="J20" s="537">
        <v>1014</v>
      </c>
      <c r="K20" s="538">
        <v>-92</v>
      </c>
      <c r="L20" s="349">
        <v>-9.0729783037475347</v>
      </c>
    </row>
    <row r="21" spans="1:12" s="110" customFormat="1" ht="15" customHeight="1" x14ac:dyDescent="0.2">
      <c r="A21" s="118" t="s">
        <v>113</v>
      </c>
      <c r="B21" s="119" t="s">
        <v>116</v>
      </c>
      <c r="C21" s="347"/>
      <c r="D21" s="347"/>
      <c r="E21" s="348"/>
      <c r="F21" s="536">
        <v>2182</v>
      </c>
      <c r="G21" s="536">
        <v>1558</v>
      </c>
      <c r="H21" s="536">
        <v>2860</v>
      </c>
      <c r="I21" s="536">
        <v>1798</v>
      </c>
      <c r="J21" s="537">
        <v>2325</v>
      </c>
      <c r="K21" s="538">
        <v>-143</v>
      </c>
      <c r="L21" s="349">
        <v>-6.150537634408602</v>
      </c>
    </row>
    <row r="22" spans="1:12" s="110" customFormat="1" ht="15" customHeight="1" x14ac:dyDescent="0.2">
      <c r="A22" s="118"/>
      <c r="B22" s="119" t="s">
        <v>117</v>
      </c>
      <c r="C22" s="347"/>
      <c r="D22" s="347"/>
      <c r="E22" s="348"/>
      <c r="F22" s="536">
        <v>712</v>
      </c>
      <c r="G22" s="536">
        <v>608</v>
      </c>
      <c r="H22" s="536">
        <v>869</v>
      </c>
      <c r="I22" s="536">
        <v>853</v>
      </c>
      <c r="J22" s="537">
        <v>769</v>
      </c>
      <c r="K22" s="538">
        <v>-57</v>
      </c>
      <c r="L22" s="349">
        <v>-7.4122236671001298</v>
      </c>
    </row>
    <row r="23" spans="1:12" s="110" customFormat="1" ht="15" customHeight="1" x14ac:dyDescent="0.2">
      <c r="A23" s="352" t="s">
        <v>347</v>
      </c>
      <c r="B23" s="353" t="s">
        <v>193</v>
      </c>
      <c r="C23" s="354"/>
      <c r="D23" s="354"/>
      <c r="E23" s="355"/>
      <c r="F23" s="539">
        <v>76</v>
      </c>
      <c r="G23" s="539">
        <v>84</v>
      </c>
      <c r="H23" s="539">
        <v>752</v>
      </c>
      <c r="I23" s="539">
        <v>19</v>
      </c>
      <c r="J23" s="540">
        <v>66</v>
      </c>
      <c r="K23" s="541">
        <v>10</v>
      </c>
      <c r="L23" s="356">
        <v>15.151515151515152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27.1</v>
      </c>
      <c r="G25" s="542">
        <v>35.700000000000003</v>
      </c>
      <c r="H25" s="542">
        <v>34.6</v>
      </c>
      <c r="I25" s="542">
        <v>30</v>
      </c>
      <c r="J25" s="542">
        <v>27.8</v>
      </c>
      <c r="K25" s="543" t="s">
        <v>349</v>
      </c>
      <c r="L25" s="364">
        <v>-0.69999999999999929</v>
      </c>
    </row>
    <row r="26" spans="1:12" s="110" customFormat="1" ht="15" customHeight="1" x14ac:dyDescent="0.2">
      <c r="A26" s="365" t="s">
        <v>105</v>
      </c>
      <c r="B26" s="366" t="s">
        <v>345</v>
      </c>
      <c r="C26" s="362"/>
      <c r="D26" s="362"/>
      <c r="E26" s="363"/>
      <c r="F26" s="542">
        <v>26.5</v>
      </c>
      <c r="G26" s="542">
        <v>36.6</v>
      </c>
      <c r="H26" s="542">
        <v>31.5</v>
      </c>
      <c r="I26" s="542">
        <v>27.7</v>
      </c>
      <c r="J26" s="544">
        <v>26.3</v>
      </c>
      <c r="K26" s="543" t="s">
        <v>349</v>
      </c>
      <c r="L26" s="364">
        <v>0.19999999999999929</v>
      </c>
    </row>
    <row r="27" spans="1:12" s="110" customFormat="1" ht="15" customHeight="1" x14ac:dyDescent="0.2">
      <c r="A27" s="365"/>
      <c r="B27" s="366" t="s">
        <v>346</v>
      </c>
      <c r="C27" s="362"/>
      <c r="D27" s="362"/>
      <c r="E27" s="363"/>
      <c r="F27" s="542">
        <v>27.8</v>
      </c>
      <c r="G27" s="542">
        <v>34.6</v>
      </c>
      <c r="H27" s="542">
        <v>38</v>
      </c>
      <c r="I27" s="542">
        <v>33.5</v>
      </c>
      <c r="J27" s="542">
        <v>29.8</v>
      </c>
      <c r="K27" s="543" t="s">
        <v>349</v>
      </c>
      <c r="L27" s="364">
        <v>-2</v>
      </c>
    </row>
    <row r="28" spans="1:12" s="110" customFormat="1" ht="15" customHeight="1" x14ac:dyDescent="0.2">
      <c r="A28" s="365" t="s">
        <v>113</v>
      </c>
      <c r="B28" s="366" t="s">
        <v>108</v>
      </c>
      <c r="C28" s="362"/>
      <c r="D28" s="362"/>
      <c r="E28" s="363"/>
      <c r="F28" s="542">
        <v>38.700000000000003</v>
      </c>
      <c r="G28" s="542">
        <v>42.2</v>
      </c>
      <c r="H28" s="542">
        <v>40.5</v>
      </c>
      <c r="I28" s="542">
        <v>41.3</v>
      </c>
      <c r="J28" s="542">
        <v>39</v>
      </c>
      <c r="K28" s="543" t="s">
        <v>349</v>
      </c>
      <c r="L28" s="364">
        <v>-0.29999999999999716</v>
      </c>
    </row>
    <row r="29" spans="1:12" s="110" customFormat="1" ht="11.25" x14ac:dyDescent="0.2">
      <c r="A29" s="365"/>
      <c r="B29" s="366" t="s">
        <v>109</v>
      </c>
      <c r="C29" s="362"/>
      <c r="D29" s="362"/>
      <c r="E29" s="363"/>
      <c r="F29" s="542">
        <v>24.8</v>
      </c>
      <c r="G29" s="542">
        <v>33.4</v>
      </c>
      <c r="H29" s="542">
        <v>31.9</v>
      </c>
      <c r="I29" s="542">
        <v>26.9</v>
      </c>
      <c r="J29" s="544">
        <v>24.4</v>
      </c>
      <c r="K29" s="543" t="s">
        <v>349</v>
      </c>
      <c r="L29" s="364">
        <v>0.40000000000000213</v>
      </c>
    </row>
    <row r="30" spans="1:12" s="110" customFormat="1" ht="15" customHeight="1" x14ac:dyDescent="0.2">
      <c r="A30" s="365"/>
      <c r="B30" s="366" t="s">
        <v>110</v>
      </c>
      <c r="C30" s="362"/>
      <c r="D30" s="362"/>
      <c r="E30" s="363"/>
      <c r="F30" s="542">
        <v>16</v>
      </c>
      <c r="G30" s="542">
        <v>32.200000000000003</v>
      </c>
      <c r="H30" s="542">
        <v>30.3</v>
      </c>
      <c r="I30" s="542">
        <v>25</v>
      </c>
      <c r="J30" s="542">
        <v>23.3</v>
      </c>
      <c r="K30" s="543" t="s">
        <v>349</v>
      </c>
      <c r="L30" s="364">
        <v>-7.3000000000000007</v>
      </c>
    </row>
    <row r="31" spans="1:12" s="110" customFormat="1" ht="15" customHeight="1" x14ac:dyDescent="0.2">
      <c r="A31" s="365"/>
      <c r="B31" s="366" t="s">
        <v>111</v>
      </c>
      <c r="C31" s="362"/>
      <c r="D31" s="362"/>
      <c r="E31" s="363"/>
      <c r="F31" s="542">
        <v>20</v>
      </c>
      <c r="G31" s="542">
        <v>62.1</v>
      </c>
      <c r="H31" s="542">
        <v>40.700000000000003</v>
      </c>
      <c r="I31" s="542">
        <v>25</v>
      </c>
      <c r="J31" s="542">
        <v>35.700000000000003</v>
      </c>
      <c r="K31" s="543" t="s">
        <v>349</v>
      </c>
      <c r="L31" s="364">
        <v>-15.700000000000003</v>
      </c>
    </row>
    <row r="32" spans="1:12" s="110" customFormat="1" ht="15" customHeight="1" x14ac:dyDescent="0.2">
      <c r="A32" s="367" t="s">
        <v>113</v>
      </c>
      <c r="B32" s="368" t="s">
        <v>181</v>
      </c>
      <c r="C32" s="362"/>
      <c r="D32" s="362"/>
      <c r="E32" s="363"/>
      <c r="F32" s="542">
        <v>25.2</v>
      </c>
      <c r="G32" s="542">
        <v>33.4</v>
      </c>
      <c r="H32" s="542">
        <v>30.6</v>
      </c>
      <c r="I32" s="542">
        <v>26.9</v>
      </c>
      <c r="J32" s="544">
        <v>25.1</v>
      </c>
      <c r="K32" s="543" t="s">
        <v>349</v>
      </c>
      <c r="L32" s="364">
        <v>9.9999999999997868E-2</v>
      </c>
    </row>
    <row r="33" spans="1:12" s="110" customFormat="1" ht="15" customHeight="1" x14ac:dyDescent="0.2">
      <c r="A33" s="367"/>
      <c r="B33" s="368" t="s">
        <v>182</v>
      </c>
      <c r="C33" s="362"/>
      <c r="D33" s="362"/>
      <c r="E33" s="363"/>
      <c r="F33" s="542">
        <v>30.8</v>
      </c>
      <c r="G33" s="542">
        <v>39</v>
      </c>
      <c r="H33" s="542">
        <v>42.7</v>
      </c>
      <c r="I33" s="542">
        <v>36.6</v>
      </c>
      <c r="J33" s="542">
        <v>33.200000000000003</v>
      </c>
      <c r="K33" s="543" t="s">
        <v>349</v>
      </c>
      <c r="L33" s="364">
        <v>-2.4000000000000021</v>
      </c>
    </row>
    <row r="34" spans="1:12" s="369" customFormat="1" ht="15" customHeight="1" x14ac:dyDescent="0.2">
      <c r="A34" s="367" t="s">
        <v>113</v>
      </c>
      <c r="B34" s="368" t="s">
        <v>116</v>
      </c>
      <c r="C34" s="362"/>
      <c r="D34" s="362"/>
      <c r="E34" s="363"/>
      <c r="F34" s="542">
        <v>25.1</v>
      </c>
      <c r="G34" s="542">
        <v>33.4</v>
      </c>
      <c r="H34" s="542">
        <v>33.1</v>
      </c>
      <c r="I34" s="542">
        <v>28.7</v>
      </c>
      <c r="J34" s="542">
        <v>26.2</v>
      </c>
      <c r="K34" s="543" t="s">
        <v>349</v>
      </c>
      <c r="L34" s="364">
        <v>-1.0999999999999979</v>
      </c>
    </row>
    <row r="35" spans="1:12" s="369" customFormat="1" ht="11.25" x14ac:dyDescent="0.2">
      <c r="A35" s="370"/>
      <c r="B35" s="371" t="s">
        <v>117</v>
      </c>
      <c r="C35" s="372"/>
      <c r="D35" s="372"/>
      <c r="E35" s="373"/>
      <c r="F35" s="545">
        <v>33</v>
      </c>
      <c r="G35" s="545">
        <v>41.5</v>
      </c>
      <c r="H35" s="545">
        <v>38.5</v>
      </c>
      <c r="I35" s="545">
        <v>32.700000000000003</v>
      </c>
      <c r="J35" s="546">
        <v>32.6</v>
      </c>
      <c r="K35" s="547" t="s">
        <v>349</v>
      </c>
      <c r="L35" s="374">
        <v>0.39999999999999858</v>
      </c>
    </row>
    <row r="36" spans="1:12" s="369" customFormat="1" ht="15.95" customHeight="1" x14ac:dyDescent="0.2">
      <c r="A36" s="375" t="s">
        <v>350</v>
      </c>
      <c r="B36" s="376"/>
      <c r="C36" s="377"/>
      <c r="D36" s="376"/>
      <c r="E36" s="378"/>
      <c r="F36" s="548">
        <v>2794</v>
      </c>
      <c r="G36" s="548">
        <v>2061</v>
      </c>
      <c r="H36" s="548">
        <v>2843</v>
      </c>
      <c r="I36" s="548">
        <v>2612</v>
      </c>
      <c r="J36" s="548">
        <v>3010</v>
      </c>
      <c r="K36" s="549">
        <v>-216</v>
      </c>
      <c r="L36" s="380">
        <v>-7.176079734219269</v>
      </c>
    </row>
    <row r="37" spans="1:12" s="369" customFormat="1" ht="15.95" customHeight="1" x14ac:dyDescent="0.2">
      <c r="A37" s="381"/>
      <c r="B37" s="382" t="s">
        <v>113</v>
      </c>
      <c r="C37" s="382" t="s">
        <v>351</v>
      </c>
      <c r="D37" s="382"/>
      <c r="E37" s="383"/>
      <c r="F37" s="548">
        <v>756</v>
      </c>
      <c r="G37" s="548">
        <v>735</v>
      </c>
      <c r="H37" s="548">
        <v>983</v>
      </c>
      <c r="I37" s="548">
        <v>783</v>
      </c>
      <c r="J37" s="548">
        <v>837</v>
      </c>
      <c r="K37" s="549">
        <v>-81</v>
      </c>
      <c r="L37" s="380">
        <v>-9.67741935483871</v>
      </c>
    </row>
    <row r="38" spans="1:12" s="369" customFormat="1" ht="15.95" customHeight="1" x14ac:dyDescent="0.2">
      <c r="A38" s="381"/>
      <c r="B38" s="384" t="s">
        <v>105</v>
      </c>
      <c r="C38" s="384" t="s">
        <v>106</v>
      </c>
      <c r="D38" s="385"/>
      <c r="E38" s="383"/>
      <c r="F38" s="548">
        <v>1611</v>
      </c>
      <c r="G38" s="548">
        <v>1091</v>
      </c>
      <c r="H38" s="548">
        <v>1502</v>
      </c>
      <c r="I38" s="548">
        <v>1584</v>
      </c>
      <c r="J38" s="550">
        <v>1714</v>
      </c>
      <c r="K38" s="549">
        <v>-103</v>
      </c>
      <c r="L38" s="380">
        <v>-6.0093348891481915</v>
      </c>
    </row>
    <row r="39" spans="1:12" s="369" customFormat="1" ht="15.95" customHeight="1" x14ac:dyDescent="0.2">
      <c r="A39" s="381"/>
      <c r="B39" s="385"/>
      <c r="C39" s="382" t="s">
        <v>352</v>
      </c>
      <c r="D39" s="385"/>
      <c r="E39" s="383"/>
      <c r="F39" s="548">
        <v>427</v>
      </c>
      <c r="G39" s="548">
        <v>399</v>
      </c>
      <c r="H39" s="548">
        <v>473</v>
      </c>
      <c r="I39" s="548">
        <v>439</v>
      </c>
      <c r="J39" s="548">
        <v>451</v>
      </c>
      <c r="K39" s="549">
        <v>-24</v>
      </c>
      <c r="L39" s="380">
        <v>-5.3215077605321506</v>
      </c>
    </row>
    <row r="40" spans="1:12" s="369" customFormat="1" ht="15.95" customHeight="1" x14ac:dyDescent="0.2">
      <c r="A40" s="381"/>
      <c r="B40" s="384"/>
      <c r="C40" s="384" t="s">
        <v>107</v>
      </c>
      <c r="D40" s="385"/>
      <c r="E40" s="383"/>
      <c r="F40" s="548">
        <v>1183</v>
      </c>
      <c r="G40" s="548">
        <v>970</v>
      </c>
      <c r="H40" s="548">
        <v>1341</v>
      </c>
      <c r="I40" s="548">
        <v>1028</v>
      </c>
      <c r="J40" s="548">
        <v>1296</v>
      </c>
      <c r="K40" s="549">
        <v>-113</v>
      </c>
      <c r="L40" s="380">
        <v>-8.7191358024691361</v>
      </c>
    </row>
    <row r="41" spans="1:12" s="369" customFormat="1" ht="24" customHeight="1" x14ac:dyDescent="0.2">
      <c r="A41" s="381"/>
      <c r="B41" s="385"/>
      <c r="C41" s="382" t="s">
        <v>352</v>
      </c>
      <c r="D41" s="385"/>
      <c r="E41" s="383"/>
      <c r="F41" s="548">
        <v>329</v>
      </c>
      <c r="G41" s="548">
        <v>336</v>
      </c>
      <c r="H41" s="548">
        <v>510</v>
      </c>
      <c r="I41" s="548">
        <v>344</v>
      </c>
      <c r="J41" s="550">
        <v>386</v>
      </c>
      <c r="K41" s="549">
        <v>-57</v>
      </c>
      <c r="L41" s="380">
        <v>-14.766839378238341</v>
      </c>
    </row>
    <row r="42" spans="1:12" s="110" customFormat="1" ht="15" customHeight="1" x14ac:dyDescent="0.2">
      <c r="A42" s="381"/>
      <c r="B42" s="384" t="s">
        <v>113</v>
      </c>
      <c r="C42" s="384" t="s">
        <v>353</v>
      </c>
      <c r="D42" s="385"/>
      <c r="E42" s="383"/>
      <c r="F42" s="548">
        <v>636</v>
      </c>
      <c r="G42" s="548">
        <v>462</v>
      </c>
      <c r="H42" s="548">
        <v>883</v>
      </c>
      <c r="I42" s="548">
        <v>589</v>
      </c>
      <c r="J42" s="548">
        <v>694</v>
      </c>
      <c r="K42" s="549">
        <v>-58</v>
      </c>
      <c r="L42" s="380">
        <v>-8.3573487031700289</v>
      </c>
    </row>
    <row r="43" spans="1:12" s="110" customFormat="1" ht="15" customHeight="1" x14ac:dyDescent="0.2">
      <c r="A43" s="381"/>
      <c r="B43" s="385"/>
      <c r="C43" s="382" t="s">
        <v>352</v>
      </c>
      <c r="D43" s="385"/>
      <c r="E43" s="383"/>
      <c r="F43" s="548">
        <v>246</v>
      </c>
      <c r="G43" s="548">
        <v>195</v>
      </c>
      <c r="H43" s="548">
        <v>358</v>
      </c>
      <c r="I43" s="548">
        <v>243</v>
      </c>
      <c r="J43" s="548">
        <v>271</v>
      </c>
      <c r="K43" s="549">
        <v>-25</v>
      </c>
      <c r="L43" s="380">
        <v>-9.2250922509225095</v>
      </c>
    </row>
    <row r="44" spans="1:12" s="110" customFormat="1" ht="15" customHeight="1" x14ac:dyDescent="0.2">
      <c r="A44" s="381"/>
      <c r="B44" s="384"/>
      <c r="C44" s="366" t="s">
        <v>109</v>
      </c>
      <c r="D44" s="385"/>
      <c r="E44" s="383"/>
      <c r="F44" s="548">
        <v>1851</v>
      </c>
      <c r="G44" s="548">
        <v>1387</v>
      </c>
      <c r="H44" s="548">
        <v>1738</v>
      </c>
      <c r="I44" s="548">
        <v>1771</v>
      </c>
      <c r="J44" s="550">
        <v>2026</v>
      </c>
      <c r="K44" s="549">
        <v>-175</v>
      </c>
      <c r="L44" s="380">
        <v>-8.637709772951629</v>
      </c>
    </row>
    <row r="45" spans="1:12" s="110" customFormat="1" ht="15" customHeight="1" x14ac:dyDescent="0.2">
      <c r="A45" s="381"/>
      <c r="B45" s="385"/>
      <c r="C45" s="382" t="s">
        <v>352</v>
      </c>
      <c r="D45" s="385"/>
      <c r="E45" s="383"/>
      <c r="F45" s="548">
        <v>459</v>
      </c>
      <c r="G45" s="548">
        <v>463</v>
      </c>
      <c r="H45" s="548">
        <v>555</v>
      </c>
      <c r="I45" s="548">
        <v>477</v>
      </c>
      <c r="J45" s="548">
        <v>495</v>
      </c>
      <c r="K45" s="549">
        <v>-36</v>
      </c>
      <c r="L45" s="380">
        <v>-7.2727272727272725</v>
      </c>
    </row>
    <row r="46" spans="1:12" s="110" customFormat="1" ht="15" customHeight="1" x14ac:dyDescent="0.2">
      <c r="A46" s="381"/>
      <c r="B46" s="384"/>
      <c r="C46" s="366" t="s">
        <v>110</v>
      </c>
      <c r="D46" s="385"/>
      <c r="E46" s="383"/>
      <c r="F46" s="548">
        <v>262</v>
      </c>
      <c r="G46" s="548">
        <v>183</v>
      </c>
      <c r="H46" s="548">
        <v>195</v>
      </c>
      <c r="I46" s="548">
        <v>224</v>
      </c>
      <c r="J46" s="548">
        <v>262</v>
      </c>
      <c r="K46" s="549">
        <v>0</v>
      </c>
      <c r="L46" s="380">
        <v>0</v>
      </c>
    </row>
    <row r="47" spans="1:12" s="110" customFormat="1" ht="15" customHeight="1" x14ac:dyDescent="0.2">
      <c r="A47" s="381"/>
      <c r="B47" s="385"/>
      <c r="C47" s="382" t="s">
        <v>352</v>
      </c>
      <c r="D47" s="385"/>
      <c r="E47" s="383"/>
      <c r="F47" s="548">
        <v>42</v>
      </c>
      <c r="G47" s="548">
        <v>59</v>
      </c>
      <c r="H47" s="548">
        <v>59</v>
      </c>
      <c r="I47" s="548">
        <v>56</v>
      </c>
      <c r="J47" s="550">
        <v>61</v>
      </c>
      <c r="K47" s="549">
        <v>-19</v>
      </c>
      <c r="L47" s="380">
        <v>-31.147540983606557</v>
      </c>
    </row>
    <row r="48" spans="1:12" s="110" customFormat="1" ht="15" customHeight="1" x14ac:dyDescent="0.2">
      <c r="A48" s="381"/>
      <c r="B48" s="385"/>
      <c r="C48" s="366" t="s">
        <v>111</v>
      </c>
      <c r="D48" s="386"/>
      <c r="E48" s="387"/>
      <c r="F48" s="548">
        <v>45</v>
      </c>
      <c r="G48" s="548">
        <v>29</v>
      </c>
      <c r="H48" s="548">
        <v>27</v>
      </c>
      <c r="I48" s="548">
        <v>28</v>
      </c>
      <c r="J48" s="548">
        <v>28</v>
      </c>
      <c r="K48" s="549">
        <v>17</v>
      </c>
      <c r="L48" s="380">
        <v>60.714285714285715</v>
      </c>
    </row>
    <row r="49" spans="1:12" s="110" customFormat="1" ht="15" customHeight="1" x14ac:dyDescent="0.2">
      <c r="A49" s="381"/>
      <c r="B49" s="385"/>
      <c r="C49" s="382" t="s">
        <v>352</v>
      </c>
      <c r="D49" s="385"/>
      <c r="E49" s="383"/>
      <c r="F49" s="548">
        <v>9</v>
      </c>
      <c r="G49" s="548">
        <v>18</v>
      </c>
      <c r="H49" s="548">
        <v>11</v>
      </c>
      <c r="I49" s="548">
        <v>7</v>
      </c>
      <c r="J49" s="548">
        <v>10</v>
      </c>
      <c r="K49" s="549">
        <v>-1</v>
      </c>
      <c r="L49" s="380">
        <v>-10</v>
      </c>
    </row>
    <row r="50" spans="1:12" s="110" customFormat="1" ht="15" customHeight="1" x14ac:dyDescent="0.2">
      <c r="A50" s="381"/>
      <c r="B50" s="384" t="s">
        <v>113</v>
      </c>
      <c r="C50" s="382" t="s">
        <v>181</v>
      </c>
      <c r="D50" s="385"/>
      <c r="E50" s="383"/>
      <c r="F50" s="548">
        <v>1882</v>
      </c>
      <c r="G50" s="548">
        <v>1241</v>
      </c>
      <c r="H50" s="548">
        <v>1916</v>
      </c>
      <c r="I50" s="548">
        <v>1776</v>
      </c>
      <c r="J50" s="550">
        <v>2002</v>
      </c>
      <c r="K50" s="549">
        <v>-120</v>
      </c>
      <c r="L50" s="380">
        <v>-5.9940059940059944</v>
      </c>
    </row>
    <row r="51" spans="1:12" s="110" customFormat="1" ht="15" customHeight="1" x14ac:dyDescent="0.2">
      <c r="A51" s="381"/>
      <c r="B51" s="385"/>
      <c r="C51" s="382" t="s">
        <v>352</v>
      </c>
      <c r="D51" s="385"/>
      <c r="E51" s="383"/>
      <c r="F51" s="548">
        <v>475</v>
      </c>
      <c r="G51" s="548">
        <v>415</v>
      </c>
      <c r="H51" s="548">
        <v>587</v>
      </c>
      <c r="I51" s="548">
        <v>477</v>
      </c>
      <c r="J51" s="548">
        <v>502</v>
      </c>
      <c r="K51" s="549">
        <v>-27</v>
      </c>
      <c r="L51" s="380">
        <v>-5.3784860557768921</v>
      </c>
    </row>
    <row r="52" spans="1:12" s="110" customFormat="1" ht="15" customHeight="1" x14ac:dyDescent="0.2">
      <c r="A52" s="381"/>
      <c r="B52" s="384"/>
      <c r="C52" s="382" t="s">
        <v>182</v>
      </c>
      <c r="D52" s="385"/>
      <c r="E52" s="383"/>
      <c r="F52" s="548">
        <v>912</v>
      </c>
      <c r="G52" s="548">
        <v>820</v>
      </c>
      <c r="H52" s="548">
        <v>927</v>
      </c>
      <c r="I52" s="548">
        <v>836</v>
      </c>
      <c r="J52" s="548">
        <v>1008</v>
      </c>
      <c r="K52" s="549">
        <v>-96</v>
      </c>
      <c r="L52" s="380">
        <v>-9.5238095238095237</v>
      </c>
    </row>
    <row r="53" spans="1:12" s="269" customFormat="1" ht="11.25" customHeight="1" x14ac:dyDescent="0.2">
      <c r="A53" s="381"/>
      <c r="B53" s="385"/>
      <c r="C53" s="382" t="s">
        <v>352</v>
      </c>
      <c r="D53" s="385"/>
      <c r="E53" s="383"/>
      <c r="F53" s="548">
        <v>281</v>
      </c>
      <c r="G53" s="548">
        <v>320</v>
      </c>
      <c r="H53" s="548">
        <v>396</v>
      </c>
      <c r="I53" s="548">
        <v>306</v>
      </c>
      <c r="J53" s="550">
        <v>335</v>
      </c>
      <c r="K53" s="549">
        <v>-54</v>
      </c>
      <c r="L53" s="380">
        <v>-16.119402985074625</v>
      </c>
    </row>
    <row r="54" spans="1:12" s="151" customFormat="1" ht="12.75" customHeight="1" x14ac:dyDescent="0.2">
      <c r="A54" s="381"/>
      <c r="B54" s="384" t="s">
        <v>113</v>
      </c>
      <c r="C54" s="384" t="s">
        <v>116</v>
      </c>
      <c r="D54" s="385"/>
      <c r="E54" s="383"/>
      <c r="F54" s="548">
        <v>2098</v>
      </c>
      <c r="G54" s="548">
        <v>1469</v>
      </c>
      <c r="H54" s="548">
        <v>2055</v>
      </c>
      <c r="I54" s="548">
        <v>1763</v>
      </c>
      <c r="J54" s="548">
        <v>2250</v>
      </c>
      <c r="K54" s="549">
        <v>-152</v>
      </c>
      <c r="L54" s="380">
        <v>-6.7555555555555555</v>
      </c>
    </row>
    <row r="55" spans="1:12" ht="11.25" x14ac:dyDescent="0.2">
      <c r="A55" s="381"/>
      <c r="B55" s="385"/>
      <c r="C55" s="382" t="s">
        <v>352</v>
      </c>
      <c r="D55" s="385"/>
      <c r="E55" s="383"/>
      <c r="F55" s="548">
        <v>526</v>
      </c>
      <c r="G55" s="548">
        <v>490</v>
      </c>
      <c r="H55" s="548">
        <v>680</v>
      </c>
      <c r="I55" s="548">
        <v>506</v>
      </c>
      <c r="J55" s="548">
        <v>589</v>
      </c>
      <c r="K55" s="549">
        <v>-63</v>
      </c>
      <c r="L55" s="380">
        <v>-10.696095076400679</v>
      </c>
    </row>
    <row r="56" spans="1:12" ht="14.25" customHeight="1" x14ac:dyDescent="0.2">
      <c r="A56" s="381"/>
      <c r="B56" s="385"/>
      <c r="C56" s="384" t="s">
        <v>117</v>
      </c>
      <c r="D56" s="385"/>
      <c r="E56" s="383"/>
      <c r="F56" s="548">
        <v>696</v>
      </c>
      <c r="G56" s="548">
        <v>591</v>
      </c>
      <c r="H56" s="548">
        <v>788</v>
      </c>
      <c r="I56" s="548">
        <v>848</v>
      </c>
      <c r="J56" s="548">
        <v>757</v>
      </c>
      <c r="K56" s="549">
        <v>-61</v>
      </c>
      <c r="L56" s="380">
        <v>-8.0581241743725229</v>
      </c>
    </row>
    <row r="57" spans="1:12" ht="18.75" customHeight="1" x14ac:dyDescent="0.2">
      <c r="A57" s="388"/>
      <c r="B57" s="389"/>
      <c r="C57" s="390" t="s">
        <v>352</v>
      </c>
      <c r="D57" s="389"/>
      <c r="E57" s="391"/>
      <c r="F57" s="551">
        <v>230</v>
      </c>
      <c r="G57" s="552">
        <v>245</v>
      </c>
      <c r="H57" s="552">
        <v>303</v>
      </c>
      <c r="I57" s="552">
        <v>277</v>
      </c>
      <c r="J57" s="552">
        <v>247</v>
      </c>
      <c r="K57" s="553">
        <f t="shared" ref="K57" si="0">IF(OR(F57=".",J57=".")=TRUE,".",IF(OR(F57="*",J57="*")=TRUE,"*",IF(AND(F57="-",J57="-")=TRUE,"-",IF(AND(ISNUMBER(J57),ISNUMBER(F57))=TRUE,IF(F57-J57=0,0,F57-J57),IF(ISNUMBER(F57)=TRUE,F57,-J57)))))</f>
        <v>-17</v>
      </c>
      <c r="L57" s="392">
        <f t="shared" ref="L57" si="1">IF(K57 =".",".",IF(K57 ="*","*",IF(K57="-","-",IF(K57=0,0,IF(OR(J57="-",J57=".",F57="-",F57=".")=TRUE,"X",IF(J57=0,"0,0",IF(ABS(K57*100/J57)&gt;250,".X",(K57*100/J57))))))))</f>
        <v>-6.8825910931174086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2894</v>
      </c>
      <c r="E11" s="114">
        <v>2167</v>
      </c>
      <c r="F11" s="114">
        <v>3730</v>
      </c>
      <c r="G11" s="114">
        <v>2652</v>
      </c>
      <c r="H11" s="140">
        <v>3097</v>
      </c>
      <c r="I11" s="115">
        <v>-203</v>
      </c>
      <c r="J11" s="116">
        <v>-6.5547303842428155</v>
      </c>
    </row>
    <row r="12" spans="1:15" s="110" customFormat="1" ht="24.95" customHeight="1" x14ac:dyDescent="0.2">
      <c r="A12" s="193" t="s">
        <v>132</v>
      </c>
      <c r="B12" s="194" t="s">
        <v>133</v>
      </c>
      <c r="C12" s="113">
        <v>1.3130615065653075</v>
      </c>
      <c r="D12" s="115">
        <v>38</v>
      </c>
      <c r="E12" s="114">
        <v>18</v>
      </c>
      <c r="F12" s="114">
        <v>79</v>
      </c>
      <c r="G12" s="114">
        <v>69</v>
      </c>
      <c r="H12" s="140">
        <v>71</v>
      </c>
      <c r="I12" s="115">
        <v>-33</v>
      </c>
      <c r="J12" s="116">
        <v>-46.478873239436616</v>
      </c>
    </row>
    <row r="13" spans="1:15" s="110" customFormat="1" ht="24.95" customHeight="1" x14ac:dyDescent="0.2">
      <c r="A13" s="193" t="s">
        <v>134</v>
      </c>
      <c r="B13" s="199" t="s">
        <v>214</v>
      </c>
      <c r="C13" s="113">
        <v>0.58742225293711126</v>
      </c>
      <c r="D13" s="115">
        <v>17</v>
      </c>
      <c r="E13" s="114">
        <v>15</v>
      </c>
      <c r="F13" s="114">
        <v>25</v>
      </c>
      <c r="G13" s="114">
        <v>17</v>
      </c>
      <c r="H13" s="140">
        <v>18</v>
      </c>
      <c r="I13" s="115">
        <v>-1</v>
      </c>
      <c r="J13" s="116">
        <v>-5.5555555555555554</v>
      </c>
    </row>
    <row r="14" spans="1:15" s="287" customFormat="1" ht="24.95" customHeight="1" x14ac:dyDescent="0.2">
      <c r="A14" s="193" t="s">
        <v>215</v>
      </c>
      <c r="B14" s="199" t="s">
        <v>137</v>
      </c>
      <c r="C14" s="113">
        <v>14.512785072563926</v>
      </c>
      <c r="D14" s="115">
        <v>420</v>
      </c>
      <c r="E14" s="114">
        <v>313</v>
      </c>
      <c r="F14" s="114">
        <v>656</v>
      </c>
      <c r="G14" s="114">
        <v>378</v>
      </c>
      <c r="H14" s="140">
        <v>523</v>
      </c>
      <c r="I14" s="115">
        <v>-103</v>
      </c>
      <c r="J14" s="116">
        <v>-19.694072657743785</v>
      </c>
      <c r="K14" s="110"/>
      <c r="L14" s="110"/>
      <c r="M14" s="110"/>
      <c r="N14" s="110"/>
      <c r="O14" s="110"/>
    </row>
    <row r="15" spans="1:15" s="110" customFormat="1" ht="24.95" customHeight="1" x14ac:dyDescent="0.2">
      <c r="A15" s="193" t="s">
        <v>216</v>
      </c>
      <c r="B15" s="199" t="s">
        <v>217</v>
      </c>
      <c r="C15" s="113">
        <v>2.21147201105736</v>
      </c>
      <c r="D15" s="115">
        <v>64</v>
      </c>
      <c r="E15" s="114">
        <v>40</v>
      </c>
      <c r="F15" s="114">
        <v>99</v>
      </c>
      <c r="G15" s="114">
        <v>49</v>
      </c>
      <c r="H15" s="140">
        <v>67</v>
      </c>
      <c r="I15" s="115">
        <v>-3</v>
      </c>
      <c r="J15" s="116">
        <v>-4.4776119402985071</v>
      </c>
    </row>
    <row r="16" spans="1:15" s="287" customFormat="1" ht="24.95" customHeight="1" x14ac:dyDescent="0.2">
      <c r="A16" s="193" t="s">
        <v>218</v>
      </c>
      <c r="B16" s="199" t="s">
        <v>141</v>
      </c>
      <c r="C16" s="113">
        <v>9.5024187975120942</v>
      </c>
      <c r="D16" s="115">
        <v>275</v>
      </c>
      <c r="E16" s="114">
        <v>215</v>
      </c>
      <c r="F16" s="114">
        <v>448</v>
      </c>
      <c r="G16" s="114">
        <v>259</v>
      </c>
      <c r="H16" s="140">
        <v>372</v>
      </c>
      <c r="I16" s="115">
        <v>-97</v>
      </c>
      <c r="J16" s="116">
        <v>-26.0752688172043</v>
      </c>
      <c r="K16" s="110"/>
      <c r="L16" s="110"/>
      <c r="M16" s="110"/>
      <c r="N16" s="110"/>
      <c r="O16" s="110"/>
    </row>
    <row r="17" spans="1:15" s="110" customFormat="1" ht="24.95" customHeight="1" x14ac:dyDescent="0.2">
      <c r="A17" s="193" t="s">
        <v>142</v>
      </c>
      <c r="B17" s="199" t="s">
        <v>220</v>
      </c>
      <c r="C17" s="113">
        <v>2.7988942639944714</v>
      </c>
      <c r="D17" s="115">
        <v>81</v>
      </c>
      <c r="E17" s="114">
        <v>58</v>
      </c>
      <c r="F17" s="114">
        <v>109</v>
      </c>
      <c r="G17" s="114">
        <v>70</v>
      </c>
      <c r="H17" s="140">
        <v>84</v>
      </c>
      <c r="I17" s="115">
        <v>-3</v>
      </c>
      <c r="J17" s="116">
        <v>-3.5714285714285716</v>
      </c>
    </row>
    <row r="18" spans="1:15" s="287" customFormat="1" ht="24.95" customHeight="1" x14ac:dyDescent="0.2">
      <c r="A18" s="201" t="s">
        <v>144</v>
      </c>
      <c r="B18" s="202" t="s">
        <v>145</v>
      </c>
      <c r="C18" s="113">
        <v>10.19350380096752</v>
      </c>
      <c r="D18" s="115">
        <v>295</v>
      </c>
      <c r="E18" s="114">
        <v>140</v>
      </c>
      <c r="F18" s="114">
        <v>332</v>
      </c>
      <c r="G18" s="114">
        <v>245</v>
      </c>
      <c r="H18" s="140">
        <v>256</v>
      </c>
      <c r="I18" s="115">
        <v>39</v>
      </c>
      <c r="J18" s="116">
        <v>15.234375</v>
      </c>
      <c r="K18" s="110"/>
      <c r="L18" s="110"/>
      <c r="M18" s="110"/>
      <c r="N18" s="110"/>
      <c r="O18" s="110"/>
    </row>
    <row r="19" spans="1:15" s="110" customFormat="1" ht="24.95" customHeight="1" x14ac:dyDescent="0.2">
      <c r="A19" s="193" t="s">
        <v>146</v>
      </c>
      <c r="B19" s="199" t="s">
        <v>147</v>
      </c>
      <c r="C19" s="113">
        <v>20.939875604699377</v>
      </c>
      <c r="D19" s="115">
        <v>606</v>
      </c>
      <c r="E19" s="114">
        <v>517</v>
      </c>
      <c r="F19" s="114">
        <v>836</v>
      </c>
      <c r="G19" s="114">
        <v>467</v>
      </c>
      <c r="H19" s="140">
        <v>659</v>
      </c>
      <c r="I19" s="115">
        <v>-53</v>
      </c>
      <c r="J19" s="116">
        <v>-8.0424886191198794</v>
      </c>
    </row>
    <row r="20" spans="1:15" s="287" customFormat="1" ht="24.95" customHeight="1" x14ac:dyDescent="0.2">
      <c r="A20" s="193" t="s">
        <v>148</v>
      </c>
      <c r="B20" s="199" t="s">
        <v>149</v>
      </c>
      <c r="C20" s="113">
        <v>4.4574982722874914</v>
      </c>
      <c r="D20" s="115">
        <v>129</v>
      </c>
      <c r="E20" s="114">
        <v>84</v>
      </c>
      <c r="F20" s="114">
        <v>117</v>
      </c>
      <c r="G20" s="114">
        <v>106</v>
      </c>
      <c r="H20" s="140">
        <v>117</v>
      </c>
      <c r="I20" s="115">
        <v>12</v>
      </c>
      <c r="J20" s="116">
        <v>10.256410256410257</v>
      </c>
      <c r="K20" s="110"/>
      <c r="L20" s="110"/>
      <c r="M20" s="110"/>
      <c r="N20" s="110"/>
      <c r="O20" s="110"/>
    </row>
    <row r="21" spans="1:15" s="110" customFormat="1" ht="24.95" customHeight="1" x14ac:dyDescent="0.2">
      <c r="A21" s="201" t="s">
        <v>150</v>
      </c>
      <c r="B21" s="202" t="s">
        <v>151</v>
      </c>
      <c r="C21" s="113">
        <v>7.4637180373185901</v>
      </c>
      <c r="D21" s="115">
        <v>216</v>
      </c>
      <c r="E21" s="114">
        <v>167</v>
      </c>
      <c r="F21" s="114">
        <v>244</v>
      </c>
      <c r="G21" s="114">
        <v>267</v>
      </c>
      <c r="H21" s="140">
        <v>283</v>
      </c>
      <c r="I21" s="115">
        <v>-67</v>
      </c>
      <c r="J21" s="116">
        <v>-23.674911660777386</v>
      </c>
    </row>
    <row r="22" spans="1:15" s="110" customFormat="1" ht="24.95" customHeight="1" x14ac:dyDescent="0.2">
      <c r="A22" s="201" t="s">
        <v>152</v>
      </c>
      <c r="B22" s="199" t="s">
        <v>153</v>
      </c>
      <c r="C22" s="113">
        <v>2.6606772633033864</v>
      </c>
      <c r="D22" s="115">
        <v>77</v>
      </c>
      <c r="E22" s="114">
        <v>35</v>
      </c>
      <c r="F22" s="114">
        <v>55</v>
      </c>
      <c r="G22" s="114">
        <v>49</v>
      </c>
      <c r="H22" s="140">
        <v>56</v>
      </c>
      <c r="I22" s="115">
        <v>21</v>
      </c>
      <c r="J22" s="116">
        <v>37.5</v>
      </c>
    </row>
    <row r="23" spans="1:15" s="110" customFormat="1" ht="24.95" customHeight="1" x14ac:dyDescent="0.2">
      <c r="A23" s="193" t="s">
        <v>154</v>
      </c>
      <c r="B23" s="199" t="s">
        <v>155</v>
      </c>
      <c r="C23" s="113">
        <v>0.89841050449205251</v>
      </c>
      <c r="D23" s="115">
        <v>26</v>
      </c>
      <c r="E23" s="114">
        <v>17</v>
      </c>
      <c r="F23" s="114">
        <v>28</v>
      </c>
      <c r="G23" s="114">
        <v>27</v>
      </c>
      <c r="H23" s="140">
        <v>35</v>
      </c>
      <c r="I23" s="115">
        <v>-9</v>
      </c>
      <c r="J23" s="116">
        <v>-25.714285714285715</v>
      </c>
    </row>
    <row r="24" spans="1:15" s="110" customFormat="1" ht="24.95" customHeight="1" x14ac:dyDescent="0.2">
      <c r="A24" s="193" t="s">
        <v>156</v>
      </c>
      <c r="B24" s="199" t="s">
        <v>221</v>
      </c>
      <c r="C24" s="113">
        <v>7.1181755355908773</v>
      </c>
      <c r="D24" s="115">
        <v>206</v>
      </c>
      <c r="E24" s="114">
        <v>112</v>
      </c>
      <c r="F24" s="114">
        <v>191</v>
      </c>
      <c r="G24" s="114">
        <v>132</v>
      </c>
      <c r="H24" s="140">
        <v>185</v>
      </c>
      <c r="I24" s="115">
        <v>21</v>
      </c>
      <c r="J24" s="116">
        <v>11.351351351351351</v>
      </c>
    </row>
    <row r="25" spans="1:15" s="110" customFormat="1" ht="24.95" customHeight="1" x14ac:dyDescent="0.2">
      <c r="A25" s="193" t="s">
        <v>222</v>
      </c>
      <c r="B25" s="204" t="s">
        <v>159</v>
      </c>
      <c r="C25" s="113">
        <v>5.8742225293711128</v>
      </c>
      <c r="D25" s="115">
        <v>170</v>
      </c>
      <c r="E25" s="114">
        <v>111</v>
      </c>
      <c r="F25" s="114">
        <v>151</v>
      </c>
      <c r="G25" s="114">
        <v>249</v>
      </c>
      <c r="H25" s="140">
        <v>172</v>
      </c>
      <c r="I25" s="115">
        <v>-2</v>
      </c>
      <c r="J25" s="116">
        <v>-1.1627906976744187</v>
      </c>
    </row>
    <row r="26" spans="1:15" s="110" customFormat="1" ht="24.95" customHeight="1" x14ac:dyDescent="0.2">
      <c r="A26" s="201">
        <v>782.78300000000002</v>
      </c>
      <c r="B26" s="203" t="s">
        <v>160</v>
      </c>
      <c r="C26" s="113">
        <v>4.7339322736696614</v>
      </c>
      <c r="D26" s="115">
        <v>137</v>
      </c>
      <c r="E26" s="114">
        <v>100</v>
      </c>
      <c r="F26" s="114">
        <v>146</v>
      </c>
      <c r="G26" s="114">
        <v>215</v>
      </c>
      <c r="H26" s="140">
        <v>155</v>
      </c>
      <c r="I26" s="115">
        <v>-18</v>
      </c>
      <c r="J26" s="116">
        <v>-11.612903225806452</v>
      </c>
    </row>
    <row r="27" spans="1:15" s="110" customFormat="1" ht="24.95" customHeight="1" x14ac:dyDescent="0.2">
      <c r="A27" s="193" t="s">
        <v>161</v>
      </c>
      <c r="B27" s="199" t="s">
        <v>162</v>
      </c>
      <c r="C27" s="113">
        <v>2.6606772633033864</v>
      </c>
      <c r="D27" s="115">
        <v>77</v>
      </c>
      <c r="E27" s="114">
        <v>58</v>
      </c>
      <c r="F27" s="114">
        <v>118</v>
      </c>
      <c r="G27" s="114">
        <v>38</v>
      </c>
      <c r="H27" s="140">
        <v>56</v>
      </c>
      <c r="I27" s="115">
        <v>21</v>
      </c>
      <c r="J27" s="116">
        <v>37.5</v>
      </c>
    </row>
    <row r="28" spans="1:15" s="110" customFormat="1" ht="24.95" customHeight="1" x14ac:dyDescent="0.2">
      <c r="A28" s="193" t="s">
        <v>163</v>
      </c>
      <c r="B28" s="199" t="s">
        <v>164</v>
      </c>
      <c r="C28" s="113">
        <v>3.0062197650310987</v>
      </c>
      <c r="D28" s="115">
        <v>87</v>
      </c>
      <c r="E28" s="114">
        <v>95</v>
      </c>
      <c r="F28" s="114">
        <v>174</v>
      </c>
      <c r="G28" s="114">
        <v>47</v>
      </c>
      <c r="H28" s="140">
        <v>74</v>
      </c>
      <c r="I28" s="115">
        <v>13</v>
      </c>
      <c r="J28" s="116">
        <v>17.567567567567568</v>
      </c>
    </row>
    <row r="29" spans="1:15" s="110" customFormat="1" ht="24.95" customHeight="1" x14ac:dyDescent="0.2">
      <c r="A29" s="193">
        <v>86</v>
      </c>
      <c r="B29" s="199" t="s">
        <v>165</v>
      </c>
      <c r="C29" s="113">
        <v>4.3883897719419487</v>
      </c>
      <c r="D29" s="115">
        <v>127</v>
      </c>
      <c r="E29" s="114">
        <v>119</v>
      </c>
      <c r="F29" s="114">
        <v>171</v>
      </c>
      <c r="G29" s="114">
        <v>111</v>
      </c>
      <c r="H29" s="140">
        <v>123</v>
      </c>
      <c r="I29" s="115">
        <v>4</v>
      </c>
      <c r="J29" s="116">
        <v>3.2520325203252032</v>
      </c>
    </row>
    <row r="30" spans="1:15" s="110" customFormat="1" ht="24.95" customHeight="1" x14ac:dyDescent="0.2">
      <c r="A30" s="193">
        <v>87.88</v>
      </c>
      <c r="B30" s="204" t="s">
        <v>166</v>
      </c>
      <c r="C30" s="113">
        <v>4.9412577747062887</v>
      </c>
      <c r="D30" s="115">
        <v>143</v>
      </c>
      <c r="E30" s="114">
        <v>149</v>
      </c>
      <c r="F30" s="114">
        <v>282</v>
      </c>
      <c r="G30" s="114">
        <v>128</v>
      </c>
      <c r="H30" s="140">
        <v>206</v>
      </c>
      <c r="I30" s="115">
        <v>-63</v>
      </c>
      <c r="J30" s="116">
        <v>-30.582524271844662</v>
      </c>
    </row>
    <row r="31" spans="1:15" s="110" customFormat="1" ht="24.95" customHeight="1" x14ac:dyDescent="0.2">
      <c r="A31" s="193" t="s">
        <v>167</v>
      </c>
      <c r="B31" s="199" t="s">
        <v>168</v>
      </c>
      <c r="C31" s="113">
        <v>4.2501727712508641</v>
      </c>
      <c r="D31" s="115">
        <v>123</v>
      </c>
      <c r="E31" s="114">
        <v>117</v>
      </c>
      <c r="F31" s="114">
        <v>125</v>
      </c>
      <c r="G31" s="114">
        <v>107</v>
      </c>
      <c r="H31" s="140">
        <v>108</v>
      </c>
      <c r="I31" s="115">
        <v>15</v>
      </c>
      <c r="J31" s="116">
        <v>13.888888888888889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1.3130615065653075</v>
      </c>
      <c r="D34" s="115">
        <v>38</v>
      </c>
      <c r="E34" s="114">
        <v>18</v>
      </c>
      <c r="F34" s="114">
        <v>79</v>
      </c>
      <c r="G34" s="114">
        <v>69</v>
      </c>
      <c r="H34" s="140">
        <v>71</v>
      </c>
      <c r="I34" s="115">
        <v>-33</v>
      </c>
      <c r="J34" s="116">
        <v>-46.478873239436616</v>
      </c>
    </row>
    <row r="35" spans="1:10" s="110" customFormat="1" ht="24.95" customHeight="1" x14ac:dyDescent="0.2">
      <c r="A35" s="292" t="s">
        <v>171</v>
      </c>
      <c r="B35" s="293" t="s">
        <v>172</v>
      </c>
      <c r="C35" s="113">
        <v>25.293711126468555</v>
      </c>
      <c r="D35" s="115">
        <v>732</v>
      </c>
      <c r="E35" s="114">
        <v>468</v>
      </c>
      <c r="F35" s="114">
        <v>1013</v>
      </c>
      <c r="G35" s="114">
        <v>640</v>
      </c>
      <c r="H35" s="140">
        <v>797</v>
      </c>
      <c r="I35" s="115">
        <v>-65</v>
      </c>
      <c r="J35" s="116">
        <v>-8.1555834378920959</v>
      </c>
    </row>
    <row r="36" spans="1:10" s="110" customFormat="1" ht="24.95" customHeight="1" x14ac:dyDescent="0.2">
      <c r="A36" s="294" t="s">
        <v>173</v>
      </c>
      <c r="B36" s="295" t="s">
        <v>174</v>
      </c>
      <c r="C36" s="125">
        <v>73.39322736696613</v>
      </c>
      <c r="D36" s="143">
        <v>2124</v>
      </c>
      <c r="E36" s="144">
        <v>1681</v>
      </c>
      <c r="F36" s="144">
        <v>2638</v>
      </c>
      <c r="G36" s="144">
        <v>1943</v>
      </c>
      <c r="H36" s="145">
        <v>2229</v>
      </c>
      <c r="I36" s="143">
        <v>-105</v>
      </c>
      <c r="J36" s="146">
        <v>-4.7106325706594889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2894</v>
      </c>
      <c r="F11" s="264">
        <v>2167</v>
      </c>
      <c r="G11" s="264">
        <v>3730</v>
      </c>
      <c r="H11" s="264">
        <v>2652</v>
      </c>
      <c r="I11" s="265">
        <v>3097</v>
      </c>
      <c r="J11" s="263">
        <v>-203</v>
      </c>
      <c r="K11" s="266">
        <v>-6.5547303842428155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23.255010366275052</v>
      </c>
      <c r="E13" s="115">
        <v>673</v>
      </c>
      <c r="F13" s="114">
        <v>519</v>
      </c>
      <c r="G13" s="114">
        <v>751</v>
      </c>
      <c r="H13" s="114">
        <v>768</v>
      </c>
      <c r="I13" s="140">
        <v>754</v>
      </c>
      <c r="J13" s="115">
        <v>-81</v>
      </c>
      <c r="K13" s="116">
        <v>-10.742705570291777</v>
      </c>
    </row>
    <row r="14" spans="1:15" ht="15.95" customHeight="1" x14ac:dyDescent="0.2">
      <c r="A14" s="306" t="s">
        <v>230</v>
      </c>
      <c r="B14" s="307"/>
      <c r="C14" s="308"/>
      <c r="D14" s="113">
        <v>57.118175535590879</v>
      </c>
      <c r="E14" s="115">
        <v>1653</v>
      </c>
      <c r="F14" s="114">
        <v>1208</v>
      </c>
      <c r="G14" s="114">
        <v>2365</v>
      </c>
      <c r="H14" s="114">
        <v>1402</v>
      </c>
      <c r="I14" s="140">
        <v>1688</v>
      </c>
      <c r="J14" s="115">
        <v>-35</v>
      </c>
      <c r="K14" s="116">
        <v>-2.0734597156398102</v>
      </c>
    </row>
    <row r="15" spans="1:15" ht="15.95" customHeight="1" x14ac:dyDescent="0.2">
      <c r="A15" s="306" t="s">
        <v>231</v>
      </c>
      <c r="B15" s="307"/>
      <c r="C15" s="308"/>
      <c r="D15" s="113">
        <v>9.9861782999308915</v>
      </c>
      <c r="E15" s="115">
        <v>289</v>
      </c>
      <c r="F15" s="114">
        <v>209</v>
      </c>
      <c r="G15" s="114">
        <v>267</v>
      </c>
      <c r="H15" s="114">
        <v>232</v>
      </c>
      <c r="I15" s="140">
        <v>338</v>
      </c>
      <c r="J15" s="115">
        <v>-49</v>
      </c>
      <c r="K15" s="116">
        <v>-14.497041420118343</v>
      </c>
    </row>
    <row r="16" spans="1:15" ht="15.95" customHeight="1" x14ac:dyDescent="0.2">
      <c r="A16" s="306" t="s">
        <v>232</v>
      </c>
      <c r="B16" s="307"/>
      <c r="C16" s="308"/>
      <c r="D16" s="113">
        <v>9.5369730476848655</v>
      </c>
      <c r="E16" s="115">
        <v>276</v>
      </c>
      <c r="F16" s="114">
        <v>218</v>
      </c>
      <c r="G16" s="114">
        <v>307</v>
      </c>
      <c r="H16" s="114">
        <v>243</v>
      </c>
      <c r="I16" s="140">
        <v>309</v>
      </c>
      <c r="J16" s="115">
        <v>-33</v>
      </c>
      <c r="K16" s="116">
        <v>-10.679611650485437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1.4167242570836214</v>
      </c>
      <c r="E18" s="115">
        <v>41</v>
      </c>
      <c r="F18" s="114">
        <v>16</v>
      </c>
      <c r="G18" s="114">
        <v>75</v>
      </c>
      <c r="H18" s="114">
        <v>59</v>
      </c>
      <c r="I18" s="140">
        <v>50</v>
      </c>
      <c r="J18" s="115">
        <v>-9</v>
      </c>
      <c r="K18" s="116">
        <v>-18</v>
      </c>
    </row>
    <row r="19" spans="1:11" ht="14.1" customHeight="1" x14ac:dyDescent="0.2">
      <c r="A19" s="306" t="s">
        <v>235</v>
      </c>
      <c r="B19" s="307" t="s">
        <v>236</v>
      </c>
      <c r="C19" s="308"/>
      <c r="D19" s="113">
        <v>0.62197650310988251</v>
      </c>
      <c r="E19" s="115">
        <v>18</v>
      </c>
      <c r="F19" s="114">
        <v>10</v>
      </c>
      <c r="G19" s="114">
        <v>42</v>
      </c>
      <c r="H19" s="114">
        <v>22</v>
      </c>
      <c r="I19" s="140">
        <v>16</v>
      </c>
      <c r="J19" s="115">
        <v>2</v>
      </c>
      <c r="K19" s="116">
        <v>12.5</v>
      </c>
    </row>
    <row r="20" spans="1:11" ht="14.1" customHeight="1" x14ac:dyDescent="0.2">
      <c r="A20" s="306">
        <v>12</v>
      </c>
      <c r="B20" s="307" t="s">
        <v>237</v>
      </c>
      <c r="C20" s="308"/>
      <c r="D20" s="113">
        <v>3.2826537664132687</v>
      </c>
      <c r="E20" s="115">
        <v>95</v>
      </c>
      <c r="F20" s="114">
        <v>30</v>
      </c>
      <c r="G20" s="114">
        <v>55</v>
      </c>
      <c r="H20" s="114">
        <v>56</v>
      </c>
      <c r="I20" s="140">
        <v>99</v>
      </c>
      <c r="J20" s="115">
        <v>-4</v>
      </c>
      <c r="K20" s="116">
        <v>-4.0404040404040407</v>
      </c>
    </row>
    <row r="21" spans="1:11" ht="14.1" customHeight="1" x14ac:dyDescent="0.2">
      <c r="A21" s="306">
        <v>21</v>
      </c>
      <c r="B21" s="307" t="s">
        <v>238</v>
      </c>
      <c r="C21" s="308"/>
      <c r="D21" s="113">
        <v>0.414651002073255</v>
      </c>
      <c r="E21" s="115">
        <v>12</v>
      </c>
      <c r="F21" s="114" t="s">
        <v>513</v>
      </c>
      <c r="G21" s="114">
        <v>8</v>
      </c>
      <c r="H21" s="114">
        <v>6</v>
      </c>
      <c r="I21" s="140">
        <v>15</v>
      </c>
      <c r="J21" s="115">
        <v>-3</v>
      </c>
      <c r="K21" s="116">
        <v>-20</v>
      </c>
    </row>
    <row r="22" spans="1:11" ht="14.1" customHeight="1" x14ac:dyDescent="0.2">
      <c r="A22" s="306">
        <v>22</v>
      </c>
      <c r="B22" s="307" t="s">
        <v>239</v>
      </c>
      <c r="C22" s="308"/>
      <c r="D22" s="113">
        <v>2.8334485141672427</v>
      </c>
      <c r="E22" s="115">
        <v>82</v>
      </c>
      <c r="F22" s="114">
        <v>45</v>
      </c>
      <c r="G22" s="114">
        <v>112</v>
      </c>
      <c r="H22" s="114">
        <v>74</v>
      </c>
      <c r="I22" s="140">
        <v>67</v>
      </c>
      <c r="J22" s="115">
        <v>15</v>
      </c>
      <c r="K22" s="116">
        <v>22.388059701492537</v>
      </c>
    </row>
    <row r="23" spans="1:11" ht="14.1" customHeight="1" x14ac:dyDescent="0.2">
      <c r="A23" s="306">
        <v>23</v>
      </c>
      <c r="B23" s="307" t="s">
        <v>240</v>
      </c>
      <c r="C23" s="308"/>
      <c r="D23" s="113">
        <v>1.0711817553559089</v>
      </c>
      <c r="E23" s="115">
        <v>31</v>
      </c>
      <c r="F23" s="114">
        <v>8</v>
      </c>
      <c r="G23" s="114">
        <v>24</v>
      </c>
      <c r="H23" s="114">
        <v>14</v>
      </c>
      <c r="I23" s="140">
        <v>14</v>
      </c>
      <c r="J23" s="115">
        <v>17</v>
      </c>
      <c r="K23" s="116">
        <v>121.42857142857143</v>
      </c>
    </row>
    <row r="24" spans="1:11" ht="14.1" customHeight="1" x14ac:dyDescent="0.2">
      <c r="A24" s="306">
        <v>24</v>
      </c>
      <c r="B24" s="307" t="s">
        <v>241</v>
      </c>
      <c r="C24" s="308"/>
      <c r="D24" s="113">
        <v>2.2460262612301314</v>
      </c>
      <c r="E24" s="115">
        <v>65</v>
      </c>
      <c r="F24" s="114">
        <v>55</v>
      </c>
      <c r="G24" s="114">
        <v>126</v>
      </c>
      <c r="H24" s="114">
        <v>71</v>
      </c>
      <c r="I24" s="140">
        <v>108</v>
      </c>
      <c r="J24" s="115">
        <v>-43</v>
      </c>
      <c r="K24" s="116">
        <v>-39.814814814814817</v>
      </c>
    </row>
    <row r="25" spans="1:11" ht="14.1" customHeight="1" x14ac:dyDescent="0.2">
      <c r="A25" s="306">
        <v>25</v>
      </c>
      <c r="B25" s="307" t="s">
        <v>242</v>
      </c>
      <c r="C25" s="308"/>
      <c r="D25" s="113">
        <v>6.0124395300621973</v>
      </c>
      <c r="E25" s="115">
        <v>174</v>
      </c>
      <c r="F25" s="114">
        <v>104</v>
      </c>
      <c r="G25" s="114">
        <v>219</v>
      </c>
      <c r="H25" s="114">
        <v>152</v>
      </c>
      <c r="I25" s="140">
        <v>191</v>
      </c>
      <c r="J25" s="115">
        <v>-17</v>
      </c>
      <c r="K25" s="116">
        <v>-8.9005235602094235</v>
      </c>
    </row>
    <row r="26" spans="1:11" ht="14.1" customHeight="1" x14ac:dyDescent="0.2">
      <c r="A26" s="306">
        <v>26</v>
      </c>
      <c r="B26" s="307" t="s">
        <v>243</v>
      </c>
      <c r="C26" s="308"/>
      <c r="D26" s="113">
        <v>2.1769177608845887</v>
      </c>
      <c r="E26" s="115">
        <v>63</v>
      </c>
      <c r="F26" s="114">
        <v>30</v>
      </c>
      <c r="G26" s="114">
        <v>120</v>
      </c>
      <c r="H26" s="114">
        <v>48</v>
      </c>
      <c r="I26" s="140">
        <v>56</v>
      </c>
      <c r="J26" s="115">
        <v>7</v>
      </c>
      <c r="K26" s="116">
        <v>12.5</v>
      </c>
    </row>
    <row r="27" spans="1:11" ht="14.1" customHeight="1" x14ac:dyDescent="0.2">
      <c r="A27" s="306">
        <v>27</v>
      </c>
      <c r="B27" s="307" t="s">
        <v>244</v>
      </c>
      <c r="C27" s="308"/>
      <c r="D27" s="113">
        <v>2.6952315134761577</v>
      </c>
      <c r="E27" s="115">
        <v>78</v>
      </c>
      <c r="F27" s="114">
        <v>50</v>
      </c>
      <c r="G27" s="114">
        <v>80</v>
      </c>
      <c r="H27" s="114">
        <v>61</v>
      </c>
      <c r="I27" s="140">
        <v>93</v>
      </c>
      <c r="J27" s="115">
        <v>-15</v>
      </c>
      <c r="K27" s="116">
        <v>-16.129032258064516</v>
      </c>
    </row>
    <row r="28" spans="1:11" ht="14.1" customHeight="1" x14ac:dyDescent="0.2">
      <c r="A28" s="306">
        <v>28</v>
      </c>
      <c r="B28" s="307" t="s">
        <v>245</v>
      </c>
      <c r="C28" s="308"/>
      <c r="D28" s="113">
        <v>0.58742225293711126</v>
      </c>
      <c r="E28" s="115">
        <v>17</v>
      </c>
      <c r="F28" s="114">
        <v>13</v>
      </c>
      <c r="G28" s="114" t="s">
        <v>513</v>
      </c>
      <c r="H28" s="114">
        <v>10</v>
      </c>
      <c r="I28" s="140">
        <v>9</v>
      </c>
      <c r="J28" s="115">
        <v>8</v>
      </c>
      <c r="K28" s="116">
        <v>88.888888888888886</v>
      </c>
    </row>
    <row r="29" spans="1:11" ht="14.1" customHeight="1" x14ac:dyDescent="0.2">
      <c r="A29" s="306">
        <v>29</v>
      </c>
      <c r="B29" s="307" t="s">
        <v>246</v>
      </c>
      <c r="C29" s="308"/>
      <c r="D29" s="113">
        <v>3.31720801658604</v>
      </c>
      <c r="E29" s="115">
        <v>96</v>
      </c>
      <c r="F29" s="114">
        <v>89</v>
      </c>
      <c r="G29" s="114">
        <v>128</v>
      </c>
      <c r="H29" s="114">
        <v>113</v>
      </c>
      <c r="I29" s="140">
        <v>129</v>
      </c>
      <c r="J29" s="115">
        <v>-33</v>
      </c>
      <c r="K29" s="116">
        <v>-25.581395348837209</v>
      </c>
    </row>
    <row r="30" spans="1:11" ht="14.1" customHeight="1" x14ac:dyDescent="0.2">
      <c r="A30" s="306" t="s">
        <v>247</v>
      </c>
      <c r="B30" s="307" t="s">
        <v>248</v>
      </c>
      <c r="C30" s="308"/>
      <c r="D30" s="113">
        <v>0.51831375259156875</v>
      </c>
      <c r="E30" s="115">
        <v>15</v>
      </c>
      <c r="F30" s="114">
        <v>19</v>
      </c>
      <c r="G30" s="114">
        <v>34</v>
      </c>
      <c r="H30" s="114" t="s">
        <v>513</v>
      </c>
      <c r="I30" s="140">
        <v>20</v>
      </c>
      <c r="J30" s="115">
        <v>-5</v>
      </c>
      <c r="K30" s="116">
        <v>-25</v>
      </c>
    </row>
    <row r="31" spans="1:11" ht="14.1" customHeight="1" x14ac:dyDescent="0.2">
      <c r="A31" s="306" t="s">
        <v>249</v>
      </c>
      <c r="B31" s="307" t="s">
        <v>250</v>
      </c>
      <c r="C31" s="308"/>
      <c r="D31" s="113">
        <v>2.7988942639944714</v>
      </c>
      <c r="E31" s="115">
        <v>81</v>
      </c>
      <c r="F31" s="114">
        <v>70</v>
      </c>
      <c r="G31" s="114">
        <v>94</v>
      </c>
      <c r="H31" s="114">
        <v>102</v>
      </c>
      <c r="I31" s="140">
        <v>109</v>
      </c>
      <c r="J31" s="115">
        <v>-28</v>
      </c>
      <c r="K31" s="116">
        <v>-25.688073394495412</v>
      </c>
    </row>
    <row r="32" spans="1:11" ht="14.1" customHeight="1" x14ac:dyDescent="0.2">
      <c r="A32" s="306">
        <v>31</v>
      </c>
      <c r="B32" s="307" t="s">
        <v>251</v>
      </c>
      <c r="C32" s="308"/>
      <c r="D32" s="113">
        <v>0.93296475466482376</v>
      </c>
      <c r="E32" s="115">
        <v>27</v>
      </c>
      <c r="F32" s="114">
        <v>12</v>
      </c>
      <c r="G32" s="114">
        <v>17</v>
      </c>
      <c r="H32" s="114">
        <v>16</v>
      </c>
      <c r="I32" s="140">
        <v>29</v>
      </c>
      <c r="J32" s="115">
        <v>-2</v>
      </c>
      <c r="K32" s="116">
        <v>-6.8965517241379306</v>
      </c>
    </row>
    <row r="33" spans="1:11" ht="14.1" customHeight="1" x14ac:dyDescent="0.2">
      <c r="A33" s="306">
        <v>32</v>
      </c>
      <c r="B33" s="307" t="s">
        <v>252</v>
      </c>
      <c r="C33" s="308"/>
      <c r="D33" s="113">
        <v>3.3517622667588114</v>
      </c>
      <c r="E33" s="115">
        <v>97</v>
      </c>
      <c r="F33" s="114">
        <v>52</v>
      </c>
      <c r="G33" s="114">
        <v>111</v>
      </c>
      <c r="H33" s="114">
        <v>117</v>
      </c>
      <c r="I33" s="140">
        <v>82</v>
      </c>
      <c r="J33" s="115">
        <v>15</v>
      </c>
      <c r="K33" s="116">
        <v>18.292682926829269</v>
      </c>
    </row>
    <row r="34" spans="1:11" ht="14.1" customHeight="1" x14ac:dyDescent="0.2">
      <c r="A34" s="306">
        <v>33</v>
      </c>
      <c r="B34" s="307" t="s">
        <v>253</v>
      </c>
      <c r="C34" s="308"/>
      <c r="D34" s="113">
        <v>1.93503800967519</v>
      </c>
      <c r="E34" s="115">
        <v>56</v>
      </c>
      <c r="F34" s="114">
        <v>27</v>
      </c>
      <c r="G34" s="114">
        <v>82</v>
      </c>
      <c r="H34" s="114">
        <v>46</v>
      </c>
      <c r="I34" s="140">
        <v>37</v>
      </c>
      <c r="J34" s="115">
        <v>19</v>
      </c>
      <c r="K34" s="116">
        <v>51.351351351351354</v>
      </c>
    </row>
    <row r="35" spans="1:11" ht="14.1" customHeight="1" x14ac:dyDescent="0.2">
      <c r="A35" s="306">
        <v>34</v>
      </c>
      <c r="B35" s="307" t="s">
        <v>254</v>
      </c>
      <c r="C35" s="308"/>
      <c r="D35" s="113">
        <v>2.5224602626123014</v>
      </c>
      <c r="E35" s="115">
        <v>73</v>
      </c>
      <c r="F35" s="114">
        <v>51</v>
      </c>
      <c r="G35" s="114">
        <v>69</v>
      </c>
      <c r="H35" s="114">
        <v>48</v>
      </c>
      <c r="I35" s="140">
        <v>54</v>
      </c>
      <c r="J35" s="115">
        <v>19</v>
      </c>
      <c r="K35" s="116">
        <v>35.185185185185183</v>
      </c>
    </row>
    <row r="36" spans="1:11" ht="14.1" customHeight="1" x14ac:dyDescent="0.2">
      <c r="A36" s="306">
        <v>41</v>
      </c>
      <c r="B36" s="307" t="s">
        <v>255</v>
      </c>
      <c r="C36" s="308"/>
      <c r="D36" s="113">
        <v>1.2093987560469939</v>
      </c>
      <c r="E36" s="115">
        <v>35</v>
      </c>
      <c r="F36" s="114">
        <v>23</v>
      </c>
      <c r="G36" s="114">
        <v>32</v>
      </c>
      <c r="H36" s="114">
        <v>10</v>
      </c>
      <c r="I36" s="140">
        <v>33</v>
      </c>
      <c r="J36" s="115">
        <v>2</v>
      </c>
      <c r="K36" s="116">
        <v>6.0606060606060606</v>
      </c>
    </row>
    <row r="37" spans="1:11" ht="14.1" customHeight="1" x14ac:dyDescent="0.2">
      <c r="A37" s="306">
        <v>42</v>
      </c>
      <c r="B37" s="307" t="s">
        <v>256</v>
      </c>
      <c r="C37" s="308"/>
      <c r="D37" s="113">
        <v>0.24187975120939875</v>
      </c>
      <c r="E37" s="115">
        <v>7</v>
      </c>
      <c r="F37" s="114">
        <v>3</v>
      </c>
      <c r="G37" s="114">
        <v>7</v>
      </c>
      <c r="H37" s="114">
        <v>6</v>
      </c>
      <c r="I37" s="140">
        <v>7</v>
      </c>
      <c r="J37" s="115">
        <v>0</v>
      </c>
      <c r="K37" s="116">
        <v>0</v>
      </c>
    </row>
    <row r="38" spans="1:11" ht="14.1" customHeight="1" x14ac:dyDescent="0.2">
      <c r="A38" s="306">
        <v>43</v>
      </c>
      <c r="B38" s="307" t="s">
        <v>257</v>
      </c>
      <c r="C38" s="308"/>
      <c r="D38" s="113">
        <v>1.4512785072563925</v>
      </c>
      <c r="E38" s="115">
        <v>42</v>
      </c>
      <c r="F38" s="114">
        <v>42</v>
      </c>
      <c r="G38" s="114">
        <v>48</v>
      </c>
      <c r="H38" s="114">
        <v>44</v>
      </c>
      <c r="I38" s="140">
        <v>43</v>
      </c>
      <c r="J38" s="115">
        <v>-1</v>
      </c>
      <c r="K38" s="116">
        <v>-2.3255813953488373</v>
      </c>
    </row>
    <row r="39" spans="1:11" ht="14.1" customHeight="1" x14ac:dyDescent="0.2">
      <c r="A39" s="306">
        <v>51</v>
      </c>
      <c r="B39" s="307" t="s">
        <v>258</v>
      </c>
      <c r="C39" s="308"/>
      <c r="D39" s="113">
        <v>6.1161022805805114</v>
      </c>
      <c r="E39" s="115">
        <v>177</v>
      </c>
      <c r="F39" s="114">
        <v>135</v>
      </c>
      <c r="G39" s="114">
        <v>214</v>
      </c>
      <c r="H39" s="114">
        <v>175</v>
      </c>
      <c r="I39" s="140">
        <v>175</v>
      </c>
      <c r="J39" s="115">
        <v>2</v>
      </c>
      <c r="K39" s="116">
        <v>1.1428571428571428</v>
      </c>
    </row>
    <row r="40" spans="1:11" ht="14.1" customHeight="1" x14ac:dyDescent="0.2">
      <c r="A40" s="306" t="s">
        <v>259</v>
      </c>
      <c r="B40" s="307" t="s">
        <v>260</v>
      </c>
      <c r="C40" s="308"/>
      <c r="D40" s="113">
        <v>5.4595715272978573</v>
      </c>
      <c r="E40" s="115">
        <v>158</v>
      </c>
      <c r="F40" s="114">
        <v>130</v>
      </c>
      <c r="G40" s="114">
        <v>189</v>
      </c>
      <c r="H40" s="114">
        <v>157</v>
      </c>
      <c r="I40" s="140">
        <v>155</v>
      </c>
      <c r="J40" s="115">
        <v>3</v>
      </c>
      <c r="K40" s="116">
        <v>1.935483870967742</v>
      </c>
    </row>
    <row r="41" spans="1:11" ht="14.1" customHeight="1" x14ac:dyDescent="0.2">
      <c r="A41" s="306"/>
      <c r="B41" s="307" t="s">
        <v>261</v>
      </c>
      <c r="C41" s="308"/>
      <c r="D41" s="113">
        <v>5.148583275742916</v>
      </c>
      <c r="E41" s="115">
        <v>149</v>
      </c>
      <c r="F41" s="114">
        <v>123</v>
      </c>
      <c r="G41" s="114">
        <v>174</v>
      </c>
      <c r="H41" s="114">
        <v>144</v>
      </c>
      <c r="I41" s="140">
        <v>144</v>
      </c>
      <c r="J41" s="115">
        <v>5</v>
      </c>
      <c r="K41" s="116">
        <v>3.4722222222222223</v>
      </c>
    </row>
    <row r="42" spans="1:11" ht="14.1" customHeight="1" x14ac:dyDescent="0.2">
      <c r="A42" s="306">
        <v>52</v>
      </c>
      <c r="B42" s="307" t="s">
        <v>262</v>
      </c>
      <c r="C42" s="308"/>
      <c r="D42" s="113">
        <v>5.1140290255701455</v>
      </c>
      <c r="E42" s="115">
        <v>148</v>
      </c>
      <c r="F42" s="114">
        <v>107</v>
      </c>
      <c r="G42" s="114">
        <v>132</v>
      </c>
      <c r="H42" s="114">
        <v>133</v>
      </c>
      <c r="I42" s="140">
        <v>138</v>
      </c>
      <c r="J42" s="115">
        <v>10</v>
      </c>
      <c r="K42" s="116">
        <v>7.2463768115942031</v>
      </c>
    </row>
    <row r="43" spans="1:11" ht="14.1" customHeight="1" x14ac:dyDescent="0.2">
      <c r="A43" s="306" t="s">
        <v>263</v>
      </c>
      <c r="B43" s="307" t="s">
        <v>264</v>
      </c>
      <c r="C43" s="308"/>
      <c r="D43" s="113">
        <v>4.595715272978576</v>
      </c>
      <c r="E43" s="115">
        <v>133</v>
      </c>
      <c r="F43" s="114">
        <v>95</v>
      </c>
      <c r="G43" s="114">
        <v>119</v>
      </c>
      <c r="H43" s="114">
        <v>106</v>
      </c>
      <c r="I43" s="140">
        <v>119</v>
      </c>
      <c r="J43" s="115">
        <v>14</v>
      </c>
      <c r="K43" s="116">
        <v>11.764705882352942</v>
      </c>
    </row>
    <row r="44" spans="1:11" ht="14.1" customHeight="1" x14ac:dyDescent="0.2">
      <c r="A44" s="306">
        <v>53</v>
      </c>
      <c r="B44" s="307" t="s">
        <v>265</v>
      </c>
      <c r="C44" s="308"/>
      <c r="D44" s="113">
        <v>0.65653075328265376</v>
      </c>
      <c r="E44" s="115">
        <v>19</v>
      </c>
      <c r="F44" s="114">
        <v>18</v>
      </c>
      <c r="G44" s="114">
        <v>27</v>
      </c>
      <c r="H44" s="114">
        <v>123</v>
      </c>
      <c r="I44" s="140">
        <v>23</v>
      </c>
      <c r="J44" s="115">
        <v>-4</v>
      </c>
      <c r="K44" s="116">
        <v>-17.391304347826086</v>
      </c>
    </row>
    <row r="45" spans="1:11" ht="14.1" customHeight="1" x14ac:dyDescent="0.2">
      <c r="A45" s="306" t="s">
        <v>266</v>
      </c>
      <c r="B45" s="307" t="s">
        <v>267</v>
      </c>
      <c r="C45" s="308"/>
      <c r="D45" s="113">
        <v>0.58742225293711126</v>
      </c>
      <c r="E45" s="115">
        <v>17</v>
      </c>
      <c r="F45" s="114">
        <v>18</v>
      </c>
      <c r="G45" s="114">
        <v>25</v>
      </c>
      <c r="H45" s="114">
        <v>121</v>
      </c>
      <c r="I45" s="140">
        <v>21</v>
      </c>
      <c r="J45" s="115">
        <v>-4</v>
      </c>
      <c r="K45" s="116">
        <v>-19.047619047619047</v>
      </c>
    </row>
    <row r="46" spans="1:11" ht="14.1" customHeight="1" x14ac:dyDescent="0.2">
      <c r="A46" s="306">
        <v>54</v>
      </c>
      <c r="B46" s="307" t="s">
        <v>268</v>
      </c>
      <c r="C46" s="308"/>
      <c r="D46" s="113">
        <v>3.455425017277125</v>
      </c>
      <c r="E46" s="115">
        <v>100</v>
      </c>
      <c r="F46" s="114">
        <v>86</v>
      </c>
      <c r="G46" s="114">
        <v>117</v>
      </c>
      <c r="H46" s="114">
        <v>105</v>
      </c>
      <c r="I46" s="140">
        <v>111</v>
      </c>
      <c r="J46" s="115">
        <v>-11</v>
      </c>
      <c r="K46" s="116">
        <v>-9.9099099099099099</v>
      </c>
    </row>
    <row r="47" spans="1:11" ht="14.1" customHeight="1" x14ac:dyDescent="0.2">
      <c r="A47" s="306">
        <v>61</v>
      </c>
      <c r="B47" s="307" t="s">
        <v>269</v>
      </c>
      <c r="C47" s="308"/>
      <c r="D47" s="113">
        <v>4.4920525224602628</v>
      </c>
      <c r="E47" s="115">
        <v>130</v>
      </c>
      <c r="F47" s="114">
        <v>91</v>
      </c>
      <c r="G47" s="114">
        <v>123</v>
      </c>
      <c r="H47" s="114">
        <v>118</v>
      </c>
      <c r="I47" s="140">
        <v>166</v>
      </c>
      <c r="J47" s="115">
        <v>-36</v>
      </c>
      <c r="K47" s="116">
        <v>-21.686746987951807</v>
      </c>
    </row>
    <row r="48" spans="1:11" ht="14.1" customHeight="1" x14ac:dyDescent="0.2">
      <c r="A48" s="306">
        <v>62</v>
      </c>
      <c r="B48" s="307" t="s">
        <v>270</v>
      </c>
      <c r="C48" s="308"/>
      <c r="D48" s="113">
        <v>9.0532135452660683</v>
      </c>
      <c r="E48" s="115">
        <v>262</v>
      </c>
      <c r="F48" s="114">
        <v>232</v>
      </c>
      <c r="G48" s="114">
        <v>376</v>
      </c>
      <c r="H48" s="114">
        <v>214</v>
      </c>
      <c r="I48" s="140">
        <v>278</v>
      </c>
      <c r="J48" s="115">
        <v>-16</v>
      </c>
      <c r="K48" s="116">
        <v>-5.7553956834532372</v>
      </c>
    </row>
    <row r="49" spans="1:11" ht="14.1" customHeight="1" x14ac:dyDescent="0.2">
      <c r="A49" s="306">
        <v>63</v>
      </c>
      <c r="B49" s="307" t="s">
        <v>271</v>
      </c>
      <c r="C49" s="308"/>
      <c r="D49" s="113">
        <v>4.69937802349689</v>
      </c>
      <c r="E49" s="115">
        <v>136</v>
      </c>
      <c r="F49" s="114">
        <v>96</v>
      </c>
      <c r="G49" s="114">
        <v>136</v>
      </c>
      <c r="H49" s="114">
        <v>148</v>
      </c>
      <c r="I49" s="140">
        <v>142</v>
      </c>
      <c r="J49" s="115">
        <v>-6</v>
      </c>
      <c r="K49" s="116">
        <v>-4.225352112676056</v>
      </c>
    </row>
    <row r="50" spans="1:11" ht="14.1" customHeight="1" x14ac:dyDescent="0.2">
      <c r="A50" s="306" t="s">
        <v>272</v>
      </c>
      <c r="B50" s="307" t="s">
        <v>273</v>
      </c>
      <c r="C50" s="308"/>
      <c r="D50" s="113">
        <v>0.86385625431928126</v>
      </c>
      <c r="E50" s="115">
        <v>25</v>
      </c>
      <c r="F50" s="114">
        <v>6</v>
      </c>
      <c r="G50" s="114">
        <v>8</v>
      </c>
      <c r="H50" s="114">
        <v>12</v>
      </c>
      <c r="I50" s="140">
        <v>15</v>
      </c>
      <c r="J50" s="115">
        <v>10</v>
      </c>
      <c r="K50" s="116">
        <v>66.666666666666671</v>
      </c>
    </row>
    <row r="51" spans="1:11" ht="14.1" customHeight="1" x14ac:dyDescent="0.2">
      <c r="A51" s="306" t="s">
        <v>274</v>
      </c>
      <c r="B51" s="307" t="s">
        <v>275</v>
      </c>
      <c r="C51" s="308"/>
      <c r="D51" s="113">
        <v>3.1444367657221837</v>
      </c>
      <c r="E51" s="115">
        <v>91</v>
      </c>
      <c r="F51" s="114">
        <v>87</v>
      </c>
      <c r="G51" s="114">
        <v>119</v>
      </c>
      <c r="H51" s="114">
        <v>135</v>
      </c>
      <c r="I51" s="140">
        <v>120</v>
      </c>
      <c r="J51" s="115">
        <v>-29</v>
      </c>
      <c r="K51" s="116">
        <v>-24.166666666666668</v>
      </c>
    </row>
    <row r="52" spans="1:11" ht="14.1" customHeight="1" x14ac:dyDescent="0.2">
      <c r="A52" s="306">
        <v>71</v>
      </c>
      <c r="B52" s="307" t="s">
        <v>276</v>
      </c>
      <c r="C52" s="308"/>
      <c r="D52" s="113">
        <v>8.6731167933655833</v>
      </c>
      <c r="E52" s="115">
        <v>251</v>
      </c>
      <c r="F52" s="114">
        <v>184</v>
      </c>
      <c r="G52" s="114">
        <v>280</v>
      </c>
      <c r="H52" s="114">
        <v>205</v>
      </c>
      <c r="I52" s="140">
        <v>273</v>
      </c>
      <c r="J52" s="115">
        <v>-22</v>
      </c>
      <c r="K52" s="116">
        <v>-8.0586080586080584</v>
      </c>
    </row>
    <row r="53" spans="1:11" ht="14.1" customHeight="1" x14ac:dyDescent="0.2">
      <c r="A53" s="306" t="s">
        <v>277</v>
      </c>
      <c r="B53" s="307" t="s">
        <v>278</v>
      </c>
      <c r="C53" s="308"/>
      <c r="D53" s="113">
        <v>1.7622667588113339</v>
      </c>
      <c r="E53" s="115">
        <v>51</v>
      </c>
      <c r="F53" s="114">
        <v>54</v>
      </c>
      <c r="G53" s="114">
        <v>90</v>
      </c>
      <c r="H53" s="114">
        <v>44</v>
      </c>
      <c r="I53" s="140">
        <v>76</v>
      </c>
      <c r="J53" s="115">
        <v>-25</v>
      </c>
      <c r="K53" s="116">
        <v>-32.89473684210526</v>
      </c>
    </row>
    <row r="54" spans="1:11" ht="14.1" customHeight="1" x14ac:dyDescent="0.2">
      <c r="A54" s="306" t="s">
        <v>279</v>
      </c>
      <c r="B54" s="307" t="s">
        <v>280</v>
      </c>
      <c r="C54" s="308"/>
      <c r="D54" s="113">
        <v>5.9433310297166555</v>
      </c>
      <c r="E54" s="115">
        <v>172</v>
      </c>
      <c r="F54" s="114">
        <v>104</v>
      </c>
      <c r="G54" s="114">
        <v>171</v>
      </c>
      <c r="H54" s="114">
        <v>141</v>
      </c>
      <c r="I54" s="140">
        <v>176</v>
      </c>
      <c r="J54" s="115">
        <v>-4</v>
      </c>
      <c r="K54" s="116">
        <v>-2.2727272727272729</v>
      </c>
    </row>
    <row r="55" spans="1:11" ht="14.1" customHeight="1" x14ac:dyDescent="0.2">
      <c r="A55" s="306">
        <v>72</v>
      </c>
      <c r="B55" s="307" t="s">
        <v>281</v>
      </c>
      <c r="C55" s="308"/>
      <c r="D55" s="113">
        <v>1.9695922598479614</v>
      </c>
      <c r="E55" s="115">
        <v>57</v>
      </c>
      <c r="F55" s="114">
        <v>58</v>
      </c>
      <c r="G55" s="114">
        <v>87</v>
      </c>
      <c r="H55" s="114">
        <v>44</v>
      </c>
      <c r="I55" s="140">
        <v>76</v>
      </c>
      <c r="J55" s="115">
        <v>-19</v>
      </c>
      <c r="K55" s="116">
        <v>-25</v>
      </c>
    </row>
    <row r="56" spans="1:11" ht="14.1" customHeight="1" x14ac:dyDescent="0.2">
      <c r="A56" s="306" t="s">
        <v>282</v>
      </c>
      <c r="B56" s="307" t="s">
        <v>283</v>
      </c>
      <c r="C56" s="308"/>
      <c r="D56" s="113">
        <v>0.62197650310988251</v>
      </c>
      <c r="E56" s="115">
        <v>18</v>
      </c>
      <c r="F56" s="114">
        <v>18</v>
      </c>
      <c r="G56" s="114">
        <v>24</v>
      </c>
      <c r="H56" s="114">
        <v>21</v>
      </c>
      <c r="I56" s="140">
        <v>28</v>
      </c>
      <c r="J56" s="115">
        <v>-10</v>
      </c>
      <c r="K56" s="116">
        <v>-35.714285714285715</v>
      </c>
    </row>
    <row r="57" spans="1:11" ht="14.1" customHeight="1" x14ac:dyDescent="0.2">
      <c r="A57" s="306" t="s">
        <v>284</v>
      </c>
      <c r="B57" s="307" t="s">
        <v>285</v>
      </c>
      <c r="C57" s="308"/>
      <c r="D57" s="113">
        <v>0.86385625431928126</v>
      </c>
      <c r="E57" s="115">
        <v>25</v>
      </c>
      <c r="F57" s="114">
        <v>19</v>
      </c>
      <c r="G57" s="114">
        <v>22</v>
      </c>
      <c r="H57" s="114">
        <v>14</v>
      </c>
      <c r="I57" s="140">
        <v>32</v>
      </c>
      <c r="J57" s="115">
        <v>-7</v>
      </c>
      <c r="K57" s="116">
        <v>-21.875</v>
      </c>
    </row>
    <row r="58" spans="1:11" ht="14.1" customHeight="1" x14ac:dyDescent="0.2">
      <c r="A58" s="306">
        <v>73</v>
      </c>
      <c r="B58" s="307" t="s">
        <v>286</v>
      </c>
      <c r="C58" s="308"/>
      <c r="D58" s="113">
        <v>1.3130615065653075</v>
      </c>
      <c r="E58" s="115">
        <v>38</v>
      </c>
      <c r="F58" s="114">
        <v>38</v>
      </c>
      <c r="G58" s="114">
        <v>85</v>
      </c>
      <c r="H58" s="114">
        <v>24</v>
      </c>
      <c r="I58" s="140">
        <v>53</v>
      </c>
      <c r="J58" s="115">
        <v>-15</v>
      </c>
      <c r="K58" s="116">
        <v>-28.30188679245283</v>
      </c>
    </row>
    <row r="59" spans="1:11" ht="14.1" customHeight="1" x14ac:dyDescent="0.2">
      <c r="A59" s="306" t="s">
        <v>287</v>
      </c>
      <c r="B59" s="307" t="s">
        <v>288</v>
      </c>
      <c r="C59" s="308"/>
      <c r="D59" s="113">
        <v>1.0020732550103664</v>
      </c>
      <c r="E59" s="115">
        <v>29</v>
      </c>
      <c r="F59" s="114">
        <v>30</v>
      </c>
      <c r="G59" s="114">
        <v>63</v>
      </c>
      <c r="H59" s="114">
        <v>18</v>
      </c>
      <c r="I59" s="140">
        <v>42</v>
      </c>
      <c r="J59" s="115">
        <v>-13</v>
      </c>
      <c r="K59" s="116">
        <v>-30.952380952380953</v>
      </c>
    </row>
    <row r="60" spans="1:11" ht="14.1" customHeight="1" x14ac:dyDescent="0.2">
      <c r="A60" s="306">
        <v>81</v>
      </c>
      <c r="B60" s="307" t="s">
        <v>289</v>
      </c>
      <c r="C60" s="308"/>
      <c r="D60" s="113">
        <v>5.3559087767795441</v>
      </c>
      <c r="E60" s="115">
        <v>155</v>
      </c>
      <c r="F60" s="114">
        <v>170</v>
      </c>
      <c r="G60" s="114">
        <v>169</v>
      </c>
      <c r="H60" s="114">
        <v>121</v>
      </c>
      <c r="I60" s="140">
        <v>163</v>
      </c>
      <c r="J60" s="115">
        <v>-8</v>
      </c>
      <c r="K60" s="116">
        <v>-4.9079754601226995</v>
      </c>
    </row>
    <row r="61" spans="1:11" ht="14.1" customHeight="1" x14ac:dyDescent="0.2">
      <c r="A61" s="306" t="s">
        <v>290</v>
      </c>
      <c r="B61" s="307" t="s">
        <v>291</v>
      </c>
      <c r="C61" s="308"/>
      <c r="D61" s="113">
        <v>1.4858327574291639</v>
      </c>
      <c r="E61" s="115">
        <v>43</v>
      </c>
      <c r="F61" s="114">
        <v>41</v>
      </c>
      <c r="G61" s="114">
        <v>89</v>
      </c>
      <c r="H61" s="114">
        <v>46</v>
      </c>
      <c r="I61" s="140">
        <v>47</v>
      </c>
      <c r="J61" s="115">
        <v>-4</v>
      </c>
      <c r="K61" s="116">
        <v>-8.5106382978723403</v>
      </c>
    </row>
    <row r="62" spans="1:11" ht="14.1" customHeight="1" x14ac:dyDescent="0.2">
      <c r="A62" s="306" t="s">
        <v>292</v>
      </c>
      <c r="B62" s="307" t="s">
        <v>293</v>
      </c>
      <c r="C62" s="308"/>
      <c r="D62" s="113">
        <v>2.073255010366275</v>
      </c>
      <c r="E62" s="115">
        <v>60</v>
      </c>
      <c r="F62" s="114">
        <v>73</v>
      </c>
      <c r="G62" s="114">
        <v>28</v>
      </c>
      <c r="H62" s="114">
        <v>24</v>
      </c>
      <c r="I62" s="140">
        <v>46</v>
      </c>
      <c r="J62" s="115">
        <v>14</v>
      </c>
      <c r="K62" s="116">
        <v>30.434782608695652</v>
      </c>
    </row>
    <row r="63" spans="1:11" ht="14.1" customHeight="1" x14ac:dyDescent="0.2">
      <c r="A63" s="306"/>
      <c r="B63" s="307" t="s">
        <v>294</v>
      </c>
      <c r="C63" s="308"/>
      <c r="D63" s="113">
        <v>1.9004837595024189</v>
      </c>
      <c r="E63" s="115">
        <v>55</v>
      </c>
      <c r="F63" s="114">
        <v>60</v>
      </c>
      <c r="G63" s="114">
        <v>22</v>
      </c>
      <c r="H63" s="114">
        <v>20</v>
      </c>
      <c r="I63" s="140">
        <v>38</v>
      </c>
      <c r="J63" s="115">
        <v>17</v>
      </c>
      <c r="K63" s="116">
        <v>44.736842105263158</v>
      </c>
    </row>
    <row r="64" spans="1:11" ht="14.1" customHeight="1" x14ac:dyDescent="0.2">
      <c r="A64" s="306" t="s">
        <v>295</v>
      </c>
      <c r="B64" s="307" t="s">
        <v>296</v>
      </c>
      <c r="C64" s="308"/>
      <c r="D64" s="113">
        <v>0.65653075328265376</v>
      </c>
      <c r="E64" s="115">
        <v>19</v>
      </c>
      <c r="F64" s="114">
        <v>15</v>
      </c>
      <c r="G64" s="114">
        <v>20</v>
      </c>
      <c r="H64" s="114">
        <v>31</v>
      </c>
      <c r="I64" s="140">
        <v>23</v>
      </c>
      <c r="J64" s="115">
        <v>-4</v>
      </c>
      <c r="K64" s="116">
        <v>-17.391304347826086</v>
      </c>
    </row>
    <row r="65" spans="1:11" ht="14.1" customHeight="1" x14ac:dyDescent="0.2">
      <c r="A65" s="306" t="s">
        <v>297</v>
      </c>
      <c r="B65" s="307" t="s">
        <v>298</v>
      </c>
      <c r="C65" s="308"/>
      <c r="D65" s="113">
        <v>0.414651002073255</v>
      </c>
      <c r="E65" s="115">
        <v>12</v>
      </c>
      <c r="F65" s="114">
        <v>14</v>
      </c>
      <c r="G65" s="114">
        <v>9</v>
      </c>
      <c r="H65" s="114">
        <v>6</v>
      </c>
      <c r="I65" s="140">
        <v>17</v>
      </c>
      <c r="J65" s="115">
        <v>-5</v>
      </c>
      <c r="K65" s="116">
        <v>-29.411764705882351</v>
      </c>
    </row>
    <row r="66" spans="1:11" ht="14.1" customHeight="1" x14ac:dyDescent="0.2">
      <c r="A66" s="306">
        <v>82</v>
      </c>
      <c r="B66" s="307" t="s">
        <v>299</v>
      </c>
      <c r="C66" s="308"/>
      <c r="D66" s="113">
        <v>2.5224602626123014</v>
      </c>
      <c r="E66" s="115">
        <v>73</v>
      </c>
      <c r="F66" s="114">
        <v>54</v>
      </c>
      <c r="G66" s="114">
        <v>124</v>
      </c>
      <c r="H66" s="114">
        <v>59</v>
      </c>
      <c r="I66" s="140">
        <v>113</v>
      </c>
      <c r="J66" s="115">
        <v>-40</v>
      </c>
      <c r="K66" s="116">
        <v>-35.398230088495573</v>
      </c>
    </row>
    <row r="67" spans="1:11" ht="14.1" customHeight="1" x14ac:dyDescent="0.2">
      <c r="A67" s="306" t="s">
        <v>300</v>
      </c>
      <c r="B67" s="307" t="s">
        <v>301</v>
      </c>
      <c r="C67" s="308"/>
      <c r="D67" s="113">
        <v>1.3476157567380789</v>
      </c>
      <c r="E67" s="115">
        <v>39</v>
      </c>
      <c r="F67" s="114">
        <v>30</v>
      </c>
      <c r="G67" s="114">
        <v>68</v>
      </c>
      <c r="H67" s="114">
        <v>37</v>
      </c>
      <c r="I67" s="140">
        <v>70</v>
      </c>
      <c r="J67" s="115">
        <v>-31</v>
      </c>
      <c r="K67" s="116">
        <v>-44.285714285714285</v>
      </c>
    </row>
    <row r="68" spans="1:11" ht="14.1" customHeight="1" x14ac:dyDescent="0.2">
      <c r="A68" s="306" t="s">
        <v>302</v>
      </c>
      <c r="B68" s="307" t="s">
        <v>303</v>
      </c>
      <c r="C68" s="308"/>
      <c r="D68" s="113">
        <v>0.69108500345542501</v>
      </c>
      <c r="E68" s="115">
        <v>20</v>
      </c>
      <c r="F68" s="114">
        <v>18</v>
      </c>
      <c r="G68" s="114">
        <v>30</v>
      </c>
      <c r="H68" s="114">
        <v>10</v>
      </c>
      <c r="I68" s="140">
        <v>27</v>
      </c>
      <c r="J68" s="115">
        <v>-7</v>
      </c>
      <c r="K68" s="116">
        <v>-25.925925925925927</v>
      </c>
    </row>
    <row r="69" spans="1:11" ht="14.1" customHeight="1" x14ac:dyDescent="0.2">
      <c r="A69" s="306">
        <v>83</v>
      </c>
      <c r="B69" s="307" t="s">
        <v>304</v>
      </c>
      <c r="C69" s="308"/>
      <c r="D69" s="113">
        <v>4.69937802349689</v>
      </c>
      <c r="E69" s="115">
        <v>136</v>
      </c>
      <c r="F69" s="114">
        <v>146</v>
      </c>
      <c r="G69" s="114">
        <v>358</v>
      </c>
      <c r="H69" s="114">
        <v>148</v>
      </c>
      <c r="I69" s="140">
        <v>156</v>
      </c>
      <c r="J69" s="115">
        <v>-20</v>
      </c>
      <c r="K69" s="116">
        <v>-12.820512820512821</v>
      </c>
    </row>
    <row r="70" spans="1:11" ht="14.1" customHeight="1" x14ac:dyDescent="0.2">
      <c r="A70" s="306" t="s">
        <v>305</v>
      </c>
      <c r="B70" s="307" t="s">
        <v>306</v>
      </c>
      <c r="C70" s="308"/>
      <c r="D70" s="113">
        <v>3.59364201796821</v>
      </c>
      <c r="E70" s="115">
        <v>104</v>
      </c>
      <c r="F70" s="114">
        <v>115</v>
      </c>
      <c r="G70" s="114">
        <v>309</v>
      </c>
      <c r="H70" s="114">
        <v>113</v>
      </c>
      <c r="I70" s="140">
        <v>115</v>
      </c>
      <c r="J70" s="115">
        <v>-11</v>
      </c>
      <c r="K70" s="116">
        <v>-9.5652173913043477</v>
      </c>
    </row>
    <row r="71" spans="1:11" ht="14.1" customHeight="1" x14ac:dyDescent="0.2">
      <c r="A71" s="306"/>
      <c r="B71" s="307" t="s">
        <v>307</v>
      </c>
      <c r="C71" s="308"/>
      <c r="D71" s="113">
        <v>2.1423635107118177</v>
      </c>
      <c r="E71" s="115">
        <v>62</v>
      </c>
      <c r="F71" s="114">
        <v>55</v>
      </c>
      <c r="G71" s="114">
        <v>199</v>
      </c>
      <c r="H71" s="114">
        <v>41</v>
      </c>
      <c r="I71" s="140">
        <v>58</v>
      </c>
      <c r="J71" s="115">
        <v>4</v>
      </c>
      <c r="K71" s="116">
        <v>6.8965517241379306</v>
      </c>
    </row>
    <row r="72" spans="1:11" ht="14.1" customHeight="1" x14ac:dyDescent="0.2">
      <c r="A72" s="306">
        <v>84</v>
      </c>
      <c r="B72" s="307" t="s">
        <v>308</v>
      </c>
      <c r="C72" s="308"/>
      <c r="D72" s="113">
        <v>1.2093987560469939</v>
      </c>
      <c r="E72" s="115">
        <v>35</v>
      </c>
      <c r="F72" s="114">
        <v>23</v>
      </c>
      <c r="G72" s="114">
        <v>60</v>
      </c>
      <c r="H72" s="114">
        <v>16</v>
      </c>
      <c r="I72" s="140">
        <v>33</v>
      </c>
      <c r="J72" s="115">
        <v>2</v>
      </c>
      <c r="K72" s="116">
        <v>6.0606060606060606</v>
      </c>
    </row>
    <row r="73" spans="1:11" ht="14.1" customHeight="1" x14ac:dyDescent="0.2">
      <c r="A73" s="306" t="s">
        <v>309</v>
      </c>
      <c r="B73" s="307" t="s">
        <v>310</v>
      </c>
      <c r="C73" s="308"/>
      <c r="D73" s="113">
        <v>0.38009675190048375</v>
      </c>
      <c r="E73" s="115">
        <v>11</v>
      </c>
      <c r="F73" s="114" t="s">
        <v>513</v>
      </c>
      <c r="G73" s="114">
        <v>34</v>
      </c>
      <c r="H73" s="114">
        <v>5</v>
      </c>
      <c r="I73" s="140">
        <v>16</v>
      </c>
      <c r="J73" s="115">
        <v>-5</v>
      </c>
      <c r="K73" s="116">
        <v>-31.25</v>
      </c>
    </row>
    <row r="74" spans="1:11" ht="14.1" customHeight="1" x14ac:dyDescent="0.2">
      <c r="A74" s="306" t="s">
        <v>311</v>
      </c>
      <c r="B74" s="307" t="s">
        <v>312</v>
      </c>
      <c r="C74" s="308"/>
      <c r="D74" s="113">
        <v>0.24187975120939875</v>
      </c>
      <c r="E74" s="115">
        <v>7</v>
      </c>
      <c r="F74" s="114">
        <v>0</v>
      </c>
      <c r="G74" s="114">
        <v>7</v>
      </c>
      <c r="H74" s="114" t="s">
        <v>513</v>
      </c>
      <c r="I74" s="140">
        <v>5</v>
      </c>
      <c r="J74" s="115">
        <v>2</v>
      </c>
      <c r="K74" s="116">
        <v>40</v>
      </c>
    </row>
    <row r="75" spans="1:11" ht="14.1" customHeight="1" x14ac:dyDescent="0.2">
      <c r="A75" s="306" t="s">
        <v>313</v>
      </c>
      <c r="B75" s="307" t="s">
        <v>314</v>
      </c>
      <c r="C75" s="308"/>
      <c r="D75" s="113" t="s">
        <v>513</v>
      </c>
      <c r="E75" s="115" t="s">
        <v>513</v>
      </c>
      <c r="F75" s="114">
        <v>0</v>
      </c>
      <c r="G75" s="114">
        <v>0</v>
      </c>
      <c r="H75" s="114">
        <v>0</v>
      </c>
      <c r="I75" s="140">
        <v>0</v>
      </c>
      <c r="J75" s="115" t="s">
        <v>513</v>
      </c>
      <c r="K75" s="116" t="s">
        <v>513</v>
      </c>
    </row>
    <row r="76" spans="1:11" ht="14.1" customHeight="1" x14ac:dyDescent="0.2">
      <c r="A76" s="306">
        <v>91</v>
      </c>
      <c r="B76" s="307" t="s">
        <v>315</v>
      </c>
      <c r="C76" s="308"/>
      <c r="D76" s="113">
        <v>0.17277125086385625</v>
      </c>
      <c r="E76" s="115">
        <v>5</v>
      </c>
      <c r="F76" s="114">
        <v>5</v>
      </c>
      <c r="G76" s="114">
        <v>7</v>
      </c>
      <c r="H76" s="114" t="s">
        <v>513</v>
      </c>
      <c r="I76" s="140">
        <v>6</v>
      </c>
      <c r="J76" s="115">
        <v>-1</v>
      </c>
      <c r="K76" s="116">
        <v>-16.666666666666668</v>
      </c>
    </row>
    <row r="77" spans="1:11" ht="14.1" customHeight="1" x14ac:dyDescent="0.2">
      <c r="A77" s="306">
        <v>92</v>
      </c>
      <c r="B77" s="307" t="s">
        <v>316</v>
      </c>
      <c r="C77" s="308"/>
      <c r="D77" s="113">
        <v>2.073255010366275</v>
      </c>
      <c r="E77" s="115">
        <v>60</v>
      </c>
      <c r="F77" s="114">
        <v>26</v>
      </c>
      <c r="G77" s="114">
        <v>50</v>
      </c>
      <c r="H77" s="114">
        <v>26</v>
      </c>
      <c r="I77" s="140">
        <v>48</v>
      </c>
      <c r="J77" s="115">
        <v>12</v>
      </c>
      <c r="K77" s="116">
        <v>25</v>
      </c>
    </row>
    <row r="78" spans="1:11" ht="14.1" customHeight="1" x14ac:dyDescent="0.2">
      <c r="A78" s="306">
        <v>93</v>
      </c>
      <c r="B78" s="307" t="s">
        <v>317</v>
      </c>
      <c r="C78" s="308"/>
      <c r="D78" s="113">
        <v>0.138217000691085</v>
      </c>
      <c r="E78" s="115">
        <v>4</v>
      </c>
      <c r="F78" s="114" t="s">
        <v>513</v>
      </c>
      <c r="G78" s="114">
        <v>14</v>
      </c>
      <c r="H78" s="114" t="s">
        <v>513</v>
      </c>
      <c r="I78" s="140">
        <v>5</v>
      </c>
      <c r="J78" s="115">
        <v>-1</v>
      </c>
      <c r="K78" s="116">
        <v>-20</v>
      </c>
    </row>
    <row r="79" spans="1:11" ht="14.1" customHeight="1" x14ac:dyDescent="0.2">
      <c r="A79" s="306">
        <v>94</v>
      </c>
      <c r="B79" s="307" t="s">
        <v>318</v>
      </c>
      <c r="C79" s="308"/>
      <c r="D79" s="113">
        <v>0.4837595024187975</v>
      </c>
      <c r="E79" s="115">
        <v>14</v>
      </c>
      <c r="F79" s="114">
        <v>32</v>
      </c>
      <c r="G79" s="114">
        <v>14</v>
      </c>
      <c r="H79" s="114">
        <v>30</v>
      </c>
      <c r="I79" s="140">
        <v>14</v>
      </c>
      <c r="J79" s="115">
        <v>0</v>
      </c>
      <c r="K79" s="116">
        <v>0</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0.10366275051831375</v>
      </c>
      <c r="E81" s="143">
        <v>3</v>
      </c>
      <c r="F81" s="144">
        <v>13</v>
      </c>
      <c r="G81" s="144">
        <v>40</v>
      </c>
      <c r="H81" s="144">
        <v>7</v>
      </c>
      <c r="I81" s="145">
        <v>8</v>
      </c>
      <c r="J81" s="143">
        <v>-5</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2912</v>
      </c>
      <c r="E11" s="114">
        <v>2543</v>
      </c>
      <c r="F11" s="114">
        <v>3397</v>
      </c>
      <c r="G11" s="114">
        <v>2338</v>
      </c>
      <c r="H11" s="140">
        <v>3068</v>
      </c>
      <c r="I11" s="115">
        <v>-156</v>
      </c>
      <c r="J11" s="116">
        <v>-5.0847457627118642</v>
      </c>
    </row>
    <row r="12" spans="1:15" s="110" customFormat="1" ht="24.95" customHeight="1" x14ac:dyDescent="0.2">
      <c r="A12" s="193" t="s">
        <v>132</v>
      </c>
      <c r="B12" s="194" t="s">
        <v>133</v>
      </c>
      <c r="C12" s="113">
        <v>0.82417582417582413</v>
      </c>
      <c r="D12" s="115">
        <v>24</v>
      </c>
      <c r="E12" s="114">
        <v>76</v>
      </c>
      <c r="F12" s="114">
        <v>62</v>
      </c>
      <c r="G12" s="114">
        <v>30</v>
      </c>
      <c r="H12" s="140">
        <v>52</v>
      </c>
      <c r="I12" s="115">
        <v>-28</v>
      </c>
      <c r="J12" s="116">
        <v>-53.846153846153847</v>
      </c>
    </row>
    <row r="13" spans="1:15" s="110" customFormat="1" ht="24.95" customHeight="1" x14ac:dyDescent="0.2">
      <c r="A13" s="193" t="s">
        <v>134</v>
      </c>
      <c r="B13" s="199" t="s">
        <v>214</v>
      </c>
      <c r="C13" s="113">
        <v>1.2019230769230769</v>
      </c>
      <c r="D13" s="115">
        <v>35</v>
      </c>
      <c r="E13" s="114">
        <v>15</v>
      </c>
      <c r="F13" s="114">
        <v>29</v>
      </c>
      <c r="G13" s="114">
        <v>17</v>
      </c>
      <c r="H13" s="140">
        <v>27</v>
      </c>
      <c r="I13" s="115">
        <v>8</v>
      </c>
      <c r="J13" s="116">
        <v>29.62962962962963</v>
      </c>
    </row>
    <row r="14" spans="1:15" s="287" customFormat="1" ht="24.95" customHeight="1" x14ac:dyDescent="0.2">
      <c r="A14" s="193" t="s">
        <v>215</v>
      </c>
      <c r="B14" s="199" t="s">
        <v>137</v>
      </c>
      <c r="C14" s="113">
        <v>17.891483516483518</v>
      </c>
      <c r="D14" s="115">
        <v>521</v>
      </c>
      <c r="E14" s="114">
        <v>353</v>
      </c>
      <c r="F14" s="114">
        <v>561</v>
      </c>
      <c r="G14" s="114">
        <v>375</v>
      </c>
      <c r="H14" s="140">
        <v>505</v>
      </c>
      <c r="I14" s="115">
        <v>16</v>
      </c>
      <c r="J14" s="116">
        <v>3.1683168316831685</v>
      </c>
      <c r="K14" s="110"/>
      <c r="L14" s="110"/>
      <c r="M14" s="110"/>
      <c r="N14" s="110"/>
      <c r="O14" s="110"/>
    </row>
    <row r="15" spans="1:15" s="110" customFormat="1" ht="24.95" customHeight="1" x14ac:dyDescent="0.2">
      <c r="A15" s="193" t="s">
        <v>216</v>
      </c>
      <c r="B15" s="199" t="s">
        <v>217</v>
      </c>
      <c r="C15" s="113">
        <v>3.0219780219780219</v>
      </c>
      <c r="D15" s="115">
        <v>88</v>
      </c>
      <c r="E15" s="114">
        <v>61</v>
      </c>
      <c r="F15" s="114">
        <v>96</v>
      </c>
      <c r="G15" s="114">
        <v>42</v>
      </c>
      <c r="H15" s="140">
        <v>80</v>
      </c>
      <c r="I15" s="115">
        <v>8</v>
      </c>
      <c r="J15" s="116">
        <v>10</v>
      </c>
    </row>
    <row r="16" spans="1:15" s="287" customFormat="1" ht="24.95" customHeight="1" x14ac:dyDescent="0.2">
      <c r="A16" s="193" t="s">
        <v>218</v>
      </c>
      <c r="B16" s="199" t="s">
        <v>141</v>
      </c>
      <c r="C16" s="113">
        <v>12.534340659340659</v>
      </c>
      <c r="D16" s="115">
        <v>365</v>
      </c>
      <c r="E16" s="114">
        <v>232</v>
      </c>
      <c r="F16" s="114">
        <v>371</v>
      </c>
      <c r="G16" s="114">
        <v>273</v>
      </c>
      <c r="H16" s="140">
        <v>356</v>
      </c>
      <c r="I16" s="115">
        <v>9</v>
      </c>
      <c r="J16" s="116">
        <v>2.5280898876404496</v>
      </c>
      <c r="K16" s="110"/>
      <c r="L16" s="110"/>
      <c r="M16" s="110"/>
      <c r="N16" s="110"/>
      <c r="O16" s="110"/>
    </row>
    <row r="17" spans="1:15" s="110" customFormat="1" ht="24.95" customHeight="1" x14ac:dyDescent="0.2">
      <c r="A17" s="193" t="s">
        <v>142</v>
      </c>
      <c r="B17" s="199" t="s">
        <v>220</v>
      </c>
      <c r="C17" s="113">
        <v>2.3351648351648353</v>
      </c>
      <c r="D17" s="115">
        <v>68</v>
      </c>
      <c r="E17" s="114">
        <v>60</v>
      </c>
      <c r="F17" s="114">
        <v>94</v>
      </c>
      <c r="G17" s="114">
        <v>60</v>
      </c>
      <c r="H17" s="140">
        <v>69</v>
      </c>
      <c r="I17" s="115">
        <v>-1</v>
      </c>
      <c r="J17" s="116">
        <v>-1.4492753623188406</v>
      </c>
    </row>
    <row r="18" spans="1:15" s="287" customFormat="1" ht="24.95" customHeight="1" x14ac:dyDescent="0.2">
      <c r="A18" s="201" t="s">
        <v>144</v>
      </c>
      <c r="B18" s="202" t="s">
        <v>145</v>
      </c>
      <c r="C18" s="113">
        <v>8.9285714285714288</v>
      </c>
      <c r="D18" s="115">
        <v>260</v>
      </c>
      <c r="E18" s="114">
        <v>238</v>
      </c>
      <c r="F18" s="114">
        <v>246</v>
      </c>
      <c r="G18" s="114">
        <v>188</v>
      </c>
      <c r="H18" s="140">
        <v>272</v>
      </c>
      <c r="I18" s="115">
        <v>-12</v>
      </c>
      <c r="J18" s="116">
        <v>-4.4117647058823533</v>
      </c>
      <c r="K18" s="110"/>
      <c r="L18" s="110"/>
      <c r="M18" s="110"/>
      <c r="N18" s="110"/>
      <c r="O18" s="110"/>
    </row>
    <row r="19" spans="1:15" s="110" customFormat="1" ht="24.95" customHeight="1" x14ac:dyDescent="0.2">
      <c r="A19" s="193" t="s">
        <v>146</v>
      </c>
      <c r="B19" s="199" t="s">
        <v>147</v>
      </c>
      <c r="C19" s="113">
        <v>19.196428571428573</v>
      </c>
      <c r="D19" s="115">
        <v>559</v>
      </c>
      <c r="E19" s="114">
        <v>500</v>
      </c>
      <c r="F19" s="114">
        <v>687</v>
      </c>
      <c r="G19" s="114">
        <v>425</v>
      </c>
      <c r="H19" s="140">
        <v>628</v>
      </c>
      <c r="I19" s="115">
        <v>-69</v>
      </c>
      <c r="J19" s="116">
        <v>-10.987261146496815</v>
      </c>
    </row>
    <row r="20" spans="1:15" s="287" customFormat="1" ht="24.95" customHeight="1" x14ac:dyDescent="0.2">
      <c r="A20" s="193" t="s">
        <v>148</v>
      </c>
      <c r="B20" s="199" t="s">
        <v>149</v>
      </c>
      <c r="C20" s="113">
        <v>4.6016483516483513</v>
      </c>
      <c r="D20" s="115">
        <v>134</v>
      </c>
      <c r="E20" s="114">
        <v>87</v>
      </c>
      <c r="F20" s="114">
        <v>114</v>
      </c>
      <c r="G20" s="114">
        <v>77</v>
      </c>
      <c r="H20" s="140">
        <v>128</v>
      </c>
      <c r="I20" s="115">
        <v>6</v>
      </c>
      <c r="J20" s="116">
        <v>4.6875</v>
      </c>
      <c r="K20" s="110"/>
      <c r="L20" s="110"/>
      <c r="M20" s="110"/>
      <c r="N20" s="110"/>
      <c r="O20" s="110"/>
    </row>
    <row r="21" spans="1:15" s="110" customFormat="1" ht="24.95" customHeight="1" x14ac:dyDescent="0.2">
      <c r="A21" s="201" t="s">
        <v>150</v>
      </c>
      <c r="B21" s="202" t="s">
        <v>151</v>
      </c>
      <c r="C21" s="113">
        <v>8.2074175824175821</v>
      </c>
      <c r="D21" s="115">
        <v>239</v>
      </c>
      <c r="E21" s="114">
        <v>270</v>
      </c>
      <c r="F21" s="114">
        <v>253</v>
      </c>
      <c r="G21" s="114">
        <v>181</v>
      </c>
      <c r="H21" s="140">
        <v>280</v>
      </c>
      <c r="I21" s="115">
        <v>-41</v>
      </c>
      <c r="J21" s="116">
        <v>-14.642857142857142</v>
      </c>
    </row>
    <row r="22" spans="1:15" s="110" customFormat="1" ht="24.95" customHeight="1" x14ac:dyDescent="0.2">
      <c r="A22" s="201" t="s">
        <v>152</v>
      </c>
      <c r="B22" s="199" t="s">
        <v>153</v>
      </c>
      <c r="C22" s="113">
        <v>2.2321428571428572</v>
      </c>
      <c r="D22" s="115">
        <v>65</v>
      </c>
      <c r="E22" s="114">
        <v>49</v>
      </c>
      <c r="F22" s="114">
        <v>98</v>
      </c>
      <c r="G22" s="114">
        <v>36</v>
      </c>
      <c r="H22" s="140">
        <v>36</v>
      </c>
      <c r="I22" s="115">
        <v>29</v>
      </c>
      <c r="J22" s="116">
        <v>80.555555555555557</v>
      </c>
    </row>
    <row r="23" spans="1:15" s="110" customFormat="1" ht="24.95" customHeight="1" x14ac:dyDescent="0.2">
      <c r="A23" s="193" t="s">
        <v>154</v>
      </c>
      <c r="B23" s="199" t="s">
        <v>155</v>
      </c>
      <c r="C23" s="113">
        <v>1.0645604395604396</v>
      </c>
      <c r="D23" s="115">
        <v>31</v>
      </c>
      <c r="E23" s="114">
        <v>25</v>
      </c>
      <c r="F23" s="114">
        <v>37</v>
      </c>
      <c r="G23" s="114">
        <v>38</v>
      </c>
      <c r="H23" s="140">
        <v>42</v>
      </c>
      <c r="I23" s="115">
        <v>-11</v>
      </c>
      <c r="J23" s="116">
        <v>-26.19047619047619</v>
      </c>
    </row>
    <row r="24" spans="1:15" s="110" customFormat="1" ht="24.95" customHeight="1" x14ac:dyDescent="0.2">
      <c r="A24" s="193" t="s">
        <v>156</v>
      </c>
      <c r="B24" s="199" t="s">
        <v>221</v>
      </c>
      <c r="C24" s="113">
        <v>4.7046703296703294</v>
      </c>
      <c r="D24" s="115">
        <v>137</v>
      </c>
      <c r="E24" s="114">
        <v>120</v>
      </c>
      <c r="F24" s="114">
        <v>189</v>
      </c>
      <c r="G24" s="114">
        <v>205</v>
      </c>
      <c r="H24" s="140">
        <v>158</v>
      </c>
      <c r="I24" s="115">
        <v>-21</v>
      </c>
      <c r="J24" s="116">
        <v>-13.291139240506329</v>
      </c>
    </row>
    <row r="25" spans="1:15" s="110" customFormat="1" ht="24.95" customHeight="1" x14ac:dyDescent="0.2">
      <c r="A25" s="193" t="s">
        <v>222</v>
      </c>
      <c r="B25" s="204" t="s">
        <v>159</v>
      </c>
      <c r="C25" s="113">
        <v>5.6318681318681323</v>
      </c>
      <c r="D25" s="115">
        <v>164</v>
      </c>
      <c r="E25" s="114">
        <v>181</v>
      </c>
      <c r="F25" s="114">
        <v>141</v>
      </c>
      <c r="G25" s="114">
        <v>117</v>
      </c>
      <c r="H25" s="140">
        <v>147</v>
      </c>
      <c r="I25" s="115">
        <v>17</v>
      </c>
      <c r="J25" s="116">
        <v>11.564625850340136</v>
      </c>
    </row>
    <row r="26" spans="1:15" s="110" customFormat="1" ht="24.95" customHeight="1" x14ac:dyDescent="0.2">
      <c r="A26" s="201">
        <v>782.78300000000002</v>
      </c>
      <c r="B26" s="203" t="s">
        <v>160</v>
      </c>
      <c r="C26" s="113">
        <v>5.1167582417582418</v>
      </c>
      <c r="D26" s="115">
        <v>149</v>
      </c>
      <c r="E26" s="114">
        <v>146</v>
      </c>
      <c r="F26" s="114">
        <v>188</v>
      </c>
      <c r="G26" s="114">
        <v>180</v>
      </c>
      <c r="H26" s="140">
        <v>183</v>
      </c>
      <c r="I26" s="115">
        <v>-34</v>
      </c>
      <c r="J26" s="116">
        <v>-18.579234972677597</v>
      </c>
    </row>
    <row r="27" spans="1:15" s="110" customFormat="1" ht="24.95" customHeight="1" x14ac:dyDescent="0.2">
      <c r="A27" s="193" t="s">
        <v>161</v>
      </c>
      <c r="B27" s="199" t="s">
        <v>162</v>
      </c>
      <c r="C27" s="113">
        <v>2.7815934065934065</v>
      </c>
      <c r="D27" s="115">
        <v>81</v>
      </c>
      <c r="E27" s="114">
        <v>50</v>
      </c>
      <c r="F27" s="114">
        <v>85</v>
      </c>
      <c r="G27" s="114">
        <v>51</v>
      </c>
      <c r="H27" s="140">
        <v>70</v>
      </c>
      <c r="I27" s="115">
        <v>11</v>
      </c>
      <c r="J27" s="116">
        <v>15.714285714285714</v>
      </c>
    </row>
    <row r="28" spans="1:15" s="110" customFormat="1" ht="24.95" customHeight="1" x14ac:dyDescent="0.2">
      <c r="A28" s="193" t="s">
        <v>163</v>
      </c>
      <c r="B28" s="199" t="s">
        <v>164</v>
      </c>
      <c r="C28" s="113">
        <v>3.4684065934065935</v>
      </c>
      <c r="D28" s="115">
        <v>101</v>
      </c>
      <c r="E28" s="114">
        <v>79</v>
      </c>
      <c r="F28" s="114">
        <v>187</v>
      </c>
      <c r="G28" s="114">
        <v>53</v>
      </c>
      <c r="H28" s="140">
        <v>80</v>
      </c>
      <c r="I28" s="115">
        <v>21</v>
      </c>
      <c r="J28" s="116">
        <v>26.25</v>
      </c>
    </row>
    <row r="29" spans="1:15" s="110" customFormat="1" ht="24.95" customHeight="1" x14ac:dyDescent="0.2">
      <c r="A29" s="193">
        <v>86</v>
      </c>
      <c r="B29" s="199" t="s">
        <v>165</v>
      </c>
      <c r="C29" s="113">
        <v>4.4642857142857144</v>
      </c>
      <c r="D29" s="115">
        <v>130</v>
      </c>
      <c r="E29" s="114">
        <v>108</v>
      </c>
      <c r="F29" s="114">
        <v>140</v>
      </c>
      <c r="G29" s="114">
        <v>116</v>
      </c>
      <c r="H29" s="140">
        <v>126</v>
      </c>
      <c r="I29" s="115">
        <v>4</v>
      </c>
      <c r="J29" s="116">
        <v>3.1746031746031744</v>
      </c>
    </row>
    <row r="30" spans="1:15" s="110" customFormat="1" ht="24.95" customHeight="1" x14ac:dyDescent="0.2">
      <c r="A30" s="193">
        <v>87.88</v>
      </c>
      <c r="B30" s="204" t="s">
        <v>166</v>
      </c>
      <c r="C30" s="113">
        <v>5.8722527472527473</v>
      </c>
      <c r="D30" s="115">
        <v>171</v>
      </c>
      <c r="E30" s="114">
        <v>130</v>
      </c>
      <c r="F30" s="114">
        <v>249</v>
      </c>
      <c r="G30" s="114">
        <v>156</v>
      </c>
      <c r="H30" s="140">
        <v>219</v>
      </c>
      <c r="I30" s="115">
        <v>-48</v>
      </c>
      <c r="J30" s="116">
        <v>-21.917808219178081</v>
      </c>
    </row>
    <row r="31" spans="1:15" s="110" customFormat="1" ht="24.95" customHeight="1" x14ac:dyDescent="0.2">
      <c r="A31" s="193" t="s">
        <v>167</v>
      </c>
      <c r="B31" s="199" t="s">
        <v>168</v>
      </c>
      <c r="C31" s="113">
        <v>3.8118131868131866</v>
      </c>
      <c r="D31" s="115">
        <v>111</v>
      </c>
      <c r="E31" s="114">
        <v>116</v>
      </c>
      <c r="F31" s="114">
        <v>131</v>
      </c>
      <c r="G31" s="114">
        <v>93</v>
      </c>
      <c r="H31" s="140">
        <v>115</v>
      </c>
      <c r="I31" s="115">
        <v>-4</v>
      </c>
      <c r="J31" s="116">
        <v>-3.4782608695652173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0.82417582417582413</v>
      </c>
      <c r="D34" s="115">
        <v>24</v>
      </c>
      <c r="E34" s="114">
        <v>76</v>
      </c>
      <c r="F34" s="114">
        <v>62</v>
      </c>
      <c r="G34" s="114">
        <v>30</v>
      </c>
      <c r="H34" s="140">
        <v>52</v>
      </c>
      <c r="I34" s="115">
        <v>-28</v>
      </c>
      <c r="J34" s="116">
        <v>-53.846153846153847</v>
      </c>
    </row>
    <row r="35" spans="1:10" s="110" customFormat="1" ht="24.95" customHeight="1" x14ac:dyDescent="0.2">
      <c r="A35" s="292" t="s">
        <v>171</v>
      </c>
      <c r="B35" s="293" t="s">
        <v>172</v>
      </c>
      <c r="C35" s="113">
        <v>28.021978021978022</v>
      </c>
      <c r="D35" s="115">
        <v>816</v>
      </c>
      <c r="E35" s="114">
        <v>606</v>
      </c>
      <c r="F35" s="114">
        <v>836</v>
      </c>
      <c r="G35" s="114">
        <v>580</v>
      </c>
      <c r="H35" s="140">
        <v>804</v>
      </c>
      <c r="I35" s="115">
        <v>12</v>
      </c>
      <c r="J35" s="116">
        <v>1.4925373134328359</v>
      </c>
    </row>
    <row r="36" spans="1:10" s="110" customFormat="1" ht="24.95" customHeight="1" x14ac:dyDescent="0.2">
      <c r="A36" s="294" t="s">
        <v>173</v>
      </c>
      <c r="B36" s="295" t="s">
        <v>174</v>
      </c>
      <c r="C36" s="125">
        <v>71.15384615384616</v>
      </c>
      <c r="D36" s="143">
        <v>2072</v>
      </c>
      <c r="E36" s="144">
        <v>1861</v>
      </c>
      <c r="F36" s="144">
        <v>2499</v>
      </c>
      <c r="G36" s="144">
        <v>1728</v>
      </c>
      <c r="H36" s="145">
        <v>2212</v>
      </c>
      <c r="I36" s="143">
        <v>-140</v>
      </c>
      <c r="J36" s="146">
        <v>-6.3291139240506329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2912</v>
      </c>
      <c r="F11" s="264">
        <v>2543</v>
      </c>
      <c r="G11" s="264">
        <v>3397</v>
      </c>
      <c r="H11" s="264">
        <v>2338</v>
      </c>
      <c r="I11" s="265">
        <v>3068</v>
      </c>
      <c r="J11" s="263">
        <v>-156</v>
      </c>
      <c r="K11" s="266">
        <v>-5.0847457627118642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22.630494505494507</v>
      </c>
      <c r="E13" s="115">
        <v>659</v>
      </c>
      <c r="F13" s="114">
        <v>669</v>
      </c>
      <c r="G13" s="114">
        <v>734</v>
      </c>
      <c r="H13" s="114">
        <v>574</v>
      </c>
      <c r="I13" s="140">
        <v>681</v>
      </c>
      <c r="J13" s="115">
        <v>-22</v>
      </c>
      <c r="K13" s="116">
        <v>-3.2305433186490453</v>
      </c>
    </row>
    <row r="14" spans="1:17" ht="15.95" customHeight="1" x14ac:dyDescent="0.2">
      <c r="A14" s="306" t="s">
        <v>230</v>
      </c>
      <c r="B14" s="307"/>
      <c r="C14" s="308"/>
      <c r="D14" s="113">
        <v>58.035714285714285</v>
      </c>
      <c r="E14" s="115">
        <v>1690</v>
      </c>
      <c r="F14" s="114">
        <v>1462</v>
      </c>
      <c r="G14" s="114">
        <v>2045</v>
      </c>
      <c r="H14" s="114">
        <v>1304</v>
      </c>
      <c r="I14" s="140">
        <v>1865</v>
      </c>
      <c r="J14" s="115">
        <v>-175</v>
      </c>
      <c r="K14" s="116">
        <v>-9.3833780160857909</v>
      </c>
    </row>
    <row r="15" spans="1:17" ht="15.95" customHeight="1" x14ac:dyDescent="0.2">
      <c r="A15" s="306" t="s">
        <v>231</v>
      </c>
      <c r="B15" s="307"/>
      <c r="C15" s="308"/>
      <c r="D15" s="113">
        <v>9.7184065934065931</v>
      </c>
      <c r="E15" s="115">
        <v>283</v>
      </c>
      <c r="F15" s="114">
        <v>205</v>
      </c>
      <c r="G15" s="114">
        <v>264</v>
      </c>
      <c r="H15" s="114">
        <v>217</v>
      </c>
      <c r="I15" s="140">
        <v>253</v>
      </c>
      <c r="J15" s="115">
        <v>30</v>
      </c>
      <c r="K15" s="116">
        <v>11.857707509881424</v>
      </c>
    </row>
    <row r="16" spans="1:17" ht="15.95" customHeight="1" x14ac:dyDescent="0.2">
      <c r="A16" s="306" t="s">
        <v>232</v>
      </c>
      <c r="B16" s="307"/>
      <c r="C16" s="308"/>
      <c r="D16" s="113">
        <v>9.1689560439560438</v>
      </c>
      <c r="E16" s="115">
        <v>267</v>
      </c>
      <c r="F16" s="114">
        <v>189</v>
      </c>
      <c r="G16" s="114">
        <v>331</v>
      </c>
      <c r="H16" s="114">
        <v>235</v>
      </c>
      <c r="I16" s="140">
        <v>256</v>
      </c>
      <c r="J16" s="115">
        <v>11</v>
      </c>
      <c r="K16" s="116">
        <v>4.296875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0.68681318681318682</v>
      </c>
      <c r="E18" s="115">
        <v>20</v>
      </c>
      <c r="F18" s="114">
        <v>67</v>
      </c>
      <c r="G18" s="114">
        <v>69</v>
      </c>
      <c r="H18" s="114">
        <v>18</v>
      </c>
      <c r="I18" s="140">
        <v>46</v>
      </c>
      <c r="J18" s="115">
        <v>-26</v>
      </c>
      <c r="K18" s="116">
        <v>-56.521739130434781</v>
      </c>
    </row>
    <row r="19" spans="1:11" ht="14.1" customHeight="1" x14ac:dyDescent="0.2">
      <c r="A19" s="306" t="s">
        <v>235</v>
      </c>
      <c r="B19" s="307" t="s">
        <v>236</v>
      </c>
      <c r="C19" s="308"/>
      <c r="D19" s="113">
        <v>0.34340659340659341</v>
      </c>
      <c r="E19" s="115">
        <v>10</v>
      </c>
      <c r="F19" s="114">
        <v>27</v>
      </c>
      <c r="G19" s="114">
        <v>33</v>
      </c>
      <c r="H19" s="114">
        <v>12</v>
      </c>
      <c r="I19" s="140">
        <v>11</v>
      </c>
      <c r="J19" s="115">
        <v>-1</v>
      </c>
      <c r="K19" s="116">
        <v>-9.0909090909090917</v>
      </c>
    </row>
    <row r="20" spans="1:11" ht="14.1" customHeight="1" x14ac:dyDescent="0.2">
      <c r="A20" s="306">
        <v>12</v>
      </c>
      <c r="B20" s="307" t="s">
        <v>237</v>
      </c>
      <c r="C20" s="308"/>
      <c r="D20" s="113">
        <v>2.4038461538461537</v>
      </c>
      <c r="E20" s="115">
        <v>70</v>
      </c>
      <c r="F20" s="114">
        <v>97</v>
      </c>
      <c r="G20" s="114">
        <v>44</v>
      </c>
      <c r="H20" s="114">
        <v>37</v>
      </c>
      <c r="I20" s="140">
        <v>66</v>
      </c>
      <c r="J20" s="115">
        <v>4</v>
      </c>
      <c r="K20" s="116">
        <v>6.0606060606060606</v>
      </c>
    </row>
    <row r="21" spans="1:11" ht="14.1" customHeight="1" x14ac:dyDescent="0.2">
      <c r="A21" s="306">
        <v>21</v>
      </c>
      <c r="B21" s="307" t="s">
        <v>238</v>
      </c>
      <c r="C21" s="308"/>
      <c r="D21" s="113">
        <v>0.20604395604395603</v>
      </c>
      <c r="E21" s="115">
        <v>6</v>
      </c>
      <c r="F21" s="114">
        <v>8</v>
      </c>
      <c r="G21" s="114">
        <v>8</v>
      </c>
      <c r="H21" s="114">
        <v>4</v>
      </c>
      <c r="I21" s="140">
        <v>11</v>
      </c>
      <c r="J21" s="115">
        <v>-5</v>
      </c>
      <c r="K21" s="116">
        <v>-45.454545454545453</v>
      </c>
    </row>
    <row r="22" spans="1:11" ht="14.1" customHeight="1" x14ac:dyDescent="0.2">
      <c r="A22" s="306">
        <v>22</v>
      </c>
      <c r="B22" s="307" t="s">
        <v>239</v>
      </c>
      <c r="C22" s="308"/>
      <c r="D22" s="113">
        <v>2.0604395604395602</v>
      </c>
      <c r="E22" s="115">
        <v>60</v>
      </c>
      <c r="F22" s="114">
        <v>41</v>
      </c>
      <c r="G22" s="114">
        <v>81</v>
      </c>
      <c r="H22" s="114">
        <v>50</v>
      </c>
      <c r="I22" s="140">
        <v>64</v>
      </c>
      <c r="J22" s="115">
        <v>-4</v>
      </c>
      <c r="K22" s="116">
        <v>-6.25</v>
      </c>
    </row>
    <row r="23" spans="1:11" ht="14.1" customHeight="1" x14ac:dyDescent="0.2">
      <c r="A23" s="306">
        <v>23</v>
      </c>
      <c r="B23" s="307" t="s">
        <v>240</v>
      </c>
      <c r="C23" s="308"/>
      <c r="D23" s="113">
        <v>0.82417582417582413</v>
      </c>
      <c r="E23" s="115">
        <v>24</v>
      </c>
      <c r="F23" s="114">
        <v>10</v>
      </c>
      <c r="G23" s="114">
        <v>33</v>
      </c>
      <c r="H23" s="114">
        <v>19</v>
      </c>
      <c r="I23" s="140">
        <v>15</v>
      </c>
      <c r="J23" s="115">
        <v>9</v>
      </c>
      <c r="K23" s="116">
        <v>60</v>
      </c>
    </row>
    <row r="24" spans="1:11" ht="14.1" customHeight="1" x14ac:dyDescent="0.2">
      <c r="A24" s="306">
        <v>24</v>
      </c>
      <c r="B24" s="307" t="s">
        <v>241</v>
      </c>
      <c r="C24" s="308"/>
      <c r="D24" s="113">
        <v>3.6057692307692308</v>
      </c>
      <c r="E24" s="115">
        <v>105</v>
      </c>
      <c r="F24" s="114">
        <v>81</v>
      </c>
      <c r="G24" s="114">
        <v>99</v>
      </c>
      <c r="H24" s="114">
        <v>80</v>
      </c>
      <c r="I24" s="140">
        <v>125</v>
      </c>
      <c r="J24" s="115">
        <v>-20</v>
      </c>
      <c r="K24" s="116">
        <v>-16</v>
      </c>
    </row>
    <row r="25" spans="1:11" ht="14.1" customHeight="1" x14ac:dyDescent="0.2">
      <c r="A25" s="306">
        <v>25</v>
      </c>
      <c r="B25" s="307" t="s">
        <v>242</v>
      </c>
      <c r="C25" s="308"/>
      <c r="D25" s="113">
        <v>6.8681318681318677</v>
      </c>
      <c r="E25" s="115">
        <v>200</v>
      </c>
      <c r="F25" s="114">
        <v>125</v>
      </c>
      <c r="G25" s="114">
        <v>209</v>
      </c>
      <c r="H25" s="114">
        <v>151</v>
      </c>
      <c r="I25" s="140">
        <v>205</v>
      </c>
      <c r="J25" s="115">
        <v>-5</v>
      </c>
      <c r="K25" s="116">
        <v>-2.4390243902439024</v>
      </c>
    </row>
    <row r="26" spans="1:11" ht="14.1" customHeight="1" x14ac:dyDescent="0.2">
      <c r="A26" s="306">
        <v>26</v>
      </c>
      <c r="B26" s="307" t="s">
        <v>243</v>
      </c>
      <c r="C26" s="308"/>
      <c r="D26" s="113">
        <v>2.6442307692307692</v>
      </c>
      <c r="E26" s="115">
        <v>77</v>
      </c>
      <c r="F26" s="114">
        <v>47</v>
      </c>
      <c r="G26" s="114">
        <v>82</v>
      </c>
      <c r="H26" s="114">
        <v>50</v>
      </c>
      <c r="I26" s="140">
        <v>75</v>
      </c>
      <c r="J26" s="115">
        <v>2</v>
      </c>
      <c r="K26" s="116">
        <v>2.6666666666666665</v>
      </c>
    </row>
    <row r="27" spans="1:11" ht="14.1" customHeight="1" x14ac:dyDescent="0.2">
      <c r="A27" s="306">
        <v>27</v>
      </c>
      <c r="B27" s="307" t="s">
        <v>244</v>
      </c>
      <c r="C27" s="308"/>
      <c r="D27" s="113">
        <v>2.7815934065934065</v>
      </c>
      <c r="E27" s="115">
        <v>81</v>
      </c>
      <c r="F27" s="114">
        <v>65</v>
      </c>
      <c r="G27" s="114">
        <v>83</v>
      </c>
      <c r="H27" s="114">
        <v>64</v>
      </c>
      <c r="I27" s="140">
        <v>74</v>
      </c>
      <c r="J27" s="115">
        <v>7</v>
      </c>
      <c r="K27" s="116">
        <v>9.4594594594594597</v>
      </c>
    </row>
    <row r="28" spans="1:11" ht="14.1" customHeight="1" x14ac:dyDescent="0.2">
      <c r="A28" s="306">
        <v>28</v>
      </c>
      <c r="B28" s="307" t="s">
        <v>245</v>
      </c>
      <c r="C28" s="308"/>
      <c r="D28" s="113">
        <v>0.85851648351648346</v>
      </c>
      <c r="E28" s="115">
        <v>25</v>
      </c>
      <c r="F28" s="114">
        <v>8</v>
      </c>
      <c r="G28" s="114">
        <v>8</v>
      </c>
      <c r="H28" s="114">
        <v>4</v>
      </c>
      <c r="I28" s="140">
        <v>14</v>
      </c>
      <c r="J28" s="115">
        <v>11</v>
      </c>
      <c r="K28" s="116">
        <v>78.571428571428569</v>
      </c>
    </row>
    <row r="29" spans="1:11" ht="14.1" customHeight="1" x14ac:dyDescent="0.2">
      <c r="A29" s="306">
        <v>29</v>
      </c>
      <c r="B29" s="307" t="s">
        <v>246</v>
      </c>
      <c r="C29" s="308"/>
      <c r="D29" s="113">
        <v>4.1552197802197801</v>
      </c>
      <c r="E29" s="115">
        <v>121</v>
      </c>
      <c r="F29" s="114">
        <v>116</v>
      </c>
      <c r="G29" s="114">
        <v>125</v>
      </c>
      <c r="H29" s="114">
        <v>93</v>
      </c>
      <c r="I29" s="140">
        <v>135</v>
      </c>
      <c r="J29" s="115">
        <v>-14</v>
      </c>
      <c r="K29" s="116">
        <v>-10.37037037037037</v>
      </c>
    </row>
    <row r="30" spans="1:11" ht="14.1" customHeight="1" x14ac:dyDescent="0.2">
      <c r="A30" s="306" t="s">
        <v>247</v>
      </c>
      <c r="B30" s="307" t="s">
        <v>248</v>
      </c>
      <c r="C30" s="308"/>
      <c r="D30" s="113" t="s">
        <v>513</v>
      </c>
      <c r="E30" s="115" t="s">
        <v>513</v>
      </c>
      <c r="F30" s="114">
        <v>15</v>
      </c>
      <c r="G30" s="114">
        <v>39</v>
      </c>
      <c r="H30" s="114" t="s">
        <v>513</v>
      </c>
      <c r="I30" s="140">
        <v>18</v>
      </c>
      <c r="J30" s="115" t="s">
        <v>513</v>
      </c>
      <c r="K30" s="116" t="s">
        <v>513</v>
      </c>
    </row>
    <row r="31" spans="1:11" ht="14.1" customHeight="1" x14ac:dyDescent="0.2">
      <c r="A31" s="306" t="s">
        <v>249</v>
      </c>
      <c r="B31" s="307" t="s">
        <v>250</v>
      </c>
      <c r="C31" s="308"/>
      <c r="D31" s="113">
        <v>3.4340659340659339</v>
      </c>
      <c r="E31" s="115">
        <v>100</v>
      </c>
      <c r="F31" s="114">
        <v>101</v>
      </c>
      <c r="G31" s="114">
        <v>86</v>
      </c>
      <c r="H31" s="114">
        <v>79</v>
      </c>
      <c r="I31" s="140">
        <v>117</v>
      </c>
      <c r="J31" s="115">
        <v>-17</v>
      </c>
      <c r="K31" s="116">
        <v>-14.52991452991453</v>
      </c>
    </row>
    <row r="32" spans="1:11" ht="14.1" customHeight="1" x14ac:dyDescent="0.2">
      <c r="A32" s="306">
        <v>31</v>
      </c>
      <c r="B32" s="307" t="s">
        <v>251</v>
      </c>
      <c r="C32" s="308"/>
      <c r="D32" s="113">
        <v>0.5494505494505495</v>
      </c>
      <c r="E32" s="115">
        <v>16</v>
      </c>
      <c r="F32" s="114">
        <v>14</v>
      </c>
      <c r="G32" s="114">
        <v>13</v>
      </c>
      <c r="H32" s="114">
        <v>11</v>
      </c>
      <c r="I32" s="140">
        <v>22</v>
      </c>
      <c r="J32" s="115">
        <v>-6</v>
      </c>
      <c r="K32" s="116">
        <v>-27.272727272727273</v>
      </c>
    </row>
    <row r="33" spans="1:11" ht="14.1" customHeight="1" x14ac:dyDescent="0.2">
      <c r="A33" s="306">
        <v>32</v>
      </c>
      <c r="B33" s="307" t="s">
        <v>252</v>
      </c>
      <c r="C33" s="308"/>
      <c r="D33" s="113">
        <v>3.0563186813186811</v>
      </c>
      <c r="E33" s="115">
        <v>89</v>
      </c>
      <c r="F33" s="114">
        <v>97</v>
      </c>
      <c r="G33" s="114">
        <v>86</v>
      </c>
      <c r="H33" s="114">
        <v>71</v>
      </c>
      <c r="I33" s="140">
        <v>82</v>
      </c>
      <c r="J33" s="115">
        <v>7</v>
      </c>
      <c r="K33" s="116">
        <v>8.536585365853659</v>
      </c>
    </row>
    <row r="34" spans="1:11" ht="14.1" customHeight="1" x14ac:dyDescent="0.2">
      <c r="A34" s="306">
        <v>33</v>
      </c>
      <c r="B34" s="307" t="s">
        <v>253</v>
      </c>
      <c r="C34" s="308"/>
      <c r="D34" s="113">
        <v>1.8543956043956045</v>
      </c>
      <c r="E34" s="115">
        <v>54</v>
      </c>
      <c r="F34" s="114">
        <v>60</v>
      </c>
      <c r="G34" s="114">
        <v>77</v>
      </c>
      <c r="H34" s="114">
        <v>42</v>
      </c>
      <c r="I34" s="140">
        <v>55</v>
      </c>
      <c r="J34" s="115">
        <v>-1</v>
      </c>
      <c r="K34" s="116">
        <v>-1.8181818181818181</v>
      </c>
    </row>
    <row r="35" spans="1:11" ht="14.1" customHeight="1" x14ac:dyDescent="0.2">
      <c r="A35" s="306">
        <v>34</v>
      </c>
      <c r="B35" s="307" t="s">
        <v>254</v>
      </c>
      <c r="C35" s="308"/>
      <c r="D35" s="113">
        <v>2.6098901098901099</v>
      </c>
      <c r="E35" s="115">
        <v>76</v>
      </c>
      <c r="F35" s="114">
        <v>52</v>
      </c>
      <c r="G35" s="114">
        <v>51</v>
      </c>
      <c r="H35" s="114">
        <v>41</v>
      </c>
      <c r="I35" s="140">
        <v>63</v>
      </c>
      <c r="J35" s="115">
        <v>13</v>
      </c>
      <c r="K35" s="116">
        <v>20.634920634920636</v>
      </c>
    </row>
    <row r="36" spans="1:11" ht="14.1" customHeight="1" x14ac:dyDescent="0.2">
      <c r="A36" s="306">
        <v>41</v>
      </c>
      <c r="B36" s="307" t="s">
        <v>255</v>
      </c>
      <c r="C36" s="308"/>
      <c r="D36" s="113">
        <v>1.0645604395604396</v>
      </c>
      <c r="E36" s="115">
        <v>31</v>
      </c>
      <c r="F36" s="114">
        <v>21</v>
      </c>
      <c r="G36" s="114">
        <v>31</v>
      </c>
      <c r="H36" s="114">
        <v>6</v>
      </c>
      <c r="I36" s="140">
        <v>25</v>
      </c>
      <c r="J36" s="115">
        <v>6</v>
      </c>
      <c r="K36" s="116">
        <v>24</v>
      </c>
    </row>
    <row r="37" spans="1:11" ht="14.1" customHeight="1" x14ac:dyDescent="0.2">
      <c r="A37" s="306">
        <v>42</v>
      </c>
      <c r="B37" s="307" t="s">
        <v>256</v>
      </c>
      <c r="C37" s="308"/>
      <c r="D37" s="113">
        <v>0.1717032967032967</v>
      </c>
      <c r="E37" s="115">
        <v>5</v>
      </c>
      <c r="F37" s="114">
        <v>8</v>
      </c>
      <c r="G37" s="114" t="s">
        <v>513</v>
      </c>
      <c r="H37" s="114">
        <v>3</v>
      </c>
      <c r="I37" s="140" t="s">
        <v>513</v>
      </c>
      <c r="J37" s="115" t="s">
        <v>513</v>
      </c>
      <c r="K37" s="116" t="s">
        <v>513</v>
      </c>
    </row>
    <row r="38" spans="1:11" ht="14.1" customHeight="1" x14ac:dyDescent="0.2">
      <c r="A38" s="306">
        <v>43</v>
      </c>
      <c r="B38" s="307" t="s">
        <v>257</v>
      </c>
      <c r="C38" s="308"/>
      <c r="D38" s="113">
        <v>1.4766483516483517</v>
      </c>
      <c r="E38" s="115">
        <v>43</v>
      </c>
      <c r="F38" s="114">
        <v>32</v>
      </c>
      <c r="G38" s="114">
        <v>37</v>
      </c>
      <c r="H38" s="114">
        <v>26</v>
      </c>
      <c r="I38" s="140">
        <v>25</v>
      </c>
      <c r="J38" s="115">
        <v>18</v>
      </c>
      <c r="K38" s="116">
        <v>72</v>
      </c>
    </row>
    <row r="39" spans="1:11" ht="14.1" customHeight="1" x14ac:dyDescent="0.2">
      <c r="A39" s="306">
        <v>51</v>
      </c>
      <c r="B39" s="307" t="s">
        <v>258</v>
      </c>
      <c r="C39" s="308"/>
      <c r="D39" s="113">
        <v>5.0137362637362637</v>
      </c>
      <c r="E39" s="115">
        <v>146</v>
      </c>
      <c r="F39" s="114">
        <v>142</v>
      </c>
      <c r="G39" s="114">
        <v>194</v>
      </c>
      <c r="H39" s="114">
        <v>124</v>
      </c>
      <c r="I39" s="140">
        <v>166</v>
      </c>
      <c r="J39" s="115">
        <v>-20</v>
      </c>
      <c r="K39" s="116">
        <v>-12.048192771084338</v>
      </c>
    </row>
    <row r="40" spans="1:11" ht="14.1" customHeight="1" x14ac:dyDescent="0.2">
      <c r="A40" s="306" t="s">
        <v>259</v>
      </c>
      <c r="B40" s="307" t="s">
        <v>260</v>
      </c>
      <c r="C40" s="308"/>
      <c r="D40" s="113">
        <v>4.2925824175824179</v>
      </c>
      <c r="E40" s="115">
        <v>125</v>
      </c>
      <c r="F40" s="114">
        <v>135</v>
      </c>
      <c r="G40" s="114">
        <v>176</v>
      </c>
      <c r="H40" s="114">
        <v>119</v>
      </c>
      <c r="I40" s="140">
        <v>148</v>
      </c>
      <c r="J40" s="115">
        <v>-23</v>
      </c>
      <c r="K40" s="116">
        <v>-15.54054054054054</v>
      </c>
    </row>
    <row r="41" spans="1:11" ht="14.1" customHeight="1" x14ac:dyDescent="0.2">
      <c r="A41" s="306"/>
      <c r="B41" s="307" t="s">
        <v>261</v>
      </c>
      <c r="C41" s="308"/>
      <c r="D41" s="113">
        <v>4.0178571428571432</v>
      </c>
      <c r="E41" s="115">
        <v>117</v>
      </c>
      <c r="F41" s="114">
        <v>128</v>
      </c>
      <c r="G41" s="114">
        <v>156</v>
      </c>
      <c r="H41" s="114">
        <v>110</v>
      </c>
      <c r="I41" s="140">
        <v>134</v>
      </c>
      <c r="J41" s="115">
        <v>-17</v>
      </c>
      <c r="K41" s="116">
        <v>-12.686567164179104</v>
      </c>
    </row>
    <row r="42" spans="1:11" ht="14.1" customHeight="1" x14ac:dyDescent="0.2">
      <c r="A42" s="306">
        <v>52</v>
      </c>
      <c r="B42" s="307" t="s">
        <v>262</v>
      </c>
      <c r="C42" s="308"/>
      <c r="D42" s="113">
        <v>5.1167582417582418</v>
      </c>
      <c r="E42" s="115">
        <v>149</v>
      </c>
      <c r="F42" s="114">
        <v>112</v>
      </c>
      <c r="G42" s="114">
        <v>124</v>
      </c>
      <c r="H42" s="114">
        <v>89</v>
      </c>
      <c r="I42" s="140">
        <v>151</v>
      </c>
      <c r="J42" s="115">
        <v>-2</v>
      </c>
      <c r="K42" s="116">
        <v>-1.3245033112582782</v>
      </c>
    </row>
    <row r="43" spans="1:11" ht="14.1" customHeight="1" x14ac:dyDescent="0.2">
      <c r="A43" s="306" t="s">
        <v>263</v>
      </c>
      <c r="B43" s="307" t="s">
        <v>264</v>
      </c>
      <c r="C43" s="308"/>
      <c r="D43" s="113">
        <v>4.8420329670329672</v>
      </c>
      <c r="E43" s="115">
        <v>141</v>
      </c>
      <c r="F43" s="114">
        <v>103</v>
      </c>
      <c r="G43" s="114">
        <v>112</v>
      </c>
      <c r="H43" s="114">
        <v>67</v>
      </c>
      <c r="I43" s="140">
        <v>135</v>
      </c>
      <c r="J43" s="115">
        <v>6</v>
      </c>
      <c r="K43" s="116">
        <v>4.4444444444444446</v>
      </c>
    </row>
    <row r="44" spans="1:11" ht="14.1" customHeight="1" x14ac:dyDescent="0.2">
      <c r="A44" s="306">
        <v>53</v>
      </c>
      <c r="B44" s="307" t="s">
        <v>265</v>
      </c>
      <c r="C44" s="308"/>
      <c r="D44" s="113">
        <v>1.0302197802197801</v>
      </c>
      <c r="E44" s="115">
        <v>30</v>
      </c>
      <c r="F44" s="114">
        <v>28</v>
      </c>
      <c r="G44" s="114">
        <v>37</v>
      </c>
      <c r="H44" s="114">
        <v>115</v>
      </c>
      <c r="I44" s="140">
        <v>27</v>
      </c>
      <c r="J44" s="115">
        <v>3</v>
      </c>
      <c r="K44" s="116">
        <v>11.111111111111111</v>
      </c>
    </row>
    <row r="45" spans="1:11" ht="14.1" customHeight="1" x14ac:dyDescent="0.2">
      <c r="A45" s="306" t="s">
        <v>266</v>
      </c>
      <c r="B45" s="307" t="s">
        <v>267</v>
      </c>
      <c r="C45" s="308"/>
      <c r="D45" s="113">
        <v>0.8928571428571429</v>
      </c>
      <c r="E45" s="115">
        <v>26</v>
      </c>
      <c r="F45" s="114">
        <v>27</v>
      </c>
      <c r="G45" s="114">
        <v>37</v>
      </c>
      <c r="H45" s="114">
        <v>115</v>
      </c>
      <c r="I45" s="140">
        <v>22</v>
      </c>
      <c r="J45" s="115">
        <v>4</v>
      </c>
      <c r="K45" s="116">
        <v>18.181818181818183</v>
      </c>
    </row>
    <row r="46" spans="1:11" ht="14.1" customHeight="1" x14ac:dyDescent="0.2">
      <c r="A46" s="306">
        <v>54</v>
      </c>
      <c r="B46" s="307" t="s">
        <v>268</v>
      </c>
      <c r="C46" s="308"/>
      <c r="D46" s="113">
        <v>3.6744505494505493</v>
      </c>
      <c r="E46" s="115">
        <v>107</v>
      </c>
      <c r="F46" s="114">
        <v>101</v>
      </c>
      <c r="G46" s="114">
        <v>112</v>
      </c>
      <c r="H46" s="114">
        <v>98</v>
      </c>
      <c r="I46" s="140">
        <v>103</v>
      </c>
      <c r="J46" s="115">
        <v>4</v>
      </c>
      <c r="K46" s="116">
        <v>3.883495145631068</v>
      </c>
    </row>
    <row r="47" spans="1:11" ht="14.1" customHeight="1" x14ac:dyDescent="0.2">
      <c r="A47" s="306">
        <v>61</v>
      </c>
      <c r="B47" s="307" t="s">
        <v>269</v>
      </c>
      <c r="C47" s="308"/>
      <c r="D47" s="113">
        <v>3.6744505494505493</v>
      </c>
      <c r="E47" s="115">
        <v>107</v>
      </c>
      <c r="F47" s="114">
        <v>84</v>
      </c>
      <c r="G47" s="114">
        <v>124</v>
      </c>
      <c r="H47" s="114">
        <v>102</v>
      </c>
      <c r="I47" s="140">
        <v>94</v>
      </c>
      <c r="J47" s="115">
        <v>13</v>
      </c>
      <c r="K47" s="116">
        <v>13.829787234042554</v>
      </c>
    </row>
    <row r="48" spans="1:11" ht="14.1" customHeight="1" x14ac:dyDescent="0.2">
      <c r="A48" s="306">
        <v>62</v>
      </c>
      <c r="B48" s="307" t="s">
        <v>270</v>
      </c>
      <c r="C48" s="308"/>
      <c r="D48" s="113">
        <v>8.6538461538461533</v>
      </c>
      <c r="E48" s="115">
        <v>252</v>
      </c>
      <c r="F48" s="114">
        <v>267</v>
      </c>
      <c r="G48" s="114">
        <v>360</v>
      </c>
      <c r="H48" s="114">
        <v>203</v>
      </c>
      <c r="I48" s="140">
        <v>294</v>
      </c>
      <c r="J48" s="115">
        <v>-42</v>
      </c>
      <c r="K48" s="116">
        <v>-14.285714285714286</v>
      </c>
    </row>
    <row r="49" spans="1:11" ht="14.1" customHeight="1" x14ac:dyDescent="0.2">
      <c r="A49" s="306">
        <v>63</v>
      </c>
      <c r="B49" s="307" t="s">
        <v>271</v>
      </c>
      <c r="C49" s="308"/>
      <c r="D49" s="113">
        <v>4.9450549450549453</v>
      </c>
      <c r="E49" s="115">
        <v>144</v>
      </c>
      <c r="F49" s="114">
        <v>156</v>
      </c>
      <c r="G49" s="114">
        <v>144</v>
      </c>
      <c r="H49" s="114">
        <v>93</v>
      </c>
      <c r="I49" s="140">
        <v>151</v>
      </c>
      <c r="J49" s="115">
        <v>-7</v>
      </c>
      <c r="K49" s="116">
        <v>-4.6357615894039732</v>
      </c>
    </row>
    <row r="50" spans="1:11" ht="14.1" customHeight="1" x14ac:dyDescent="0.2">
      <c r="A50" s="306" t="s">
        <v>272</v>
      </c>
      <c r="B50" s="307" t="s">
        <v>273</v>
      </c>
      <c r="C50" s="308"/>
      <c r="D50" s="113">
        <v>0.92719780219780223</v>
      </c>
      <c r="E50" s="115">
        <v>27</v>
      </c>
      <c r="F50" s="114">
        <v>11</v>
      </c>
      <c r="G50" s="114">
        <v>10</v>
      </c>
      <c r="H50" s="114">
        <v>6</v>
      </c>
      <c r="I50" s="140">
        <v>24</v>
      </c>
      <c r="J50" s="115">
        <v>3</v>
      </c>
      <c r="K50" s="116">
        <v>12.5</v>
      </c>
    </row>
    <row r="51" spans="1:11" ht="14.1" customHeight="1" x14ac:dyDescent="0.2">
      <c r="A51" s="306" t="s">
        <v>274</v>
      </c>
      <c r="B51" s="307" t="s">
        <v>275</v>
      </c>
      <c r="C51" s="308"/>
      <c r="D51" s="113">
        <v>3.3310439560439562</v>
      </c>
      <c r="E51" s="115">
        <v>97</v>
      </c>
      <c r="F51" s="114">
        <v>140</v>
      </c>
      <c r="G51" s="114">
        <v>126</v>
      </c>
      <c r="H51" s="114">
        <v>81</v>
      </c>
      <c r="I51" s="140">
        <v>118</v>
      </c>
      <c r="J51" s="115">
        <v>-21</v>
      </c>
      <c r="K51" s="116">
        <v>-17.796610169491526</v>
      </c>
    </row>
    <row r="52" spans="1:11" ht="14.1" customHeight="1" x14ac:dyDescent="0.2">
      <c r="A52" s="306">
        <v>71</v>
      </c>
      <c r="B52" s="307" t="s">
        <v>276</v>
      </c>
      <c r="C52" s="308"/>
      <c r="D52" s="113">
        <v>8.344780219780219</v>
      </c>
      <c r="E52" s="115">
        <v>243</v>
      </c>
      <c r="F52" s="114">
        <v>199</v>
      </c>
      <c r="G52" s="114">
        <v>266</v>
      </c>
      <c r="H52" s="114">
        <v>200</v>
      </c>
      <c r="I52" s="140">
        <v>280</v>
      </c>
      <c r="J52" s="115">
        <v>-37</v>
      </c>
      <c r="K52" s="116">
        <v>-13.214285714285714</v>
      </c>
    </row>
    <row r="53" spans="1:11" ht="14.1" customHeight="1" x14ac:dyDescent="0.2">
      <c r="A53" s="306" t="s">
        <v>277</v>
      </c>
      <c r="B53" s="307" t="s">
        <v>278</v>
      </c>
      <c r="C53" s="308"/>
      <c r="D53" s="113">
        <v>2.3695054945054945</v>
      </c>
      <c r="E53" s="115">
        <v>69</v>
      </c>
      <c r="F53" s="114">
        <v>49</v>
      </c>
      <c r="G53" s="114">
        <v>86</v>
      </c>
      <c r="H53" s="114">
        <v>52</v>
      </c>
      <c r="I53" s="140">
        <v>72</v>
      </c>
      <c r="J53" s="115">
        <v>-3</v>
      </c>
      <c r="K53" s="116">
        <v>-4.166666666666667</v>
      </c>
    </row>
    <row r="54" spans="1:11" ht="14.1" customHeight="1" x14ac:dyDescent="0.2">
      <c r="A54" s="306" t="s">
        <v>279</v>
      </c>
      <c r="B54" s="307" t="s">
        <v>280</v>
      </c>
      <c r="C54" s="308"/>
      <c r="D54" s="113">
        <v>5.0137362637362637</v>
      </c>
      <c r="E54" s="115">
        <v>146</v>
      </c>
      <c r="F54" s="114">
        <v>130</v>
      </c>
      <c r="G54" s="114">
        <v>157</v>
      </c>
      <c r="H54" s="114">
        <v>130</v>
      </c>
      <c r="I54" s="140">
        <v>185</v>
      </c>
      <c r="J54" s="115">
        <v>-39</v>
      </c>
      <c r="K54" s="116">
        <v>-21.081081081081081</v>
      </c>
    </row>
    <row r="55" spans="1:11" ht="14.1" customHeight="1" x14ac:dyDescent="0.2">
      <c r="A55" s="306">
        <v>72</v>
      </c>
      <c r="B55" s="307" t="s">
        <v>281</v>
      </c>
      <c r="C55" s="308"/>
      <c r="D55" s="113">
        <v>1.9230769230769231</v>
      </c>
      <c r="E55" s="115">
        <v>56</v>
      </c>
      <c r="F55" s="114">
        <v>54</v>
      </c>
      <c r="G55" s="114">
        <v>92</v>
      </c>
      <c r="H55" s="114">
        <v>55</v>
      </c>
      <c r="I55" s="140">
        <v>84</v>
      </c>
      <c r="J55" s="115">
        <v>-28</v>
      </c>
      <c r="K55" s="116">
        <v>-33.333333333333336</v>
      </c>
    </row>
    <row r="56" spans="1:11" ht="14.1" customHeight="1" x14ac:dyDescent="0.2">
      <c r="A56" s="306" t="s">
        <v>282</v>
      </c>
      <c r="B56" s="307" t="s">
        <v>283</v>
      </c>
      <c r="C56" s="308"/>
      <c r="D56" s="113">
        <v>0.7898351648351648</v>
      </c>
      <c r="E56" s="115">
        <v>23</v>
      </c>
      <c r="F56" s="114">
        <v>19</v>
      </c>
      <c r="G56" s="114">
        <v>33</v>
      </c>
      <c r="H56" s="114">
        <v>32</v>
      </c>
      <c r="I56" s="140">
        <v>36</v>
      </c>
      <c r="J56" s="115">
        <v>-13</v>
      </c>
      <c r="K56" s="116">
        <v>-36.111111111111114</v>
      </c>
    </row>
    <row r="57" spans="1:11" ht="14.1" customHeight="1" x14ac:dyDescent="0.2">
      <c r="A57" s="306" t="s">
        <v>284</v>
      </c>
      <c r="B57" s="307" t="s">
        <v>285</v>
      </c>
      <c r="C57" s="308"/>
      <c r="D57" s="113">
        <v>0.7898351648351648</v>
      </c>
      <c r="E57" s="115">
        <v>23</v>
      </c>
      <c r="F57" s="114">
        <v>15</v>
      </c>
      <c r="G57" s="114">
        <v>20</v>
      </c>
      <c r="H57" s="114">
        <v>18</v>
      </c>
      <c r="I57" s="140">
        <v>27</v>
      </c>
      <c r="J57" s="115">
        <v>-4</v>
      </c>
      <c r="K57" s="116">
        <v>-14.814814814814815</v>
      </c>
    </row>
    <row r="58" spans="1:11" ht="14.1" customHeight="1" x14ac:dyDescent="0.2">
      <c r="A58" s="306">
        <v>73</v>
      </c>
      <c r="B58" s="307" t="s">
        <v>286</v>
      </c>
      <c r="C58" s="308"/>
      <c r="D58" s="113">
        <v>1.304945054945055</v>
      </c>
      <c r="E58" s="115">
        <v>38</v>
      </c>
      <c r="F58" s="114">
        <v>25</v>
      </c>
      <c r="G58" s="114">
        <v>55</v>
      </c>
      <c r="H58" s="114">
        <v>27</v>
      </c>
      <c r="I58" s="140">
        <v>38</v>
      </c>
      <c r="J58" s="115">
        <v>0</v>
      </c>
      <c r="K58" s="116">
        <v>0</v>
      </c>
    </row>
    <row r="59" spans="1:11" ht="14.1" customHeight="1" x14ac:dyDescent="0.2">
      <c r="A59" s="306" t="s">
        <v>287</v>
      </c>
      <c r="B59" s="307" t="s">
        <v>288</v>
      </c>
      <c r="C59" s="308"/>
      <c r="D59" s="113">
        <v>0.96153846153846156</v>
      </c>
      <c r="E59" s="115">
        <v>28</v>
      </c>
      <c r="F59" s="114">
        <v>22</v>
      </c>
      <c r="G59" s="114">
        <v>33</v>
      </c>
      <c r="H59" s="114">
        <v>20</v>
      </c>
      <c r="I59" s="140">
        <v>26</v>
      </c>
      <c r="J59" s="115">
        <v>2</v>
      </c>
      <c r="K59" s="116">
        <v>7.6923076923076925</v>
      </c>
    </row>
    <row r="60" spans="1:11" ht="14.1" customHeight="1" x14ac:dyDescent="0.2">
      <c r="A60" s="306">
        <v>81</v>
      </c>
      <c r="B60" s="307" t="s">
        <v>289</v>
      </c>
      <c r="C60" s="308"/>
      <c r="D60" s="113">
        <v>5.5975274725274726</v>
      </c>
      <c r="E60" s="115">
        <v>163</v>
      </c>
      <c r="F60" s="114">
        <v>142</v>
      </c>
      <c r="G60" s="114">
        <v>139</v>
      </c>
      <c r="H60" s="114">
        <v>140</v>
      </c>
      <c r="I60" s="140">
        <v>184</v>
      </c>
      <c r="J60" s="115">
        <v>-21</v>
      </c>
      <c r="K60" s="116">
        <v>-11.413043478260869</v>
      </c>
    </row>
    <row r="61" spans="1:11" ht="14.1" customHeight="1" x14ac:dyDescent="0.2">
      <c r="A61" s="306" t="s">
        <v>290</v>
      </c>
      <c r="B61" s="307" t="s">
        <v>291</v>
      </c>
      <c r="C61" s="308"/>
      <c r="D61" s="113">
        <v>2.1291208791208791</v>
      </c>
      <c r="E61" s="115">
        <v>62</v>
      </c>
      <c r="F61" s="114">
        <v>44</v>
      </c>
      <c r="G61" s="114">
        <v>65</v>
      </c>
      <c r="H61" s="114">
        <v>52</v>
      </c>
      <c r="I61" s="140">
        <v>56</v>
      </c>
      <c r="J61" s="115">
        <v>6</v>
      </c>
      <c r="K61" s="116">
        <v>10.714285714285714</v>
      </c>
    </row>
    <row r="62" spans="1:11" ht="14.1" customHeight="1" x14ac:dyDescent="0.2">
      <c r="A62" s="306" t="s">
        <v>292</v>
      </c>
      <c r="B62" s="307" t="s">
        <v>293</v>
      </c>
      <c r="C62" s="308"/>
      <c r="D62" s="113">
        <v>1.6140109890109891</v>
      </c>
      <c r="E62" s="115">
        <v>47</v>
      </c>
      <c r="F62" s="114">
        <v>57</v>
      </c>
      <c r="G62" s="114">
        <v>31</v>
      </c>
      <c r="H62" s="114">
        <v>47</v>
      </c>
      <c r="I62" s="140">
        <v>64</v>
      </c>
      <c r="J62" s="115">
        <v>-17</v>
      </c>
      <c r="K62" s="116">
        <v>-26.5625</v>
      </c>
    </row>
    <row r="63" spans="1:11" ht="14.1" customHeight="1" x14ac:dyDescent="0.2">
      <c r="A63" s="306"/>
      <c r="B63" s="307" t="s">
        <v>294</v>
      </c>
      <c r="C63" s="308"/>
      <c r="D63" s="113">
        <v>1.4423076923076923</v>
      </c>
      <c r="E63" s="115">
        <v>42</v>
      </c>
      <c r="F63" s="114">
        <v>49</v>
      </c>
      <c r="G63" s="114">
        <v>24</v>
      </c>
      <c r="H63" s="114">
        <v>44</v>
      </c>
      <c r="I63" s="140">
        <v>56</v>
      </c>
      <c r="J63" s="115">
        <v>-14</v>
      </c>
      <c r="K63" s="116">
        <v>-25</v>
      </c>
    </row>
    <row r="64" spans="1:11" ht="14.1" customHeight="1" x14ac:dyDescent="0.2">
      <c r="A64" s="306" t="s">
        <v>295</v>
      </c>
      <c r="B64" s="307" t="s">
        <v>296</v>
      </c>
      <c r="C64" s="308"/>
      <c r="D64" s="113">
        <v>0.65247252747252749</v>
      </c>
      <c r="E64" s="115">
        <v>19</v>
      </c>
      <c r="F64" s="114">
        <v>14</v>
      </c>
      <c r="G64" s="114">
        <v>11</v>
      </c>
      <c r="H64" s="114">
        <v>21</v>
      </c>
      <c r="I64" s="140">
        <v>22</v>
      </c>
      <c r="J64" s="115">
        <v>-3</v>
      </c>
      <c r="K64" s="116">
        <v>-13.636363636363637</v>
      </c>
    </row>
    <row r="65" spans="1:11" ht="14.1" customHeight="1" x14ac:dyDescent="0.2">
      <c r="A65" s="306" t="s">
        <v>297</v>
      </c>
      <c r="B65" s="307" t="s">
        <v>298</v>
      </c>
      <c r="C65" s="308"/>
      <c r="D65" s="113">
        <v>0.41208791208791207</v>
      </c>
      <c r="E65" s="115">
        <v>12</v>
      </c>
      <c r="F65" s="114">
        <v>13</v>
      </c>
      <c r="G65" s="114">
        <v>14</v>
      </c>
      <c r="H65" s="114">
        <v>7</v>
      </c>
      <c r="I65" s="140">
        <v>14</v>
      </c>
      <c r="J65" s="115">
        <v>-2</v>
      </c>
      <c r="K65" s="116">
        <v>-14.285714285714286</v>
      </c>
    </row>
    <row r="66" spans="1:11" ht="14.1" customHeight="1" x14ac:dyDescent="0.2">
      <c r="A66" s="306">
        <v>82</v>
      </c>
      <c r="B66" s="307" t="s">
        <v>299</v>
      </c>
      <c r="C66" s="308"/>
      <c r="D66" s="113">
        <v>2.7815934065934065</v>
      </c>
      <c r="E66" s="115">
        <v>81</v>
      </c>
      <c r="F66" s="114">
        <v>61</v>
      </c>
      <c r="G66" s="114">
        <v>94</v>
      </c>
      <c r="H66" s="114">
        <v>84</v>
      </c>
      <c r="I66" s="140">
        <v>110</v>
      </c>
      <c r="J66" s="115">
        <v>-29</v>
      </c>
      <c r="K66" s="116">
        <v>-26.363636363636363</v>
      </c>
    </row>
    <row r="67" spans="1:11" ht="14.1" customHeight="1" x14ac:dyDescent="0.2">
      <c r="A67" s="306" t="s">
        <v>300</v>
      </c>
      <c r="B67" s="307" t="s">
        <v>301</v>
      </c>
      <c r="C67" s="308"/>
      <c r="D67" s="113">
        <v>1.6483516483516483</v>
      </c>
      <c r="E67" s="115">
        <v>48</v>
      </c>
      <c r="F67" s="114">
        <v>32</v>
      </c>
      <c r="G67" s="114">
        <v>60</v>
      </c>
      <c r="H67" s="114">
        <v>53</v>
      </c>
      <c r="I67" s="140">
        <v>69</v>
      </c>
      <c r="J67" s="115">
        <v>-21</v>
      </c>
      <c r="K67" s="116">
        <v>-30.434782608695652</v>
      </c>
    </row>
    <row r="68" spans="1:11" ht="14.1" customHeight="1" x14ac:dyDescent="0.2">
      <c r="A68" s="306" t="s">
        <v>302</v>
      </c>
      <c r="B68" s="307" t="s">
        <v>303</v>
      </c>
      <c r="C68" s="308"/>
      <c r="D68" s="113">
        <v>0.7898351648351648</v>
      </c>
      <c r="E68" s="115">
        <v>23</v>
      </c>
      <c r="F68" s="114">
        <v>20</v>
      </c>
      <c r="G68" s="114">
        <v>20</v>
      </c>
      <c r="H68" s="114">
        <v>13</v>
      </c>
      <c r="I68" s="140">
        <v>26</v>
      </c>
      <c r="J68" s="115">
        <v>-3</v>
      </c>
      <c r="K68" s="116">
        <v>-11.538461538461538</v>
      </c>
    </row>
    <row r="69" spans="1:11" ht="14.1" customHeight="1" x14ac:dyDescent="0.2">
      <c r="A69" s="306">
        <v>83</v>
      </c>
      <c r="B69" s="307" t="s">
        <v>304</v>
      </c>
      <c r="C69" s="308"/>
      <c r="D69" s="113">
        <v>5.8722527472527473</v>
      </c>
      <c r="E69" s="115">
        <v>171</v>
      </c>
      <c r="F69" s="114">
        <v>124</v>
      </c>
      <c r="G69" s="114">
        <v>314</v>
      </c>
      <c r="H69" s="114">
        <v>161</v>
      </c>
      <c r="I69" s="140">
        <v>163</v>
      </c>
      <c r="J69" s="115">
        <v>8</v>
      </c>
      <c r="K69" s="116">
        <v>4.9079754601226995</v>
      </c>
    </row>
    <row r="70" spans="1:11" ht="14.1" customHeight="1" x14ac:dyDescent="0.2">
      <c r="A70" s="306" t="s">
        <v>305</v>
      </c>
      <c r="B70" s="307" t="s">
        <v>306</v>
      </c>
      <c r="C70" s="308"/>
      <c r="D70" s="113">
        <v>4.7390109890109891</v>
      </c>
      <c r="E70" s="115">
        <v>138</v>
      </c>
      <c r="F70" s="114">
        <v>99</v>
      </c>
      <c r="G70" s="114">
        <v>265</v>
      </c>
      <c r="H70" s="114">
        <v>134</v>
      </c>
      <c r="I70" s="140">
        <v>119</v>
      </c>
      <c r="J70" s="115">
        <v>19</v>
      </c>
      <c r="K70" s="116">
        <v>15.966386554621849</v>
      </c>
    </row>
    <row r="71" spans="1:11" ht="14.1" customHeight="1" x14ac:dyDescent="0.2">
      <c r="A71" s="306"/>
      <c r="B71" s="307" t="s">
        <v>307</v>
      </c>
      <c r="C71" s="308"/>
      <c r="D71" s="113">
        <v>2.5068681318681318</v>
      </c>
      <c r="E71" s="115">
        <v>73</v>
      </c>
      <c r="F71" s="114">
        <v>45</v>
      </c>
      <c r="G71" s="114">
        <v>152</v>
      </c>
      <c r="H71" s="114">
        <v>51</v>
      </c>
      <c r="I71" s="140">
        <v>63</v>
      </c>
      <c r="J71" s="115">
        <v>10</v>
      </c>
      <c r="K71" s="116">
        <v>15.873015873015873</v>
      </c>
    </row>
    <row r="72" spans="1:11" ht="14.1" customHeight="1" x14ac:dyDescent="0.2">
      <c r="A72" s="306">
        <v>84</v>
      </c>
      <c r="B72" s="307" t="s">
        <v>308</v>
      </c>
      <c r="C72" s="308"/>
      <c r="D72" s="113">
        <v>1.0645604395604396</v>
      </c>
      <c r="E72" s="115">
        <v>31</v>
      </c>
      <c r="F72" s="114">
        <v>22</v>
      </c>
      <c r="G72" s="114">
        <v>82</v>
      </c>
      <c r="H72" s="114">
        <v>23</v>
      </c>
      <c r="I72" s="140">
        <v>24</v>
      </c>
      <c r="J72" s="115">
        <v>7</v>
      </c>
      <c r="K72" s="116">
        <v>29.166666666666668</v>
      </c>
    </row>
    <row r="73" spans="1:11" ht="14.1" customHeight="1" x14ac:dyDescent="0.2">
      <c r="A73" s="306" t="s">
        <v>309</v>
      </c>
      <c r="B73" s="307" t="s">
        <v>310</v>
      </c>
      <c r="C73" s="308"/>
      <c r="D73" s="113">
        <v>0.27472527472527475</v>
      </c>
      <c r="E73" s="115">
        <v>8</v>
      </c>
      <c r="F73" s="114" t="s">
        <v>513</v>
      </c>
      <c r="G73" s="114">
        <v>51</v>
      </c>
      <c r="H73" s="114" t="s">
        <v>513</v>
      </c>
      <c r="I73" s="140">
        <v>7</v>
      </c>
      <c r="J73" s="115">
        <v>1</v>
      </c>
      <c r="K73" s="116">
        <v>14.285714285714286</v>
      </c>
    </row>
    <row r="74" spans="1:11" ht="14.1" customHeight="1" x14ac:dyDescent="0.2">
      <c r="A74" s="306" t="s">
        <v>311</v>
      </c>
      <c r="B74" s="307" t="s">
        <v>312</v>
      </c>
      <c r="C74" s="308"/>
      <c r="D74" s="113">
        <v>0.30906593406593408</v>
      </c>
      <c r="E74" s="115">
        <v>9</v>
      </c>
      <c r="F74" s="114">
        <v>7</v>
      </c>
      <c r="G74" s="114">
        <v>18</v>
      </c>
      <c r="H74" s="114">
        <v>6</v>
      </c>
      <c r="I74" s="140" t="s">
        <v>513</v>
      </c>
      <c r="J74" s="115" t="s">
        <v>513</v>
      </c>
      <c r="K74" s="116" t="s">
        <v>513</v>
      </c>
    </row>
    <row r="75" spans="1:11" ht="14.1" customHeight="1" x14ac:dyDescent="0.2">
      <c r="A75" s="306" t="s">
        <v>313</v>
      </c>
      <c r="B75" s="307" t="s">
        <v>314</v>
      </c>
      <c r="C75" s="308"/>
      <c r="D75" s="113">
        <v>0</v>
      </c>
      <c r="E75" s="115">
        <v>0</v>
      </c>
      <c r="F75" s="114" t="s">
        <v>513</v>
      </c>
      <c r="G75" s="114">
        <v>0</v>
      </c>
      <c r="H75" s="114" t="s">
        <v>513</v>
      </c>
      <c r="I75" s="140" t="s">
        <v>513</v>
      </c>
      <c r="J75" s="115" t="s">
        <v>513</v>
      </c>
      <c r="K75" s="116" t="s">
        <v>513</v>
      </c>
    </row>
    <row r="76" spans="1:11" ht="14.1" customHeight="1" x14ac:dyDescent="0.2">
      <c r="A76" s="306">
        <v>91</v>
      </c>
      <c r="B76" s="307" t="s">
        <v>315</v>
      </c>
      <c r="C76" s="308"/>
      <c r="D76" s="113">
        <v>0.27472527472527475</v>
      </c>
      <c r="E76" s="115">
        <v>8</v>
      </c>
      <c r="F76" s="114">
        <v>5</v>
      </c>
      <c r="G76" s="114">
        <v>9</v>
      </c>
      <c r="H76" s="114">
        <v>7</v>
      </c>
      <c r="I76" s="140" t="s">
        <v>513</v>
      </c>
      <c r="J76" s="115" t="s">
        <v>513</v>
      </c>
      <c r="K76" s="116" t="s">
        <v>513</v>
      </c>
    </row>
    <row r="77" spans="1:11" ht="14.1" customHeight="1" x14ac:dyDescent="0.2">
      <c r="A77" s="306">
        <v>92</v>
      </c>
      <c r="B77" s="307" t="s">
        <v>316</v>
      </c>
      <c r="C77" s="308"/>
      <c r="D77" s="113">
        <v>1.4766483516483517</v>
      </c>
      <c r="E77" s="115">
        <v>43</v>
      </c>
      <c r="F77" s="114">
        <v>25</v>
      </c>
      <c r="G77" s="114">
        <v>47</v>
      </c>
      <c r="H77" s="114">
        <v>25</v>
      </c>
      <c r="I77" s="140">
        <v>40</v>
      </c>
      <c r="J77" s="115">
        <v>3</v>
      </c>
      <c r="K77" s="116">
        <v>7.5</v>
      </c>
    </row>
    <row r="78" spans="1:11" ht="14.1" customHeight="1" x14ac:dyDescent="0.2">
      <c r="A78" s="306">
        <v>93</v>
      </c>
      <c r="B78" s="307" t="s">
        <v>317</v>
      </c>
      <c r="C78" s="308"/>
      <c r="D78" s="113">
        <v>0.1717032967032967</v>
      </c>
      <c r="E78" s="115">
        <v>5</v>
      </c>
      <c r="F78" s="114">
        <v>6</v>
      </c>
      <c r="G78" s="114">
        <v>9</v>
      </c>
      <c r="H78" s="114">
        <v>5</v>
      </c>
      <c r="I78" s="140">
        <v>10</v>
      </c>
      <c r="J78" s="115">
        <v>-5</v>
      </c>
      <c r="K78" s="116">
        <v>-50</v>
      </c>
    </row>
    <row r="79" spans="1:11" ht="14.1" customHeight="1" x14ac:dyDescent="0.2">
      <c r="A79" s="306">
        <v>94</v>
      </c>
      <c r="B79" s="307" t="s">
        <v>318</v>
      </c>
      <c r="C79" s="308"/>
      <c r="D79" s="113">
        <v>0.75549450549450547</v>
      </c>
      <c r="E79" s="115">
        <v>22</v>
      </c>
      <c r="F79" s="114">
        <v>23</v>
      </c>
      <c r="G79" s="114">
        <v>30</v>
      </c>
      <c r="H79" s="114">
        <v>9</v>
      </c>
      <c r="I79" s="140">
        <v>24</v>
      </c>
      <c r="J79" s="115">
        <v>-2</v>
      </c>
      <c r="K79" s="116">
        <v>-8.3333333333333339</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0.44642857142857145</v>
      </c>
      <c r="E81" s="143">
        <v>13</v>
      </c>
      <c r="F81" s="144">
        <v>18</v>
      </c>
      <c r="G81" s="144">
        <v>23</v>
      </c>
      <c r="H81" s="144">
        <v>8</v>
      </c>
      <c r="I81" s="145">
        <v>13</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29448</v>
      </c>
      <c r="C10" s="114">
        <v>15467</v>
      </c>
      <c r="D10" s="114">
        <v>13981</v>
      </c>
      <c r="E10" s="114">
        <v>21990</v>
      </c>
      <c r="F10" s="114">
        <v>6933</v>
      </c>
      <c r="G10" s="114">
        <v>4529</v>
      </c>
      <c r="H10" s="114">
        <v>6957</v>
      </c>
      <c r="I10" s="115">
        <v>9689</v>
      </c>
      <c r="J10" s="114">
        <v>6441</v>
      </c>
      <c r="K10" s="114">
        <v>3248</v>
      </c>
      <c r="L10" s="423">
        <v>2180</v>
      </c>
      <c r="M10" s="424">
        <v>2113</v>
      </c>
    </row>
    <row r="11" spans="1:13" ht="11.1" customHeight="1" x14ac:dyDescent="0.2">
      <c r="A11" s="422" t="s">
        <v>387</v>
      </c>
      <c r="B11" s="115">
        <v>30034</v>
      </c>
      <c r="C11" s="114">
        <v>15897</v>
      </c>
      <c r="D11" s="114">
        <v>14137</v>
      </c>
      <c r="E11" s="114">
        <v>22517</v>
      </c>
      <c r="F11" s="114">
        <v>6985</v>
      </c>
      <c r="G11" s="114">
        <v>4557</v>
      </c>
      <c r="H11" s="114">
        <v>7140</v>
      </c>
      <c r="I11" s="115">
        <v>9918</v>
      </c>
      <c r="J11" s="114">
        <v>6511</v>
      </c>
      <c r="K11" s="114">
        <v>3407</v>
      </c>
      <c r="L11" s="423">
        <v>2166</v>
      </c>
      <c r="M11" s="424">
        <v>1611</v>
      </c>
    </row>
    <row r="12" spans="1:13" ht="11.1" customHeight="1" x14ac:dyDescent="0.2">
      <c r="A12" s="422" t="s">
        <v>388</v>
      </c>
      <c r="B12" s="115">
        <v>30694</v>
      </c>
      <c r="C12" s="114">
        <v>16258</v>
      </c>
      <c r="D12" s="114">
        <v>14436</v>
      </c>
      <c r="E12" s="114">
        <v>23083</v>
      </c>
      <c r="F12" s="114">
        <v>7056</v>
      </c>
      <c r="G12" s="114">
        <v>4880</v>
      </c>
      <c r="H12" s="114">
        <v>7280</v>
      </c>
      <c r="I12" s="115">
        <v>10006</v>
      </c>
      <c r="J12" s="114">
        <v>6505</v>
      </c>
      <c r="K12" s="114">
        <v>3501</v>
      </c>
      <c r="L12" s="423">
        <v>3827</v>
      </c>
      <c r="M12" s="424">
        <v>3256</v>
      </c>
    </row>
    <row r="13" spans="1:13" s="110" customFormat="1" ht="11.1" customHeight="1" x14ac:dyDescent="0.2">
      <c r="A13" s="422" t="s">
        <v>389</v>
      </c>
      <c r="B13" s="115">
        <v>30512</v>
      </c>
      <c r="C13" s="114">
        <v>16046</v>
      </c>
      <c r="D13" s="114">
        <v>14466</v>
      </c>
      <c r="E13" s="114">
        <v>22830</v>
      </c>
      <c r="F13" s="114">
        <v>7130</v>
      </c>
      <c r="G13" s="114">
        <v>4796</v>
      </c>
      <c r="H13" s="114">
        <v>7394</v>
      </c>
      <c r="I13" s="115">
        <v>10063</v>
      </c>
      <c r="J13" s="114">
        <v>6531</v>
      </c>
      <c r="K13" s="114">
        <v>3532</v>
      </c>
      <c r="L13" s="423">
        <v>1861</v>
      </c>
      <c r="M13" s="424">
        <v>2087</v>
      </c>
    </row>
    <row r="14" spans="1:13" ht="15" customHeight="1" x14ac:dyDescent="0.2">
      <c r="A14" s="422" t="s">
        <v>390</v>
      </c>
      <c r="B14" s="115">
        <v>30788</v>
      </c>
      <c r="C14" s="114">
        <v>16224</v>
      </c>
      <c r="D14" s="114">
        <v>14564</v>
      </c>
      <c r="E14" s="114">
        <v>22407</v>
      </c>
      <c r="F14" s="114">
        <v>7903</v>
      </c>
      <c r="G14" s="114">
        <v>4734</v>
      </c>
      <c r="H14" s="114">
        <v>7528</v>
      </c>
      <c r="I14" s="115">
        <v>9982</v>
      </c>
      <c r="J14" s="114">
        <v>6503</v>
      </c>
      <c r="K14" s="114">
        <v>3479</v>
      </c>
      <c r="L14" s="423">
        <v>2529</v>
      </c>
      <c r="M14" s="424">
        <v>2320</v>
      </c>
    </row>
    <row r="15" spans="1:13" ht="11.1" customHeight="1" x14ac:dyDescent="0.2">
      <c r="A15" s="422" t="s">
        <v>387</v>
      </c>
      <c r="B15" s="115">
        <v>31313</v>
      </c>
      <c r="C15" s="114">
        <v>16578</v>
      </c>
      <c r="D15" s="114">
        <v>14735</v>
      </c>
      <c r="E15" s="114">
        <v>22681</v>
      </c>
      <c r="F15" s="114">
        <v>8158</v>
      </c>
      <c r="G15" s="114">
        <v>4736</v>
      </c>
      <c r="H15" s="114">
        <v>7777</v>
      </c>
      <c r="I15" s="115">
        <v>10240</v>
      </c>
      <c r="J15" s="114">
        <v>6607</v>
      </c>
      <c r="K15" s="114">
        <v>3633</v>
      </c>
      <c r="L15" s="423">
        <v>2165</v>
      </c>
      <c r="M15" s="424">
        <v>1703</v>
      </c>
    </row>
    <row r="16" spans="1:13" ht="11.1" customHeight="1" x14ac:dyDescent="0.2">
      <c r="A16" s="422" t="s">
        <v>388</v>
      </c>
      <c r="B16" s="115">
        <v>31664</v>
      </c>
      <c r="C16" s="114">
        <v>16799</v>
      </c>
      <c r="D16" s="114">
        <v>14865</v>
      </c>
      <c r="E16" s="114">
        <v>22957</v>
      </c>
      <c r="F16" s="114">
        <v>8204</v>
      </c>
      <c r="G16" s="114">
        <v>5043</v>
      </c>
      <c r="H16" s="114">
        <v>7773</v>
      </c>
      <c r="I16" s="115">
        <v>10312</v>
      </c>
      <c r="J16" s="114">
        <v>6591</v>
      </c>
      <c r="K16" s="114">
        <v>3721</v>
      </c>
      <c r="L16" s="423">
        <v>3343</v>
      </c>
      <c r="M16" s="424">
        <v>2871</v>
      </c>
    </row>
    <row r="17" spans="1:13" s="110" customFormat="1" ht="11.1" customHeight="1" x14ac:dyDescent="0.2">
      <c r="A17" s="422" t="s">
        <v>389</v>
      </c>
      <c r="B17" s="115">
        <v>31247</v>
      </c>
      <c r="C17" s="114">
        <v>16397</v>
      </c>
      <c r="D17" s="114">
        <v>14850</v>
      </c>
      <c r="E17" s="114">
        <v>23037</v>
      </c>
      <c r="F17" s="114">
        <v>8198</v>
      </c>
      <c r="G17" s="114">
        <v>4835</v>
      </c>
      <c r="H17" s="114">
        <v>7831</v>
      </c>
      <c r="I17" s="115">
        <v>10172</v>
      </c>
      <c r="J17" s="114">
        <v>6461</v>
      </c>
      <c r="K17" s="114">
        <v>3711</v>
      </c>
      <c r="L17" s="423">
        <v>2700</v>
      </c>
      <c r="M17" s="424">
        <v>3127</v>
      </c>
    </row>
    <row r="18" spans="1:13" ht="15" customHeight="1" x14ac:dyDescent="0.2">
      <c r="A18" s="422" t="s">
        <v>391</v>
      </c>
      <c r="B18" s="115">
        <v>31526</v>
      </c>
      <c r="C18" s="114">
        <v>16576</v>
      </c>
      <c r="D18" s="114">
        <v>14950</v>
      </c>
      <c r="E18" s="114">
        <v>23077</v>
      </c>
      <c r="F18" s="114">
        <v>8434</v>
      </c>
      <c r="G18" s="114">
        <v>4764</v>
      </c>
      <c r="H18" s="114">
        <v>7995</v>
      </c>
      <c r="I18" s="115">
        <v>10038</v>
      </c>
      <c r="J18" s="114">
        <v>6364</v>
      </c>
      <c r="K18" s="114">
        <v>3674</v>
      </c>
      <c r="L18" s="423">
        <v>2706</v>
      </c>
      <c r="M18" s="424">
        <v>2488</v>
      </c>
    </row>
    <row r="19" spans="1:13" ht="11.1" customHeight="1" x14ac:dyDescent="0.2">
      <c r="A19" s="422" t="s">
        <v>387</v>
      </c>
      <c r="B19" s="115">
        <v>31951</v>
      </c>
      <c r="C19" s="114">
        <v>16834</v>
      </c>
      <c r="D19" s="114">
        <v>15117</v>
      </c>
      <c r="E19" s="114">
        <v>23318</v>
      </c>
      <c r="F19" s="114">
        <v>8612</v>
      </c>
      <c r="G19" s="114">
        <v>4728</v>
      </c>
      <c r="H19" s="114">
        <v>8196</v>
      </c>
      <c r="I19" s="115">
        <v>10452</v>
      </c>
      <c r="J19" s="114">
        <v>6539</v>
      </c>
      <c r="K19" s="114">
        <v>3913</v>
      </c>
      <c r="L19" s="423">
        <v>2205</v>
      </c>
      <c r="M19" s="424">
        <v>1728</v>
      </c>
    </row>
    <row r="20" spans="1:13" ht="11.1" customHeight="1" x14ac:dyDescent="0.2">
      <c r="A20" s="422" t="s">
        <v>388</v>
      </c>
      <c r="B20" s="115">
        <v>32569</v>
      </c>
      <c r="C20" s="114">
        <v>17239</v>
      </c>
      <c r="D20" s="114">
        <v>15330</v>
      </c>
      <c r="E20" s="114">
        <v>23823</v>
      </c>
      <c r="F20" s="114">
        <v>8674</v>
      </c>
      <c r="G20" s="114">
        <v>5193</v>
      </c>
      <c r="H20" s="114">
        <v>8363</v>
      </c>
      <c r="I20" s="115">
        <v>10499</v>
      </c>
      <c r="J20" s="114">
        <v>6513</v>
      </c>
      <c r="K20" s="114">
        <v>3986</v>
      </c>
      <c r="L20" s="423">
        <v>3274</v>
      </c>
      <c r="M20" s="424">
        <v>2832</v>
      </c>
    </row>
    <row r="21" spans="1:13" s="110" customFormat="1" ht="11.1" customHeight="1" x14ac:dyDescent="0.2">
      <c r="A21" s="422" t="s">
        <v>389</v>
      </c>
      <c r="B21" s="115">
        <v>32140</v>
      </c>
      <c r="C21" s="114">
        <v>16854</v>
      </c>
      <c r="D21" s="114">
        <v>15286</v>
      </c>
      <c r="E21" s="114">
        <v>23458</v>
      </c>
      <c r="F21" s="114">
        <v>8677</v>
      </c>
      <c r="G21" s="114">
        <v>4996</v>
      </c>
      <c r="H21" s="114">
        <v>8364</v>
      </c>
      <c r="I21" s="115">
        <v>10424</v>
      </c>
      <c r="J21" s="114">
        <v>6488</v>
      </c>
      <c r="K21" s="114">
        <v>3936</v>
      </c>
      <c r="L21" s="423">
        <v>1735</v>
      </c>
      <c r="M21" s="424">
        <v>2187</v>
      </c>
    </row>
    <row r="22" spans="1:13" ht="15" customHeight="1" x14ac:dyDescent="0.2">
      <c r="A22" s="422" t="s">
        <v>392</v>
      </c>
      <c r="B22" s="115">
        <v>32413</v>
      </c>
      <c r="C22" s="114">
        <v>17038</v>
      </c>
      <c r="D22" s="114">
        <v>15375</v>
      </c>
      <c r="E22" s="114">
        <v>23591</v>
      </c>
      <c r="F22" s="114">
        <v>8766</v>
      </c>
      <c r="G22" s="114">
        <v>4868</v>
      </c>
      <c r="H22" s="114">
        <v>8599</v>
      </c>
      <c r="I22" s="115">
        <v>10344</v>
      </c>
      <c r="J22" s="114">
        <v>6438</v>
      </c>
      <c r="K22" s="114">
        <v>3906</v>
      </c>
      <c r="L22" s="423">
        <v>2639</v>
      </c>
      <c r="M22" s="424">
        <v>2466</v>
      </c>
    </row>
    <row r="23" spans="1:13" ht="11.1" customHeight="1" x14ac:dyDescent="0.2">
      <c r="A23" s="422" t="s">
        <v>387</v>
      </c>
      <c r="B23" s="115">
        <v>32865</v>
      </c>
      <c r="C23" s="114">
        <v>17406</v>
      </c>
      <c r="D23" s="114">
        <v>15459</v>
      </c>
      <c r="E23" s="114">
        <v>23866</v>
      </c>
      <c r="F23" s="114">
        <v>8928</v>
      </c>
      <c r="G23" s="114">
        <v>4801</v>
      </c>
      <c r="H23" s="114">
        <v>8842</v>
      </c>
      <c r="I23" s="115">
        <v>10473</v>
      </c>
      <c r="J23" s="114">
        <v>6446</v>
      </c>
      <c r="K23" s="114">
        <v>4027</v>
      </c>
      <c r="L23" s="423">
        <v>2333</v>
      </c>
      <c r="M23" s="424">
        <v>1946</v>
      </c>
    </row>
    <row r="24" spans="1:13" ht="11.1" customHeight="1" x14ac:dyDescent="0.2">
      <c r="A24" s="422" t="s">
        <v>388</v>
      </c>
      <c r="B24" s="115">
        <v>33614</v>
      </c>
      <c r="C24" s="114">
        <v>17835</v>
      </c>
      <c r="D24" s="114">
        <v>15779</v>
      </c>
      <c r="E24" s="114">
        <v>24069</v>
      </c>
      <c r="F24" s="114">
        <v>8997</v>
      </c>
      <c r="G24" s="114">
        <v>5239</v>
      </c>
      <c r="H24" s="114">
        <v>8987</v>
      </c>
      <c r="I24" s="115">
        <v>10687</v>
      </c>
      <c r="J24" s="114">
        <v>6544</v>
      </c>
      <c r="K24" s="114">
        <v>4143</v>
      </c>
      <c r="L24" s="423">
        <v>3347</v>
      </c>
      <c r="M24" s="424">
        <v>2797</v>
      </c>
    </row>
    <row r="25" spans="1:13" s="110" customFormat="1" ht="11.1" customHeight="1" x14ac:dyDescent="0.2">
      <c r="A25" s="422" t="s">
        <v>389</v>
      </c>
      <c r="B25" s="115">
        <v>33303</v>
      </c>
      <c r="C25" s="114">
        <v>17588</v>
      </c>
      <c r="D25" s="114">
        <v>15715</v>
      </c>
      <c r="E25" s="114">
        <v>23734</v>
      </c>
      <c r="F25" s="114">
        <v>9025</v>
      </c>
      <c r="G25" s="114">
        <v>5060</v>
      </c>
      <c r="H25" s="114">
        <v>9015</v>
      </c>
      <c r="I25" s="115">
        <v>10678</v>
      </c>
      <c r="J25" s="114">
        <v>6553</v>
      </c>
      <c r="K25" s="114">
        <v>4125</v>
      </c>
      <c r="L25" s="423">
        <v>1809</v>
      </c>
      <c r="M25" s="424">
        <v>2149</v>
      </c>
    </row>
    <row r="26" spans="1:13" ht="15" customHeight="1" x14ac:dyDescent="0.2">
      <c r="A26" s="422" t="s">
        <v>393</v>
      </c>
      <c r="B26" s="115">
        <v>33372</v>
      </c>
      <c r="C26" s="114">
        <v>17567</v>
      </c>
      <c r="D26" s="114">
        <v>15805</v>
      </c>
      <c r="E26" s="114">
        <v>23693</v>
      </c>
      <c r="F26" s="114">
        <v>9144</v>
      </c>
      <c r="G26" s="114">
        <v>4943</v>
      </c>
      <c r="H26" s="114">
        <v>9154</v>
      </c>
      <c r="I26" s="115">
        <v>10574</v>
      </c>
      <c r="J26" s="114">
        <v>6523</v>
      </c>
      <c r="K26" s="114">
        <v>4051</v>
      </c>
      <c r="L26" s="423">
        <v>2752</v>
      </c>
      <c r="M26" s="424">
        <v>2650</v>
      </c>
    </row>
    <row r="27" spans="1:13" ht="11.1" customHeight="1" x14ac:dyDescent="0.2">
      <c r="A27" s="422" t="s">
        <v>387</v>
      </c>
      <c r="B27" s="115">
        <v>33764</v>
      </c>
      <c r="C27" s="114">
        <v>17817</v>
      </c>
      <c r="D27" s="114">
        <v>15947</v>
      </c>
      <c r="E27" s="114">
        <v>23957</v>
      </c>
      <c r="F27" s="114">
        <v>9277</v>
      </c>
      <c r="G27" s="114">
        <v>4880</v>
      </c>
      <c r="H27" s="114">
        <v>9404</v>
      </c>
      <c r="I27" s="115">
        <v>10876</v>
      </c>
      <c r="J27" s="114">
        <v>6655</v>
      </c>
      <c r="K27" s="114">
        <v>4221</v>
      </c>
      <c r="L27" s="423">
        <v>2337</v>
      </c>
      <c r="M27" s="424">
        <v>1962</v>
      </c>
    </row>
    <row r="28" spans="1:13" ht="11.1" customHeight="1" x14ac:dyDescent="0.2">
      <c r="A28" s="422" t="s">
        <v>388</v>
      </c>
      <c r="B28" s="115">
        <v>34453</v>
      </c>
      <c r="C28" s="114">
        <v>18222</v>
      </c>
      <c r="D28" s="114">
        <v>16231</v>
      </c>
      <c r="E28" s="114">
        <v>24766</v>
      </c>
      <c r="F28" s="114">
        <v>9425</v>
      </c>
      <c r="G28" s="114">
        <v>5256</v>
      </c>
      <c r="H28" s="114">
        <v>9546</v>
      </c>
      <c r="I28" s="115">
        <v>10981</v>
      </c>
      <c r="J28" s="114">
        <v>6662</v>
      </c>
      <c r="K28" s="114">
        <v>4319</v>
      </c>
      <c r="L28" s="423">
        <v>3375</v>
      </c>
      <c r="M28" s="424">
        <v>2784</v>
      </c>
    </row>
    <row r="29" spans="1:13" s="110" customFormat="1" ht="11.1" customHeight="1" x14ac:dyDescent="0.2">
      <c r="A29" s="422" t="s">
        <v>389</v>
      </c>
      <c r="B29" s="115">
        <v>34097</v>
      </c>
      <c r="C29" s="114">
        <v>17872</v>
      </c>
      <c r="D29" s="114">
        <v>16225</v>
      </c>
      <c r="E29" s="114">
        <v>24613</v>
      </c>
      <c r="F29" s="114">
        <v>9479</v>
      </c>
      <c r="G29" s="114">
        <v>5094</v>
      </c>
      <c r="H29" s="114">
        <v>9577</v>
      </c>
      <c r="I29" s="115">
        <v>10932</v>
      </c>
      <c r="J29" s="114">
        <v>6645</v>
      </c>
      <c r="K29" s="114">
        <v>4287</v>
      </c>
      <c r="L29" s="423">
        <v>1936</v>
      </c>
      <c r="M29" s="424">
        <v>2329</v>
      </c>
    </row>
    <row r="30" spans="1:13" ht="15" customHeight="1" x14ac:dyDescent="0.2">
      <c r="A30" s="422" t="s">
        <v>394</v>
      </c>
      <c r="B30" s="115">
        <v>34308</v>
      </c>
      <c r="C30" s="114">
        <v>17994</v>
      </c>
      <c r="D30" s="114">
        <v>16314</v>
      </c>
      <c r="E30" s="114">
        <v>24661</v>
      </c>
      <c r="F30" s="114">
        <v>9646</v>
      </c>
      <c r="G30" s="114">
        <v>4929</v>
      </c>
      <c r="H30" s="114">
        <v>9716</v>
      </c>
      <c r="I30" s="115">
        <v>10709</v>
      </c>
      <c r="J30" s="114">
        <v>6530</v>
      </c>
      <c r="K30" s="114">
        <v>4179</v>
      </c>
      <c r="L30" s="423">
        <v>2781</v>
      </c>
      <c r="M30" s="424">
        <v>2624</v>
      </c>
    </row>
    <row r="31" spans="1:13" ht="11.1" customHeight="1" x14ac:dyDescent="0.2">
      <c r="A31" s="422" t="s">
        <v>387</v>
      </c>
      <c r="B31" s="115">
        <v>34802</v>
      </c>
      <c r="C31" s="114">
        <v>18351</v>
      </c>
      <c r="D31" s="114">
        <v>16451</v>
      </c>
      <c r="E31" s="114">
        <v>24984</v>
      </c>
      <c r="F31" s="114">
        <v>9817</v>
      </c>
      <c r="G31" s="114">
        <v>4905</v>
      </c>
      <c r="H31" s="114">
        <v>9977</v>
      </c>
      <c r="I31" s="115">
        <v>10861</v>
      </c>
      <c r="J31" s="114">
        <v>6632</v>
      </c>
      <c r="K31" s="114">
        <v>4229</v>
      </c>
      <c r="L31" s="423">
        <v>2570</v>
      </c>
      <c r="M31" s="424">
        <v>1942</v>
      </c>
    </row>
    <row r="32" spans="1:13" ht="11.1" customHeight="1" x14ac:dyDescent="0.2">
      <c r="A32" s="422" t="s">
        <v>388</v>
      </c>
      <c r="B32" s="115">
        <v>35526</v>
      </c>
      <c r="C32" s="114">
        <v>18771</v>
      </c>
      <c r="D32" s="114">
        <v>16755</v>
      </c>
      <c r="E32" s="114">
        <v>25599</v>
      </c>
      <c r="F32" s="114">
        <v>9926</v>
      </c>
      <c r="G32" s="114">
        <v>5262</v>
      </c>
      <c r="H32" s="114">
        <v>10073</v>
      </c>
      <c r="I32" s="115">
        <v>10891</v>
      </c>
      <c r="J32" s="114">
        <v>6569</v>
      </c>
      <c r="K32" s="114">
        <v>4322</v>
      </c>
      <c r="L32" s="423">
        <v>3580</v>
      </c>
      <c r="M32" s="424">
        <v>2943</v>
      </c>
    </row>
    <row r="33" spans="1:13" s="110" customFormat="1" ht="11.1" customHeight="1" x14ac:dyDescent="0.2">
      <c r="A33" s="422" t="s">
        <v>389</v>
      </c>
      <c r="B33" s="115">
        <v>35339</v>
      </c>
      <c r="C33" s="114">
        <v>18570</v>
      </c>
      <c r="D33" s="114">
        <v>16769</v>
      </c>
      <c r="E33" s="114">
        <v>25364</v>
      </c>
      <c r="F33" s="114">
        <v>9975</v>
      </c>
      <c r="G33" s="114">
        <v>5124</v>
      </c>
      <c r="H33" s="114">
        <v>10152</v>
      </c>
      <c r="I33" s="115">
        <v>10748</v>
      </c>
      <c r="J33" s="114">
        <v>6491</v>
      </c>
      <c r="K33" s="114">
        <v>4257</v>
      </c>
      <c r="L33" s="423">
        <v>2287</v>
      </c>
      <c r="M33" s="424">
        <v>2566</v>
      </c>
    </row>
    <row r="34" spans="1:13" ht="15" customHeight="1" x14ac:dyDescent="0.2">
      <c r="A34" s="422" t="s">
        <v>395</v>
      </c>
      <c r="B34" s="115">
        <v>35467</v>
      </c>
      <c r="C34" s="114">
        <v>18699</v>
      </c>
      <c r="D34" s="114">
        <v>16768</v>
      </c>
      <c r="E34" s="114">
        <v>25363</v>
      </c>
      <c r="F34" s="114">
        <v>10104</v>
      </c>
      <c r="G34" s="114">
        <v>4940</v>
      </c>
      <c r="H34" s="114">
        <v>10335</v>
      </c>
      <c r="I34" s="115">
        <v>10713</v>
      </c>
      <c r="J34" s="114">
        <v>6452</v>
      </c>
      <c r="K34" s="114">
        <v>4261</v>
      </c>
      <c r="L34" s="423">
        <v>2708</v>
      </c>
      <c r="M34" s="424">
        <v>2592</v>
      </c>
    </row>
    <row r="35" spans="1:13" ht="11.1" customHeight="1" x14ac:dyDescent="0.2">
      <c r="A35" s="422" t="s">
        <v>387</v>
      </c>
      <c r="B35" s="115">
        <v>36004</v>
      </c>
      <c r="C35" s="114">
        <v>19063</v>
      </c>
      <c r="D35" s="114">
        <v>16941</v>
      </c>
      <c r="E35" s="114">
        <v>25712</v>
      </c>
      <c r="F35" s="114">
        <v>10292</v>
      </c>
      <c r="G35" s="114">
        <v>4877</v>
      </c>
      <c r="H35" s="114">
        <v>10587</v>
      </c>
      <c r="I35" s="115">
        <v>10910</v>
      </c>
      <c r="J35" s="114">
        <v>6553</v>
      </c>
      <c r="K35" s="114">
        <v>4357</v>
      </c>
      <c r="L35" s="423">
        <v>2708</v>
      </c>
      <c r="M35" s="424">
        <v>2178</v>
      </c>
    </row>
    <row r="36" spans="1:13" ht="11.1" customHeight="1" x14ac:dyDescent="0.2">
      <c r="A36" s="422" t="s">
        <v>388</v>
      </c>
      <c r="B36" s="115">
        <v>36737</v>
      </c>
      <c r="C36" s="114">
        <v>19488</v>
      </c>
      <c r="D36" s="114">
        <v>17249</v>
      </c>
      <c r="E36" s="114">
        <v>26274</v>
      </c>
      <c r="F36" s="114">
        <v>10463</v>
      </c>
      <c r="G36" s="114">
        <v>5286</v>
      </c>
      <c r="H36" s="114">
        <v>10783</v>
      </c>
      <c r="I36" s="115">
        <v>10919</v>
      </c>
      <c r="J36" s="114">
        <v>6464</v>
      </c>
      <c r="K36" s="114">
        <v>4455</v>
      </c>
      <c r="L36" s="423">
        <v>3509</v>
      </c>
      <c r="M36" s="424">
        <v>2889</v>
      </c>
    </row>
    <row r="37" spans="1:13" s="110" customFormat="1" ht="11.1" customHeight="1" x14ac:dyDescent="0.2">
      <c r="A37" s="422" t="s">
        <v>389</v>
      </c>
      <c r="B37" s="115">
        <v>36493</v>
      </c>
      <c r="C37" s="114">
        <v>19212</v>
      </c>
      <c r="D37" s="114">
        <v>17281</v>
      </c>
      <c r="E37" s="114">
        <v>25949</v>
      </c>
      <c r="F37" s="114">
        <v>10544</v>
      </c>
      <c r="G37" s="114">
        <v>5117</v>
      </c>
      <c r="H37" s="114">
        <v>10841</v>
      </c>
      <c r="I37" s="115">
        <v>10932</v>
      </c>
      <c r="J37" s="114">
        <v>6473</v>
      </c>
      <c r="K37" s="114">
        <v>4459</v>
      </c>
      <c r="L37" s="423">
        <v>1992</v>
      </c>
      <c r="M37" s="424">
        <v>2279</v>
      </c>
    </row>
    <row r="38" spans="1:13" ht="15" customHeight="1" x14ac:dyDescent="0.2">
      <c r="A38" s="425" t="s">
        <v>396</v>
      </c>
      <c r="B38" s="115">
        <v>36765</v>
      </c>
      <c r="C38" s="114">
        <v>19328</v>
      </c>
      <c r="D38" s="114">
        <v>17437</v>
      </c>
      <c r="E38" s="114">
        <v>26027</v>
      </c>
      <c r="F38" s="114">
        <v>10738</v>
      </c>
      <c r="G38" s="114">
        <v>4974</v>
      </c>
      <c r="H38" s="114">
        <v>11045</v>
      </c>
      <c r="I38" s="115">
        <v>10837</v>
      </c>
      <c r="J38" s="114">
        <v>6376</v>
      </c>
      <c r="K38" s="114">
        <v>4461</v>
      </c>
      <c r="L38" s="423">
        <v>2689</v>
      </c>
      <c r="M38" s="424">
        <v>2622</v>
      </c>
    </row>
    <row r="39" spans="1:13" ht="11.1" customHeight="1" x14ac:dyDescent="0.2">
      <c r="A39" s="422" t="s">
        <v>387</v>
      </c>
      <c r="B39" s="115">
        <v>37094</v>
      </c>
      <c r="C39" s="114">
        <v>19566</v>
      </c>
      <c r="D39" s="114">
        <v>17528</v>
      </c>
      <c r="E39" s="114">
        <v>26169</v>
      </c>
      <c r="F39" s="114">
        <v>10925</v>
      </c>
      <c r="G39" s="114">
        <v>4903</v>
      </c>
      <c r="H39" s="114">
        <v>11311</v>
      </c>
      <c r="I39" s="115">
        <v>11002</v>
      </c>
      <c r="J39" s="114">
        <v>6453</v>
      </c>
      <c r="K39" s="114">
        <v>4549</v>
      </c>
      <c r="L39" s="423">
        <v>2406</v>
      </c>
      <c r="M39" s="424">
        <v>2002</v>
      </c>
    </row>
    <row r="40" spans="1:13" ht="11.1" customHeight="1" x14ac:dyDescent="0.2">
      <c r="A40" s="425" t="s">
        <v>388</v>
      </c>
      <c r="B40" s="115">
        <v>37921</v>
      </c>
      <c r="C40" s="114">
        <v>20063</v>
      </c>
      <c r="D40" s="114">
        <v>17858</v>
      </c>
      <c r="E40" s="114">
        <v>26783</v>
      </c>
      <c r="F40" s="114">
        <v>11138</v>
      </c>
      <c r="G40" s="114">
        <v>5344</v>
      </c>
      <c r="H40" s="114">
        <v>11466</v>
      </c>
      <c r="I40" s="115">
        <v>10979</v>
      </c>
      <c r="J40" s="114">
        <v>6349</v>
      </c>
      <c r="K40" s="114">
        <v>4630</v>
      </c>
      <c r="L40" s="423">
        <v>3905</v>
      </c>
      <c r="M40" s="424">
        <v>3296</v>
      </c>
    </row>
    <row r="41" spans="1:13" s="110" customFormat="1" ht="11.1" customHeight="1" x14ac:dyDescent="0.2">
      <c r="A41" s="422" t="s">
        <v>389</v>
      </c>
      <c r="B41" s="115">
        <v>37879</v>
      </c>
      <c r="C41" s="114">
        <v>19968</v>
      </c>
      <c r="D41" s="114">
        <v>17911</v>
      </c>
      <c r="E41" s="114">
        <v>26671</v>
      </c>
      <c r="F41" s="114">
        <v>11208</v>
      </c>
      <c r="G41" s="114">
        <v>5257</v>
      </c>
      <c r="H41" s="114">
        <v>11511</v>
      </c>
      <c r="I41" s="115">
        <v>11167</v>
      </c>
      <c r="J41" s="114">
        <v>6386</v>
      </c>
      <c r="K41" s="114">
        <v>4781</v>
      </c>
      <c r="L41" s="423">
        <v>2494</v>
      </c>
      <c r="M41" s="424">
        <v>2695</v>
      </c>
    </row>
    <row r="42" spans="1:13" ht="15" customHeight="1" x14ac:dyDescent="0.2">
      <c r="A42" s="422" t="s">
        <v>397</v>
      </c>
      <c r="B42" s="115">
        <v>38314</v>
      </c>
      <c r="C42" s="114">
        <v>20212</v>
      </c>
      <c r="D42" s="114">
        <v>18102</v>
      </c>
      <c r="E42" s="114">
        <v>26902</v>
      </c>
      <c r="F42" s="114">
        <v>11412</v>
      </c>
      <c r="G42" s="114">
        <v>5101</v>
      </c>
      <c r="H42" s="114">
        <v>11726</v>
      </c>
      <c r="I42" s="115">
        <v>11066</v>
      </c>
      <c r="J42" s="114">
        <v>6300</v>
      </c>
      <c r="K42" s="114">
        <v>4766</v>
      </c>
      <c r="L42" s="423">
        <v>3848</v>
      </c>
      <c r="M42" s="424">
        <v>3497</v>
      </c>
    </row>
    <row r="43" spans="1:13" ht="11.1" customHeight="1" x14ac:dyDescent="0.2">
      <c r="A43" s="422" t="s">
        <v>387</v>
      </c>
      <c r="B43" s="115">
        <v>38916</v>
      </c>
      <c r="C43" s="114">
        <v>20653</v>
      </c>
      <c r="D43" s="114">
        <v>18263</v>
      </c>
      <c r="E43" s="114">
        <v>27331</v>
      </c>
      <c r="F43" s="114">
        <v>11585</v>
      </c>
      <c r="G43" s="114">
        <v>5103</v>
      </c>
      <c r="H43" s="114">
        <v>11995</v>
      </c>
      <c r="I43" s="115">
        <v>11344</v>
      </c>
      <c r="J43" s="114">
        <v>6425</v>
      </c>
      <c r="K43" s="114">
        <v>4919</v>
      </c>
      <c r="L43" s="423">
        <v>3175</v>
      </c>
      <c r="M43" s="424">
        <v>2619</v>
      </c>
    </row>
    <row r="44" spans="1:13" ht="11.1" customHeight="1" x14ac:dyDescent="0.2">
      <c r="A44" s="422" t="s">
        <v>388</v>
      </c>
      <c r="B44" s="115">
        <v>39646</v>
      </c>
      <c r="C44" s="114">
        <v>21073</v>
      </c>
      <c r="D44" s="114">
        <v>18573</v>
      </c>
      <c r="E44" s="114">
        <v>27960</v>
      </c>
      <c r="F44" s="114">
        <v>11686</v>
      </c>
      <c r="G44" s="114">
        <v>5493</v>
      </c>
      <c r="H44" s="114">
        <v>12206</v>
      </c>
      <c r="I44" s="115">
        <v>11381</v>
      </c>
      <c r="J44" s="114">
        <v>6338</v>
      </c>
      <c r="K44" s="114">
        <v>5043</v>
      </c>
      <c r="L44" s="423">
        <v>4372</v>
      </c>
      <c r="M44" s="424">
        <v>3730</v>
      </c>
    </row>
    <row r="45" spans="1:13" s="110" customFormat="1" ht="11.1" customHeight="1" x14ac:dyDescent="0.2">
      <c r="A45" s="422" t="s">
        <v>389</v>
      </c>
      <c r="B45" s="115">
        <v>39446</v>
      </c>
      <c r="C45" s="114">
        <v>20842</v>
      </c>
      <c r="D45" s="114">
        <v>18604</v>
      </c>
      <c r="E45" s="114">
        <v>27712</v>
      </c>
      <c r="F45" s="114">
        <v>11734</v>
      </c>
      <c r="G45" s="114">
        <v>5302</v>
      </c>
      <c r="H45" s="114">
        <v>12265</v>
      </c>
      <c r="I45" s="115">
        <v>11274</v>
      </c>
      <c r="J45" s="114">
        <v>6262</v>
      </c>
      <c r="K45" s="114">
        <v>5012</v>
      </c>
      <c r="L45" s="423">
        <v>2405</v>
      </c>
      <c r="M45" s="424">
        <v>2625</v>
      </c>
    </row>
    <row r="46" spans="1:13" ht="15" customHeight="1" x14ac:dyDescent="0.2">
      <c r="A46" s="422" t="s">
        <v>398</v>
      </c>
      <c r="B46" s="115">
        <v>39548</v>
      </c>
      <c r="C46" s="114">
        <v>20953</v>
      </c>
      <c r="D46" s="114">
        <v>18595</v>
      </c>
      <c r="E46" s="114">
        <v>27753</v>
      </c>
      <c r="F46" s="114">
        <v>11795</v>
      </c>
      <c r="G46" s="114">
        <v>5153</v>
      </c>
      <c r="H46" s="114">
        <v>12345</v>
      </c>
      <c r="I46" s="115">
        <v>11168</v>
      </c>
      <c r="J46" s="114">
        <v>6175</v>
      </c>
      <c r="K46" s="114">
        <v>4993</v>
      </c>
      <c r="L46" s="423">
        <v>3097</v>
      </c>
      <c r="M46" s="424">
        <v>3068</v>
      </c>
    </row>
    <row r="47" spans="1:13" ht="11.1" customHeight="1" x14ac:dyDescent="0.2">
      <c r="A47" s="422" t="s">
        <v>387</v>
      </c>
      <c r="B47" s="115">
        <v>39891</v>
      </c>
      <c r="C47" s="114">
        <v>21209</v>
      </c>
      <c r="D47" s="114">
        <v>18682</v>
      </c>
      <c r="E47" s="114">
        <v>27976</v>
      </c>
      <c r="F47" s="114">
        <v>11915</v>
      </c>
      <c r="G47" s="114">
        <v>5111</v>
      </c>
      <c r="H47" s="114">
        <v>12563</v>
      </c>
      <c r="I47" s="115">
        <v>11460</v>
      </c>
      <c r="J47" s="114">
        <v>6296</v>
      </c>
      <c r="K47" s="114">
        <v>5164</v>
      </c>
      <c r="L47" s="423">
        <v>2652</v>
      </c>
      <c r="M47" s="424">
        <v>2338</v>
      </c>
    </row>
    <row r="48" spans="1:13" ht="11.1" customHeight="1" x14ac:dyDescent="0.2">
      <c r="A48" s="422" t="s">
        <v>388</v>
      </c>
      <c r="B48" s="115">
        <v>40337</v>
      </c>
      <c r="C48" s="114">
        <v>21473</v>
      </c>
      <c r="D48" s="114">
        <v>18864</v>
      </c>
      <c r="E48" s="114">
        <v>28393</v>
      </c>
      <c r="F48" s="114">
        <v>11944</v>
      </c>
      <c r="G48" s="114">
        <v>5479</v>
      </c>
      <c r="H48" s="114">
        <v>12651</v>
      </c>
      <c r="I48" s="115">
        <v>11401</v>
      </c>
      <c r="J48" s="114">
        <v>6112</v>
      </c>
      <c r="K48" s="114">
        <v>5289</v>
      </c>
      <c r="L48" s="423">
        <v>3730</v>
      </c>
      <c r="M48" s="424">
        <v>3397</v>
      </c>
    </row>
    <row r="49" spans="1:17" s="110" customFormat="1" ht="11.1" customHeight="1" x14ac:dyDescent="0.2">
      <c r="A49" s="422" t="s">
        <v>389</v>
      </c>
      <c r="B49" s="115">
        <v>40005</v>
      </c>
      <c r="C49" s="114">
        <v>21158</v>
      </c>
      <c r="D49" s="114">
        <v>18847</v>
      </c>
      <c r="E49" s="114">
        <v>28032</v>
      </c>
      <c r="F49" s="114">
        <v>11973</v>
      </c>
      <c r="G49" s="114">
        <v>5258</v>
      </c>
      <c r="H49" s="114">
        <v>12678</v>
      </c>
      <c r="I49" s="115">
        <v>11343</v>
      </c>
      <c r="J49" s="114">
        <v>6065</v>
      </c>
      <c r="K49" s="114">
        <v>5278</v>
      </c>
      <c r="L49" s="423">
        <v>2167</v>
      </c>
      <c r="M49" s="424">
        <v>2543</v>
      </c>
    </row>
    <row r="50" spans="1:17" ht="15" customHeight="1" x14ac:dyDescent="0.2">
      <c r="A50" s="422" t="s">
        <v>399</v>
      </c>
      <c r="B50" s="143">
        <v>40012</v>
      </c>
      <c r="C50" s="144">
        <v>21214</v>
      </c>
      <c r="D50" s="144">
        <v>18798</v>
      </c>
      <c r="E50" s="144">
        <v>28019</v>
      </c>
      <c r="F50" s="144">
        <v>11993</v>
      </c>
      <c r="G50" s="144">
        <v>5091</v>
      </c>
      <c r="H50" s="144">
        <v>12782</v>
      </c>
      <c r="I50" s="143">
        <v>10961</v>
      </c>
      <c r="J50" s="144">
        <v>5841</v>
      </c>
      <c r="K50" s="144">
        <v>5120</v>
      </c>
      <c r="L50" s="426">
        <v>2894</v>
      </c>
      <c r="M50" s="427">
        <v>2912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1.173257813290179</v>
      </c>
      <c r="C6" s="480">
        <f>'Tabelle 3.3'!J11</f>
        <v>-1.8535100286532951</v>
      </c>
      <c r="D6" s="481">
        <f t="shared" ref="D6:E9" si="0">IF(OR(AND(B6&gt;=-50,B6&lt;=50),ISNUMBER(B6)=FALSE),B6,"")</f>
        <v>1.173257813290179</v>
      </c>
      <c r="E6" s="481">
        <f t="shared" si="0"/>
        <v>-1.8535100286532951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1.173257813290179</v>
      </c>
      <c r="C14" s="480">
        <f>'Tabelle 3.3'!J11</f>
        <v>-1.8535100286532951</v>
      </c>
      <c r="D14" s="481">
        <f>IF(OR(AND(B14&gt;=-50,B14&lt;=50),ISNUMBER(B14)=FALSE),B14,"")</f>
        <v>1.173257813290179</v>
      </c>
      <c r="E14" s="481">
        <f>IF(OR(AND(C14&gt;=-50,C14&lt;=50),ISNUMBER(C14)=FALSE),C14,"")</f>
        <v>-1.8535100286532951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3.2171581769436997</v>
      </c>
      <c r="C15" s="480">
        <f>'Tabelle 3.3'!J12</f>
        <v>17.307692307692307</v>
      </c>
      <c r="D15" s="481">
        <f t="shared" ref="D15:E45" si="3">IF(OR(AND(B15&gt;=-50,B15&lt;=50),ISNUMBER(B15)=FALSE),B15,"")</f>
        <v>3.2171581769436997</v>
      </c>
      <c r="E15" s="481">
        <f t="shared" si="3"/>
        <v>17.307692307692307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-2.4922118380062304</v>
      </c>
      <c r="C16" s="480">
        <f>'Tabelle 3.3'!J13</f>
        <v>5.9701492537313436</v>
      </c>
      <c r="D16" s="481">
        <f t="shared" si="3"/>
        <v>-2.4922118380062304</v>
      </c>
      <c r="E16" s="481">
        <f t="shared" si="3"/>
        <v>5.9701492537313436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-0.996999322427645</v>
      </c>
      <c r="C17" s="480">
        <f>'Tabelle 3.3'!J14</f>
        <v>-3.9430449069003286</v>
      </c>
      <c r="D17" s="481">
        <f t="shared" si="3"/>
        <v>-0.996999322427645</v>
      </c>
      <c r="E17" s="481">
        <f t="shared" si="3"/>
        <v>-3.9430449069003286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-3.5283194057567315</v>
      </c>
      <c r="C18" s="480">
        <f>'Tabelle 3.3'!J15</f>
        <v>-0.50505050505050508</v>
      </c>
      <c r="D18" s="481">
        <f t="shared" si="3"/>
        <v>-3.5283194057567315</v>
      </c>
      <c r="E18" s="481">
        <f t="shared" si="3"/>
        <v>-0.50505050505050508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0.45633160096336672</v>
      </c>
      <c r="C19" s="480">
        <f>'Tabelle 3.3'!J16</f>
        <v>-8.1218274111675122</v>
      </c>
      <c r="D19" s="481">
        <f t="shared" si="3"/>
        <v>0.45633160096336672</v>
      </c>
      <c r="E19" s="481">
        <f t="shared" si="3"/>
        <v>-8.1218274111675122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-7.3992673992673996</v>
      </c>
      <c r="C20" s="480">
        <f>'Tabelle 3.3'!J17</f>
        <v>-1.6260162601626016</v>
      </c>
      <c r="D20" s="481">
        <f t="shared" si="3"/>
        <v>-7.3992673992673996</v>
      </c>
      <c r="E20" s="481">
        <f t="shared" si="3"/>
        <v>-1.6260162601626016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5.0349136346931278</v>
      </c>
      <c r="C21" s="480">
        <f>'Tabelle 3.3'!J18</f>
        <v>4.2056074766355138</v>
      </c>
      <c r="D21" s="481">
        <f t="shared" si="3"/>
        <v>5.0349136346931278</v>
      </c>
      <c r="E21" s="481">
        <f t="shared" si="3"/>
        <v>4.2056074766355138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3.866432337434095</v>
      </c>
      <c r="C22" s="480">
        <f>'Tabelle 3.3'!J19</f>
        <v>-0.58280718795531816</v>
      </c>
      <c r="D22" s="481">
        <f t="shared" si="3"/>
        <v>3.866432337434095</v>
      </c>
      <c r="E22" s="481">
        <f t="shared" si="3"/>
        <v>-0.58280718795531816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4.6718576195773078</v>
      </c>
      <c r="C23" s="480">
        <f>'Tabelle 3.3'!J20</f>
        <v>-4.666666666666667</v>
      </c>
      <c r="D23" s="481">
        <f t="shared" si="3"/>
        <v>4.6718576195773078</v>
      </c>
      <c r="E23" s="481">
        <f t="shared" si="3"/>
        <v>-4.666666666666667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-2.9197080291970803</v>
      </c>
      <c r="C24" s="480">
        <f>'Tabelle 3.3'!J21</f>
        <v>-6.4575645756457565</v>
      </c>
      <c r="D24" s="481">
        <f t="shared" si="3"/>
        <v>-2.9197080291970803</v>
      </c>
      <c r="E24" s="481">
        <f t="shared" si="3"/>
        <v>-6.4575645756457565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-2.8</v>
      </c>
      <c r="C25" s="480">
        <f>'Tabelle 3.3'!J22</f>
        <v>-5.5944055944055942</v>
      </c>
      <c r="D25" s="481">
        <f t="shared" si="3"/>
        <v>-2.8</v>
      </c>
      <c r="E25" s="481">
        <f t="shared" si="3"/>
        <v>-5.5944055944055942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-1.9047619047619047</v>
      </c>
      <c r="C26" s="480">
        <f>'Tabelle 3.3'!J23</f>
        <v>5.5118110236220472</v>
      </c>
      <c r="D26" s="481">
        <f t="shared" si="3"/>
        <v>-1.9047619047619047</v>
      </c>
      <c r="E26" s="481">
        <f t="shared" si="3"/>
        <v>5.5118110236220472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1.4652014652014651</v>
      </c>
      <c r="C27" s="480">
        <f>'Tabelle 3.3'!J24</f>
        <v>-7.3566084788029924</v>
      </c>
      <c r="D27" s="481">
        <f t="shared" si="3"/>
        <v>1.4652014652014651</v>
      </c>
      <c r="E27" s="481">
        <f t="shared" si="3"/>
        <v>-7.3566084788029924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4.7711781888997082</v>
      </c>
      <c r="C28" s="480">
        <f>'Tabelle 3.3'!J25</f>
        <v>-0.83217753120665738</v>
      </c>
      <c r="D28" s="481">
        <f t="shared" si="3"/>
        <v>4.7711781888997082</v>
      </c>
      <c r="E28" s="481">
        <f t="shared" si="3"/>
        <v>-0.83217753120665738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-9.6209912536443145</v>
      </c>
      <c r="C29" s="480">
        <f>'Tabelle 3.3'!J26</f>
        <v>33.333333333333336</v>
      </c>
      <c r="D29" s="481">
        <f t="shared" si="3"/>
        <v>-9.6209912536443145</v>
      </c>
      <c r="E29" s="481">
        <f t="shared" si="3"/>
        <v>33.333333333333336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-9.2980009298000932E-2</v>
      </c>
      <c r="C30" s="480">
        <f>'Tabelle 3.3'!J27</f>
        <v>-1.6759776536312849</v>
      </c>
      <c r="D30" s="481">
        <f t="shared" si="3"/>
        <v>-9.2980009298000932E-2</v>
      </c>
      <c r="E30" s="481">
        <f t="shared" si="3"/>
        <v>-1.6759776536312849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6.5616797900262466E-2</v>
      </c>
      <c r="C31" s="480">
        <f>'Tabelle 3.3'!J28</f>
        <v>-3.8567493112947657</v>
      </c>
      <c r="D31" s="481">
        <f t="shared" si="3"/>
        <v>6.5616797900262466E-2</v>
      </c>
      <c r="E31" s="481">
        <f t="shared" si="3"/>
        <v>-3.8567493112947657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2.7557216254086874</v>
      </c>
      <c r="C32" s="480">
        <f>'Tabelle 3.3'!J29</f>
        <v>4.0816326530612246</v>
      </c>
      <c r="D32" s="481">
        <f t="shared" si="3"/>
        <v>2.7557216254086874</v>
      </c>
      <c r="E32" s="481">
        <f t="shared" si="3"/>
        <v>4.0816326530612246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1.0253317249698433</v>
      </c>
      <c r="C33" s="480">
        <f>'Tabelle 3.3'!J30</f>
        <v>-0.21978021978021978</v>
      </c>
      <c r="D33" s="481">
        <f t="shared" si="3"/>
        <v>1.0253317249698433</v>
      </c>
      <c r="E33" s="481">
        <f t="shared" si="3"/>
        <v>-0.21978021978021978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3.3873343151693667</v>
      </c>
      <c r="C34" s="480">
        <f>'Tabelle 3.3'!J31</f>
        <v>-2.4523160762942777</v>
      </c>
      <c r="D34" s="481">
        <f t="shared" si="3"/>
        <v>3.3873343151693667</v>
      </c>
      <c r="E34" s="481">
        <f t="shared" si="3"/>
        <v>-2.4523160762942777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3.2171581769436997</v>
      </c>
      <c r="C37" s="480">
        <f>'Tabelle 3.3'!J34</f>
        <v>17.307692307692307</v>
      </c>
      <c r="D37" s="481">
        <f t="shared" si="3"/>
        <v>3.2171581769436997</v>
      </c>
      <c r="E37" s="481">
        <f t="shared" si="3"/>
        <v>17.307692307692307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0.1944215957526359</v>
      </c>
      <c r="C38" s="480">
        <f>'Tabelle 3.3'!J35</f>
        <v>-0.30826140567200988</v>
      </c>
      <c r="D38" s="481">
        <f t="shared" si="3"/>
        <v>0.1944215957526359</v>
      </c>
      <c r="E38" s="481">
        <f t="shared" si="3"/>
        <v>-0.30826140567200988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1.6510348035036044</v>
      </c>
      <c r="C39" s="480">
        <f>'Tabelle 3.3'!J36</f>
        <v>-2.5594345684300706</v>
      </c>
      <c r="D39" s="481">
        <f t="shared" si="3"/>
        <v>1.6510348035036044</v>
      </c>
      <c r="E39" s="481">
        <f t="shared" si="3"/>
        <v>-2.5594345684300706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1.6510348035036044</v>
      </c>
      <c r="C45" s="480">
        <f>'Tabelle 3.3'!J36</f>
        <v>-2.5594345684300706</v>
      </c>
      <c r="D45" s="481">
        <f t="shared" si="3"/>
        <v>1.6510348035036044</v>
      </c>
      <c r="E45" s="481">
        <f t="shared" si="3"/>
        <v>-2.5594345684300706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33372</v>
      </c>
      <c r="C51" s="487">
        <v>6523</v>
      </c>
      <c r="D51" s="487">
        <v>4051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33764</v>
      </c>
      <c r="C52" s="487">
        <v>6655</v>
      </c>
      <c r="D52" s="487">
        <v>4221</v>
      </c>
      <c r="E52" s="488">
        <f t="shared" ref="E52:G70" si="11">IF($A$51=37802,IF(COUNTBLANK(B$51:B$70)&gt;0,#N/A,B52/B$51*100),IF(COUNTBLANK(B$51:B$75)&gt;0,#N/A,B52/B$51*100))</f>
        <v>101.17463742059212</v>
      </c>
      <c r="F52" s="488">
        <f t="shared" si="11"/>
        <v>102.02360876897134</v>
      </c>
      <c r="G52" s="488">
        <f t="shared" si="11"/>
        <v>104.19649469266847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34453</v>
      </c>
      <c r="C53" s="487">
        <v>6662</v>
      </c>
      <c r="D53" s="487">
        <v>4319</v>
      </c>
      <c r="E53" s="488">
        <f t="shared" si="11"/>
        <v>103.23924247872466</v>
      </c>
      <c r="F53" s="488">
        <f t="shared" si="11"/>
        <v>102.13092135520465</v>
      </c>
      <c r="G53" s="488">
        <f t="shared" si="11"/>
        <v>106.61565045667736</v>
      </c>
      <c r="H53" s="489">
        <f>IF(ISERROR(L53)=TRUE,IF(MONTH(A53)=MONTH(MAX(A$51:A$75)),A53,""),"")</f>
        <v>41883</v>
      </c>
      <c r="I53" s="488">
        <f t="shared" si="12"/>
        <v>103.23924247872466</v>
      </c>
      <c r="J53" s="488">
        <f t="shared" si="10"/>
        <v>102.13092135520465</v>
      </c>
      <c r="K53" s="488">
        <f t="shared" si="10"/>
        <v>106.61565045667736</v>
      </c>
      <c r="L53" s="488" t="e">
        <f t="shared" si="13"/>
        <v>#N/A</v>
      </c>
    </row>
    <row r="54" spans="1:14" ht="15" customHeight="1" x14ac:dyDescent="0.2">
      <c r="A54" s="490" t="s">
        <v>462</v>
      </c>
      <c r="B54" s="487">
        <v>34097</v>
      </c>
      <c r="C54" s="487">
        <v>6645</v>
      </c>
      <c r="D54" s="487">
        <v>4287</v>
      </c>
      <c r="E54" s="488">
        <f t="shared" si="11"/>
        <v>102.17247992328899</v>
      </c>
      <c r="F54" s="488">
        <f t="shared" si="11"/>
        <v>101.87030507435229</v>
      </c>
      <c r="G54" s="488">
        <f t="shared" si="11"/>
        <v>105.82572204393976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34308</v>
      </c>
      <c r="C55" s="487">
        <v>6530</v>
      </c>
      <c r="D55" s="487">
        <v>4179</v>
      </c>
      <c r="E55" s="488">
        <f t="shared" si="11"/>
        <v>102.80474649406688</v>
      </c>
      <c r="F55" s="488">
        <f t="shared" si="11"/>
        <v>100.10731258623333</v>
      </c>
      <c r="G55" s="488">
        <f t="shared" si="11"/>
        <v>103.15971365095038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34802</v>
      </c>
      <c r="C56" s="487">
        <v>6632</v>
      </c>
      <c r="D56" s="487">
        <v>4229</v>
      </c>
      <c r="E56" s="488">
        <f t="shared" si="11"/>
        <v>104.28502936593551</v>
      </c>
      <c r="F56" s="488">
        <f t="shared" si="11"/>
        <v>101.67101027134755</v>
      </c>
      <c r="G56" s="488">
        <f t="shared" si="11"/>
        <v>104.39397679585286</v>
      </c>
      <c r="H56" s="489" t="str">
        <f t="shared" si="14"/>
        <v/>
      </c>
      <c r="I56" s="488" t="str">
        <f t="shared" si="12"/>
        <v/>
      </c>
      <c r="J56" s="488" t="str">
        <f t="shared" si="10"/>
        <v/>
      </c>
      <c r="K56" s="488" t="str">
        <f t="shared" si="10"/>
        <v/>
      </c>
      <c r="L56" s="488" t="e">
        <f t="shared" si="13"/>
        <v>#N/A</v>
      </c>
    </row>
    <row r="57" spans="1:14" ht="15" customHeight="1" x14ac:dyDescent="0.2">
      <c r="A57" s="490">
        <v>42248</v>
      </c>
      <c r="B57" s="487">
        <v>35526</v>
      </c>
      <c r="C57" s="487">
        <v>6569</v>
      </c>
      <c r="D57" s="487">
        <v>4322</v>
      </c>
      <c r="E57" s="488">
        <f t="shared" si="11"/>
        <v>106.45451276519238</v>
      </c>
      <c r="F57" s="488">
        <f t="shared" si="11"/>
        <v>100.70519699524758</v>
      </c>
      <c r="G57" s="488">
        <f t="shared" si="11"/>
        <v>106.68970624537151</v>
      </c>
      <c r="H57" s="489">
        <f t="shared" si="14"/>
        <v>42248</v>
      </c>
      <c r="I57" s="488">
        <f t="shared" si="12"/>
        <v>106.45451276519238</v>
      </c>
      <c r="J57" s="488">
        <f t="shared" si="10"/>
        <v>100.70519699524758</v>
      </c>
      <c r="K57" s="488">
        <f t="shared" si="10"/>
        <v>106.68970624537151</v>
      </c>
      <c r="L57" s="488" t="e">
        <f t="shared" si="13"/>
        <v>#N/A</v>
      </c>
    </row>
    <row r="58" spans="1:14" ht="15" customHeight="1" x14ac:dyDescent="0.2">
      <c r="A58" s="490" t="s">
        <v>465</v>
      </c>
      <c r="B58" s="487">
        <v>35339</v>
      </c>
      <c r="C58" s="487">
        <v>6491</v>
      </c>
      <c r="D58" s="487">
        <v>4257</v>
      </c>
      <c r="E58" s="488">
        <f t="shared" si="11"/>
        <v>105.89416277118542</v>
      </c>
      <c r="F58" s="488">
        <f t="shared" si="11"/>
        <v>99.509428177219078</v>
      </c>
      <c r="G58" s="488">
        <f t="shared" si="11"/>
        <v>105.08516415699827</v>
      </c>
      <c r="H58" s="489" t="str">
        <f t="shared" si="14"/>
        <v/>
      </c>
      <c r="I58" s="488" t="str">
        <f t="shared" si="12"/>
        <v/>
      </c>
      <c r="J58" s="488" t="str">
        <f t="shared" si="10"/>
        <v/>
      </c>
      <c r="K58" s="488" t="str">
        <f t="shared" si="10"/>
        <v/>
      </c>
      <c r="L58" s="488" t="e">
        <f t="shared" si="13"/>
        <v>#N/A</v>
      </c>
    </row>
    <row r="59" spans="1:14" ht="15" customHeight="1" x14ac:dyDescent="0.2">
      <c r="A59" s="490" t="s">
        <v>466</v>
      </c>
      <c r="B59" s="487">
        <v>35467</v>
      </c>
      <c r="C59" s="487">
        <v>6452</v>
      </c>
      <c r="D59" s="487">
        <v>4261</v>
      </c>
      <c r="E59" s="488">
        <f t="shared" si="11"/>
        <v>106.27771784729714</v>
      </c>
      <c r="F59" s="488">
        <f t="shared" si="11"/>
        <v>98.911543768204808</v>
      </c>
      <c r="G59" s="488">
        <f t="shared" si="11"/>
        <v>105.18390520859046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36004</v>
      </c>
      <c r="C60" s="487">
        <v>6553</v>
      </c>
      <c r="D60" s="487">
        <v>4357</v>
      </c>
      <c r="E60" s="488">
        <f t="shared" si="11"/>
        <v>107.88685125254705</v>
      </c>
      <c r="F60" s="488">
        <f t="shared" si="11"/>
        <v>100.45991108385712</v>
      </c>
      <c r="G60" s="488">
        <f t="shared" si="11"/>
        <v>107.55369044680324</v>
      </c>
      <c r="H60" s="489" t="str">
        <f t="shared" si="14"/>
        <v/>
      </c>
      <c r="I60" s="488" t="str">
        <f t="shared" si="12"/>
        <v/>
      </c>
      <c r="J60" s="488" t="str">
        <f t="shared" si="10"/>
        <v/>
      </c>
      <c r="K60" s="488" t="str">
        <f t="shared" si="10"/>
        <v/>
      </c>
      <c r="L60" s="488" t="e">
        <f t="shared" si="13"/>
        <v>#N/A</v>
      </c>
    </row>
    <row r="61" spans="1:14" ht="15" customHeight="1" x14ac:dyDescent="0.2">
      <c r="A61" s="490">
        <v>42614</v>
      </c>
      <c r="B61" s="487">
        <v>36737</v>
      </c>
      <c r="C61" s="487">
        <v>6464</v>
      </c>
      <c r="D61" s="487">
        <v>4455</v>
      </c>
      <c r="E61" s="488">
        <f t="shared" si="11"/>
        <v>110.08330336809303</v>
      </c>
      <c r="F61" s="488">
        <f t="shared" si="11"/>
        <v>99.095508201747663</v>
      </c>
      <c r="G61" s="488">
        <f t="shared" si="11"/>
        <v>109.97284621081214</v>
      </c>
      <c r="H61" s="489">
        <f t="shared" si="14"/>
        <v>42614</v>
      </c>
      <c r="I61" s="488">
        <f t="shared" si="12"/>
        <v>110.08330336809303</v>
      </c>
      <c r="J61" s="488">
        <f t="shared" si="10"/>
        <v>99.095508201747663</v>
      </c>
      <c r="K61" s="488">
        <f t="shared" si="10"/>
        <v>109.97284621081214</v>
      </c>
      <c r="L61" s="488" t="e">
        <f t="shared" si="13"/>
        <v>#N/A</v>
      </c>
    </row>
    <row r="62" spans="1:14" ht="15" customHeight="1" x14ac:dyDescent="0.2">
      <c r="A62" s="490" t="s">
        <v>468</v>
      </c>
      <c r="B62" s="487">
        <v>36493</v>
      </c>
      <c r="C62" s="487">
        <v>6473</v>
      </c>
      <c r="D62" s="487">
        <v>4459</v>
      </c>
      <c r="E62" s="488">
        <f t="shared" si="11"/>
        <v>109.35215150425506</v>
      </c>
      <c r="F62" s="488">
        <f t="shared" si="11"/>
        <v>99.233481526904797</v>
      </c>
      <c r="G62" s="488">
        <f t="shared" si="11"/>
        <v>110.07158726240434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36765</v>
      </c>
      <c r="C63" s="487">
        <v>6376</v>
      </c>
      <c r="D63" s="487">
        <v>4461</v>
      </c>
      <c r="E63" s="488">
        <f t="shared" si="11"/>
        <v>110.16720604099244</v>
      </c>
      <c r="F63" s="488">
        <f t="shared" si="11"/>
        <v>97.74643568910011</v>
      </c>
      <c r="G63" s="488">
        <f t="shared" si="11"/>
        <v>110.12095778820043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37094</v>
      </c>
      <c r="C64" s="487">
        <v>6453</v>
      </c>
      <c r="D64" s="487">
        <v>4549</v>
      </c>
      <c r="E64" s="488">
        <f t="shared" si="11"/>
        <v>111.15306244756083</v>
      </c>
      <c r="F64" s="488">
        <f t="shared" si="11"/>
        <v>98.926874137666715</v>
      </c>
      <c r="G64" s="488">
        <f t="shared" si="11"/>
        <v>112.29326092322881</v>
      </c>
      <c r="H64" s="489" t="str">
        <f t="shared" si="14"/>
        <v/>
      </c>
      <c r="I64" s="488" t="str">
        <f t="shared" si="12"/>
        <v/>
      </c>
      <c r="J64" s="488" t="str">
        <f t="shared" si="10"/>
        <v/>
      </c>
      <c r="K64" s="488" t="str">
        <f t="shared" si="10"/>
        <v/>
      </c>
      <c r="L64" s="488" t="e">
        <f t="shared" si="13"/>
        <v>#N/A</v>
      </c>
    </row>
    <row r="65" spans="1:12" ht="15" customHeight="1" x14ac:dyDescent="0.2">
      <c r="A65" s="490">
        <v>42979</v>
      </c>
      <c r="B65" s="487">
        <v>37921</v>
      </c>
      <c r="C65" s="487">
        <v>6349</v>
      </c>
      <c r="D65" s="487">
        <v>4630</v>
      </c>
      <c r="E65" s="488">
        <f t="shared" si="11"/>
        <v>113.63118782212634</v>
      </c>
      <c r="F65" s="488">
        <f t="shared" si="11"/>
        <v>97.332515713628695</v>
      </c>
      <c r="G65" s="488">
        <f t="shared" si="11"/>
        <v>114.29276721797088</v>
      </c>
      <c r="H65" s="489">
        <f t="shared" si="14"/>
        <v>42979</v>
      </c>
      <c r="I65" s="488">
        <f t="shared" si="12"/>
        <v>113.63118782212634</v>
      </c>
      <c r="J65" s="488">
        <f t="shared" si="10"/>
        <v>97.332515713628695</v>
      </c>
      <c r="K65" s="488">
        <f t="shared" si="10"/>
        <v>114.29276721797088</v>
      </c>
      <c r="L65" s="488" t="e">
        <f t="shared" si="13"/>
        <v>#N/A</v>
      </c>
    </row>
    <row r="66" spans="1:12" ht="15" customHeight="1" x14ac:dyDescent="0.2">
      <c r="A66" s="490" t="s">
        <v>471</v>
      </c>
      <c r="B66" s="487">
        <v>37879</v>
      </c>
      <c r="C66" s="487">
        <v>6386</v>
      </c>
      <c r="D66" s="487">
        <v>4781</v>
      </c>
      <c r="E66" s="488">
        <f t="shared" si="11"/>
        <v>113.50533381277718</v>
      </c>
      <c r="F66" s="488">
        <f t="shared" si="11"/>
        <v>97.899739383719137</v>
      </c>
      <c r="G66" s="488">
        <f t="shared" si="11"/>
        <v>118.02024191557641</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38314</v>
      </c>
      <c r="C67" s="487">
        <v>6300</v>
      </c>
      <c r="D67" s="487">
        <v>4766</v>
      </c>
      <c r="E67" s="488">
        <f t="shared" si="11"/>
        <v>114.80882176675058</v>
      </c>
      <c r="F67" s="488">
        <f t="shared" si="11"/>
        <v>96.581327609995398</v>
      </c>
      <c r="G67" s="488">
        <f t="shared" si="11"/>
        <v>117.64996297210566</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38916</v>
      </c>
      <c r="C68" s="487">
        <v>6425</v>
      </c>
      <c r="D68" s="487">
        <v>4919</v>
      </c>
      <c r="E68" s="488">
        <f t="shared" si="11"/>
        <v>116.61272923408845</v>
      </c>
      <c r="F68" s="488">
        <f t="shared" si="11"/>
        <v>98.497623792733407</v>
      </c>
      <c r="G68" s="488">
        <f t="shared" si="11"/>
        <v>121.42680819550729</v>
      </c>
      <c r="H68" s="489" t="str">
        <f t="shared" si="14"/>
        <v/>
      </c>
      <c r="I68" s="488" t="str">
        <f t="shared" si="12"/>
        <v/>
      </c>
      <c r="J68" s="488" t="str">
        <f t="shared" si="12"/>
        <v/>
      </c>
      <c r="K68" s="488" t="str">
        <f t="shared" si="12"/>
        <v/>
      </c>
      <c r="L68" s="488" t="e">
        <f t="shared" si="13"/>
        <v>#N/A</v>
      </c>
    </row>
    <row r="69" spans="1:12" ht="15" customHeight="1" x14ac:dyDescent="0.2">
      <c r="A69" s="490">
        <v>43344</v>
      </c>
      <c r="B69" s="487">
        <v>39646</v>
      </c>
      <c r="C69" s="487">
        <v>6338</v>
      </c>
      <c r="D69" s="487">
        <v>5043</v>
      </c>
      <c r="E69" s="488">
        <f t="shared" si="11"/>
        <v>118.80019177753806</v>
      </c>
      <c r="F69" s="488">
        <f t="shared" si="11"/>
        <v>97.163881649547761</v>
      </c>
      <c r="G69" s="488">
        <f t="shared" si="11"/>
        <v>124.48778079486547</v>
      </c>
      <c r="H69" s="489">
        <f t="shared" si="14"/>
        <v>43344</v>
      </c>
      <c r="I69" s="488">
        <f t="shared" si="12"/>
        <v>118.80019177753806</v>
      </c>
      <c r="J69" s="488">
        <f t="shared" si="12"/>
        <v>97.163881649547761</v>
      </c>
      <c r="K69" s="488">
        <f t="shared" si="12"/>
        <v>124.48778079486547</v>
      </c>
      <c r="L69" s="488" t="e">
        <f t="shared" si="13"/>
        <v>#N/A</v>
      </c>
    </row>
    <row r="70" spans="1:12" ht="15" customHeight="1" x14ac:dyDescent="0.2">
      <c r="A70" s="490" t="s">
        <v>474</v>
      </c>
      <c r="B70" s="487">
        <v>39446</v>
      </c>
      <c r="C70" s="487">
        <v>6262</v>
      </c>
      <c r="D70" s="487">
        <v>5012</v>
      </c>
      <c r="E70" s="488">
        <f t="shared" si="11"/>
        <v>118.2008869711135</v>
      </c>
      <c r="F70" s="488">
        <f t="shared" si="11"/>
        <v>95.998773570443049</v>
      </c>
      <c r="G70" s="488">
        <f t="shared" si="11"/>
        <v>123.72253764502592</v>
      </c>
      <c r="H70" s="489" t="str">
        <f t="shared" si="14"/>
        <v/>
      </c>
      <c r="I70" s="488" t="str">
        <f t="shared" si="12"/>
        <v/>
      </c>
      <c r="J70" s="488" t="str">
        <f t="shared" si="12"/>
        <v/>
      </c>
      <c r="K70" s="488" t="str">
        <f t="shared" si="12"/>
        <v/>
      </c>
      <c r="L70" s="488" t="e">
        <f t="shared" si="13"/>
        <v>#N/A</v>
      </c>
    </row>
    <row r="71" spans="1:12" ht="15" customHeight="1" x14ac:dyDescent="0.2">
      <c r="A71" s="490" t="s">
        <v>475</v>
      </c>
      <c r="B71" s="487">
        <v>39548</v>
      </c>
      <c r="C71" s="487">
        <v>6175</v>
      </c>
      <c r="D71" s="487">
        <v>4993</v>
      </c>
      <c r="E71" s="491">
        <f t="shared" ref="E71:G75" si="15">IF($A$51=37802,IF(COUNTBLANK(B$51:B$70)&gt;0,#N/A,IF(ISBLANK(B71)=FALSE,B71/B$51*100,#N/A)),IF(COUNTBLANK(B$51:B$75)&gt;0,#N/A,B71/B$51*100))</f>
        <v>118.50653242239002</v>
      </c>
      <c r="F71" s="491">
        <f t="shared" si="15"/>
        <v>94.665031427257389</v>
      </c>
      <c r="G71" s="491">
        <f t="shared" si="15"/>
        <v>123.25351764996297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39891</v>
      </c>
      <c r="C72" s="487">
        <v>6296</v>
      </c>
      <c r="D72" s="487">
        <v>5164</v>
      </c>
      <c r="E72" s="491">
        <f t="shared" si="15"/>
        <v>119.53434016540814</v>
      </c>
      <c r="F72" s="491">
        <f t="shared" si="15"/>
        <v>96.520006132147785</v>
      </c>
      <c r="G72" s="491">
        <f t="shared" si="15"/>
        <v>127.4746976055295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40337</v>
      </c>
      <c r="C73" s="487">
        <v>6112</v>
      </c>
      <c r="D73" s="487">
        <v>5289</v>
      </c>
      <c r="E73" s="491">
        <f t="shared" si="15"/>
        <v>120.87078988373487</v>
      </c>
      <c r="F73" s="491">
        <f t="shared" si="15"/>
        <v>93.699218151157439</v>
      </c>
      <c r="G73" s="491">
        <f t="shared" si="15"/>
        <v>130.56035546778574</v>
      </c>
      <c r="H73" s="492">
        <f>IF(A$51=37802,IF(ISERROR(L73)=TRUE,IF(ISBLANK(A73)=FALSE,IF(MONTH(A73)=MONTH(MAX(A$51:A$75)),A73,""),""),""),IF(ISERROR(L73)=TRUE,IF(MONTH(A73)=MONTH(MAX(A$51:A$75)),A73,""),""))</f>
        <v>43709</v>
      </c>
      <c r="I73" s="488">
        <f t="shared" si="12"/>
        <v>120.87078988373487</v>
      </c>
      <c r="J73" s="488">
        <f t="shared" si="12"/>
        <v>93.699218151157439</v>
      </c>
      <c r="K73" s="488">
        <f t="shared" si="12"/>
        <v>130.56035546778574</v>
      </c>
      <c r="L73" s="488" t="e">
        <f t="shared" si="13"/>
        <v>#N/A</v>
      </c>
    </row>
    <row r="74" spans="1:12" ht="15" customHeight="1" x14ac:dyDescent="0.2">
      <c r="A74" s="490" t="s">
        <v>477</v>
      </c>
      <c r="B74" s="487">
        <v>40005</v>
      </c>
      <c r="C74" s="487">
        <v>6065</v>
      </c>
      <c r="D74" s="487">
        <v>5278</v>
      </c>
      <c r="E74" s="491">
        <f t="shared" si="15"/>
        <v>119.87594390507013</v>
      </c>
      <c r="F74" s="491">
        <f t="shared" si="15"/>
        <v>92.978690786447942</v>
      </c>
      <c r="G74" s="491">
        <f t="shared" si="15"/>
        <v>130.28881757590719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40012</v>
      </c>
      <c r="C75" s="493">
        <v>5841</v>
      </c>
      <c r="D75" s="493">
        <v>5120</v>
      </c>
      <c r="E75" s="491">
        <f t="shared" si="15"/>
        <v>119.89691957329498</v>
      </c>
      <c r="F75" s="491">
        <f t="shared" si="15"/>
        <v>89.544688026981447</v>
      </c>
      <c r="G75" s="491">
        <f t="shared" si="15"/>
        <v>126.38854603801531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120.87078988373487</v>
      </c>
      <c r="J77" s="488">
        <f>IF(J75&lt;&gt;"",J75,IF(J74&lt;&gt;"",J74,IF(J73&lt;&gt;"",J73,IF(J72&lt;&gt;"",J72,IF(J71&lt;&gt;"",J71,IF(J70&lt;&gt;"",J70,""))))))</f>
        <v>93.699218151157439</v>
      </c>
      <c r="K77" s="488">
        <f>IF(K75&lt;&gt;"",K75,IF(K74&lt;&gt;"",K74,IF(K73&lt;&gt;"",K73,IF(K72&lt;&gt;"",K72,IF(K71&lt;&gt;"",K71,IF(K70&lt;&gt;"",K70,""))))))</f>
        <v>130.56035546778574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+20,9%</v>
      </c>
      <c r="J79" s="488" t="str">
        <f>"GeB - ausschließlich: "&amp;IF(J77&gt;100,"+","")&amp;TEXT(J77-100,"0,0")&amp;"%"</f>
        <v>GeB - ausschließlich: -6,3%</v>
      </c>
      <c r="K79" s="488" t="str">
        <f>"GeB - im Nebenjob: "&amp;IF(K77&gt;100,"+","")&amp;TEXT(K77-100,"0,0")&amp;"%"</f>
        <v>GeB - im Nebenjob: +30,6%</v>
      </c>
    </row>
    <row r="81" spans="9:9" ht="15" customHeight="1" x14ac:dyDescent="0.2">
      <c r="I81" s="488" t="str">
        <f>IF(ISERROR(HLOOKUP(1,I$78:K$79,2,FALSE)),"",HLOOKUP(1,I$78:K$79,2,FALSE))</f>
        <v>GeB - im Nebenjob: +30,6%</v>
      </c>
    </row>
    <row r="82" spans="9:9" ht="15" customHeight="1" x14ac:dyDescent="0.2">
      <c r="I82" s="488" t="str">
        <f>IF(ISERROR(HLOOKUP(2,I$78:K$79,2,FALSE)),"",HLOOKUP(2,I$78:K$79,2,FALSE))</f>
        <v>SvB: +20,9%</v>
      </c>
    </row>
    <row r="83" spans="9:9" ht="15" customHeight="1" x14ac:dyDescent="0.2">
      <c r="I83" s="488" t="str">
        <f>IF(ISERROR(HLOOKUP(3,I$78:K$79,2,FALSE)),"",HLOOKUP(3,I$78:K$79,2,FALSE))</f>
        <v>GeB - ausschließlich: -6,3%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40012</v>
      </c>
      <c r="E12" s="114">
        <v>40005</v>
      </c>
      <c r="F12" s="114">
        <v>40337</v>
      </c>
      <c r="G12" s="114">
        <v>39891</v>
      </c>
      <c r="H12" s="114">
        <v>39548</v>
      </c>
      <c r="I12" s="115">
        <v>464</v>
      </c>
      <c r="J12" s="116">
        <v>1.173257813290179</v>
      </c>
      <c r="N12" s="117"/>
    </row>
    <row r="13" spans="1:15" s="110" customFormat="1" ht="13.5" customHeight="1" x14ac:dyDescent="0.2">
      <c r="A13" s="118" t="s">
        <v>105</v>
      </c>
      <c r="B13" s="119" t="s">
        <v>106</v>
      </c>
      <c r="C13" s="113">
        <v>53.019094271718487</v>
      </c>
      <c r="D13" s="114">
        <v>21214</v>
      </c>
      <c r="E13" s="114">
        <v>21158</v>
      </c>
      <c r="F13" s="114">
        <v>21473</v>
      </c>
      <c r="G13" s="114">
        <v>21209</v>
      </c>
      <c r="H13" s="114">
        <v>20953</v>
      </c>
      <c r="I13" s="115">
        <v>261</v>
      </c>
      <c r="J13" s="116">
        <v>1.2456450150336467</v>
      </c>
    </row>
    <row r="14" spans="1:15" s="110" customFormat="1" ht="13.5" customHeight="1" x14ac:dyDescent="0.2">
      <c r="A14" s="120"/>
      <c r="B14" s="119" t="s">
        <v>107</v>
      </c>
      <c r="C14" s="113">
        <v>46.980905728281513</v>
      </c>
      <c r="D14" s="114">
        <v>18798</v>
      </c>
      <c r="E14" s="114">
        <v>18847</v>
      </c>
      <c r="F14" s="114">
        <v>18864</v>
      </c>
      <c r="G14" s="114">
        <v>18682</v>
      </c>
      <c r="H14" s="114">
        <v>18595</v>
      </c>
      <c r="I14" s="115">
        <v>203</v>
      </c>
      <c r="J14" s="116">
        <v>1.0916913148695886</v>
      </c>
    </row>
    <row r="15" spans="1:15" s="110" customFormat="1" ht="13.5" customHeight="1" x14ac:dyDescent="0.2">
      <c r="A15" s="118" t="s">
        <v>105</v>
      </c>
      <c r="B15" s="121" t="s">
        <v>108</v>
      </c>
      <c r="C15" s="113">
        <v>12.723682895131461</v>
      </c>
      <c r="D15" s="114">
        <v>5091</v>
      </c>
      <c r="E15" s="114">
        <v>5258</v>
      </c>
      <c r="F15" s="114">
        <v>5479</v>
      </c>
      <c r="G15" s="114">
        <v>5111</v>
      </c>
      <c r="H15" s="114">
        <v>5153</v>
      </c>
      <c r="I15" s="115">
        <v>-62</v>
      </c>
      <c r="J15" s="116">
        <v>-1.2031826120706384</v>
      </c>
    </row>
    <row r="16" spans="1:15" s="110" customFormat="1" ht="13.5" customHeight="1" x14ac:dyDescent="0.2">
      <c r="A16" s="118"/>
      <c r="B16" s="121" t="s">
        <v>109</v>
      </c>
      <c r="C16" s="113">
        <v>67.412276317104869</v>
      </c>
      <c r="D16" s="114">
        <v>26973</v>
      </c>
      <c r="E16" s="114">
        <v>26918</v>
      </c>
      <c r="F16" s="114">
        <v>27106</v>
      </c>
      <c r="G16" s="114">
        <v>27162</v>
      </c>
      <c r="H16" s="114">
        <v>26997</v>
      </c>
      <c r="I16" s="115">
        <v>-24</v>
      </c>
      <c r="J16" s="116">
        <v>-8.8898766529614398E-2</v>
      </c>
    </row>
    <row r="17" spans="1:10" s="110" customFormat="1" ht="13.5" customHeight="1" x14ac:dyDescent="0.2">
      <c r="A17" s="118"/>
      <c r="B17" s="121" t="s">
        <v>110</v>
      </c>
      <c r="C17" s="113">
        <v>18.711886434069779</v>
      </c>
      <c r="D17" s="114">
        <v>7487</v>
      </c>
      <c r="E17" s="114">
        <v>7384</v>
      </c>
      <c r="F17" s="114">
        <v>7309</v>
      </c>
      <c r="G17" s="114">
        <v>7198</v>
      </c>
      <c r="H17" s="114">
        <v>6993</v>
      </c>
      <c r="I17" s="115">
        <v>494</v>
      </c>
      <c r="J17" s="116">
        <v>7.0642070642070642</v>
      </c>
    </row>
    <row r="18" spans="1:10" s="110" customFormat="1" ht="13.5" customHeight="1" x14ac:dyDescent="0.2">
      <c r="A18" s="120"/>
      <c r="B18" s="121" t="s">
        <v>111</v>
      </c>
      <c r="C18" s="113">
        <v>1.1521543536938919</v>
      </c>
      <c r="D18" s="114">
        <v>461</v>
      </c>
      <c r="E18" s="114">
        <v>445</v>
      </c>
      <c r="F18" s="114">
        <v>443</v>
      </c>
      <c r="G18" s="114">
        <v>420</v>
      </c>
      <c r="H18" s="114">
        <v>405</v>
      </c>
      <c r="I18" s="115">
        <v>56</v>
      </c>
      <c r="J18" s="116">
        <v>13.82716049382716</v>
      </c>
    </row>
    <row r="19" spans="1:10" s="110" customFormat="1" ht="13.5" customHeight="1" x14ac:dyDescent="0.2">
      <c r="A19" s="120"/>
      <c r="B19" s="121" t="s">
        <v>112</v>
      </c>
      <c r="C19" s="113">
        <v>0.29991002699190245</v>
      </c>
      <c r="D19" s="114">
        <v>120</v>
      </c>
      <c r="E19" s="114">
        <v>116</v>
      </c>
      <c r="F19" s="114">
        <v>125</v>
      </c>
      <c r="G19" s="114">
        <v>110</v>
      </c>
      <c r="H19" s="114">
        <v>105</v>
      </c>
      <c r="I19" s="115">
        <v>15</v>
      </c>
      <c r="J19" s="116">
        <v>14.285714285714286</v>
      </c>
    </row>
    <row r="20" spans="1:10" s="110" customFormat="1" ht="13.5" customHeight="1" x14ac:dyDescent="0.2">
      <c r="A20" s="118" t="s">
        <v>113</v>
      </c>
      <c r="B20" s="122" t="s">
        <v>114</v>
      </c>
      <c r="C20" s="113">
        <v>70.026492052384285</v>
      </c>
      <c r="D20" s="114">
        <v>28019</v>
      </c>
      <c r="E20" s="114">
        <v>28032</v>
      </c>
      <c r="F20" s="114">
        <v>28393</v>
      </c>
      <c r="G20" s="114">
        <v>27976</v>
      </c>
      <c r="H20" s="114">
        <v>27753</v>
      </c>
      <c r="I20" s="115">
        <v>266</v>
      </c>
      <c r="J20" s="116">
        <v>0.95845494180809276</v>
      </c>
    </row>
    <row r="21" spans="1:10" s="110" customFormat="1" ht="13.5" customHeight="1" x14ac:dyDescent="0.2">
      <c r="A21" s="120"/>
      <c r="B21" s="122" t="s">
        <v>115</v>
      </c>
      <c r="C21" s="113">
        <v>29.973507947615715</v>
      </c>
      <c r="D21" s="114">
        <v>11993</v>
      </c>
      <c r="E21" s="114">
        <v>11973</v>
      </c>
      <c r="F21" s="114">
        <v>11944</v>
      </c>
      <c r="G21" s="114">
        <v>11915</v>
      </c>
      <c r="H21" s="114">
        <v>11795</v>
      </c>
      <c r="I21" s="115">
        <v>198</v>
      </c>
      <c r="J21" s="116">
        <v>1.678677405680373</v>
      </c>
    </row>
    <row r="22" spans="1:10" s="110" customFormat="1" ht="13.5" customHeight="1" x14ac:dyDescent="0.2">
      <c r="A22" s="118" t="s">
        <v>113</v>
      </c>
      <c r="B22" s="122" t="s">
        <v>116</v>
      </c>
      <c r="C22" s="113">
        <v>86.798960311906427</v>
      </c>
      <c r="D22" s="114">
        <v>34730</v>
      </c>
      <c r="E22" s="114">
        <v>34787</v>
      </c>
      <c r="F22" s="114">
        <v>35015</v>
      </c>
      <c r="G22" s="114">
        <v>34719</v>
      </c>
      <c r="H22" s="114">
        <v>34628</v>
      </c>
      <c r="I22" s="115">
        <v>102</v>
      </c>
      <c r="J22" s="116">
        <v>0.29455931616033265</v>
      </c>
    </row>
    <row r="23" spans="1:10" s="110" customFormat="1" ht="13.5" customHeight="1" x14ac:dyDescent="0.2">
      <c r="A23" s="123"/>
      <c r="B23" s="124" t="s">
        <v>117</v>
      </c>
      <c r="C23" s="125">
        <v>13.17854643606918</v>
      </c>
      <c r="D23" s="114">
        <v>5273</v>
      </c>
      <c r="E23" s="114">
        <v>5209</v>
      </c>
      <c r="F23" s="114">
        <v>5314</v>
      </c>
      <c r="G23" s="114">
        <v>5162</v>
      </c>
      <c r="H23" s="114">
        <v>4909</v>
      </c>
      <c r="I23" s="115">
        <v>364</v>
      </c>
      <c r="J23" s="116">
        <v>7.414952128743125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10961</v>
      </c>
      <c r="E26" s="114">
        <v>11343</v>
      </c>
      <c r="F26" s="114">
        <v>11401</v>
      </c>
      <c r="G26" s="114">
        <v>11460</v>
      </c>
      <c r="H26" s="140">
        <v>11168</v>
      </c>
      <c r="I26" s="115">
        <v>-207</v>
      </c>
      <c r="J26" s="116">
        <v>-1.8535100286532951</v>
      </c>
    </row>
    <row r="27" spans="1:10" s="110" customFormat="1" ht="13.5" customHeight="1" x14ac:dyDescent="0.2">
      <c r="A27" s="118" t="s">
        <v>105</v>
      </c>
      <c r="B27" s="119" t="s">
        <v>106</v>
      </c>
      <c r="C27" s="113">
        <v>39.266490283733233</v>
      </c>
      <c r="D27" s="115">
        <v>4304</v>
      </c>
      <c r="E27" s="114">
        <v>4419</v>
      </c>
      <c r="F27" s="114">
        <v>4479</v>
      </c>
      <c r="G27" s="114">
        <v>4460</v>
      </c>
      <c r="H27" s="140">
        <v>4384</v>
      </c>
      <c r="I27" s="115">
        <v>-80</v>
      </c>
      <c r="J27" s="116">
        <v>-1.8248175182481752</v>
      </c>
    </row>
    <row r="28" spans="1:10" s="110" customFormat="1" ht="13.5" customHeight="1" x14ac:dyDescent="0.2">
      <c r="A28" s="120"/>
      <c r="B28" s="119" t="s">
        <v>107</v>
      </c>
      <c r="C28" s="113">
        <v>60.733509716266767</v>
      </c>
      <c r="D28" s="115">
        <v>6657</v>
      </c>
      <c r="E28" s="114">
        <v>6924</v>
      </c>
      <c r="F28" s="114">
        <v>6922</v>
      </c>
      <c r="G28" s="114">
        <v>7000</v>
      </c>
      <c r="H28" s="140">
        <v>6784</v>
      </c>
      <c r="I28" s="115">
        <v>-127</v>
      </c>
      <c r="J28" s="116">
        <v>-1.8720518867924529</v>
      </c>
    </row>
    <row r="29" spans="1:10" s="110" customFormat="1" ht="13.5" customHeight="1" x14ac:dyDescent="0.2">
      <c r="A29" s="118" t="s">
        <v>105</v>
      </c>
      <c r="B29" s="121" t="s">
        <v>108</v>
      </c>
      <c r="C29" s="113">
        <v>16.467475595292399</v>
      </c>
      <c r="D29" s="115">
        <v>1805</v>
      </c>
      <c r="E29" s="114">
        <v>1910</v>
      </c>
      <c r="F29" s="114">
        <v>1974</v>
      </c>
      <c r="G29" s="114">
        <v>1998</v>
      </c>
      <c r="H29" s="140">
        <v>1890</v>
      </c>
      <c r="I29" s="115">
        <v>-85</v>
      </c>
      <c r="J29" s="116">
        <v>-4.4973544973544977</v>
      </c>
    </row>
    <row r="30" spans="1:10" s="110" customFormat="1" ht="13.5" customHeight="1" x14ac:dyDescent="0.2">
      <c r="A30" s="118"/>
      <c r="B30" s="121" t="s">
        <v>109</v>
      </c>
      <c r="C30" s="113">
        <v>50.260012772557246</v>
      </c>
      <c r="D30" s="115">
        <v>5509</v>
      </c>
      <c r="E30" s="114">
        <v>5718</v>
      </c>
      <c r="F30" s="114">
        <v>5761</v>
      </c>
      <c r="G30" s="114">
        <v>5802</v>
      </c>
      <c r="H30" s="140">
        <v>5706</v>
      </c>
      <c r="I30" s="115">
        <v>-197</v>
      </c>
      <c r="J30" s="116">
        <v>-3.4525061338941465</v>
      </c>
    </row>
    <row r="31" spans="1:10" s="110" customFormat="1" ht="13.5" customHeight="1" x14ac:dyDescent="0.2">
      <c r="A31" s="118"/>
      <c r="B31" s="121" t="s">
        <v>110</v>
      </c>
      <c r="C31" s="113">
        <v>18.210017334184837</v>
      </c>
      <c r="D31" s="115">
        <v>1996</v>
      </c>
      <c r="E31" s="114">
        <v>1998</v>
      </c>
      <c r="F31" s="114">
        <v>1969</v>
      </c>
      <c r="G31" s="114">
        <v>1993</v>
      </c>
      <c r="H31" s="140">
        <v>1949</v>
      </c>
      <c r="I31" s="115">
        <v>47</v>
      </c>
      <c r="J31" s="116">
        <v>2.4114930733709596</v>
      </c>
    </row>
    <row r="32" spans="1:10" s="110" customFormat="1" ht="13.5" customHeight="1" x14ac:dyDescent="0.2">
      <c r="A32" s="120"/>
      <c r="B32" s="121" t="s">
        <v>111</v>
      </c>
      <c r="C32" s="113">
        <v>15.062494297965515</v>
      </c>
      <c r="D32" s="115">
        <v>1651</v>
      </c>
      <c r="E32" s="114">
        <v>1717</v>
      </c>
      <c r="F32" s="114">
        <v>1697</v>
      </c>
      <c r="G32" s="114">
        <v>1667</v>
      </c>
      <c r="H32" s="140">
        <v>1623</v>
      </c>
      <c r="I32" s="115">
        <v>28</v>
      </c>
      <c r="J32" s="116">
        <v>1.7252002464571781</v>
      </c>
    </row>
    <row r="33" spans="1:10" s="110" customFormat="1" ht="13.5" customHeight="1" x14ac:dyDescent="0.2">
      <c r="A33" s="120"/>
      <c r="B33" s="121" t="s">
        <v>112</v>
      </c>
      <c r="C33" s="113">
        <v>1.3319952559073078</v>
      </c>
      <c r="D33" s="115">
        <v>146</v>
      </c>
      <c r="E33" s="114">
        <v>147</v>
      </c>
      <c r="F33" s="114">
        <v>137</v>
      </c>
      <c r="G33" s="114">
        <v>102</v>
      </c>
      <c r="H33" s="140">
        <v>113</v>
      </c>
      <c r="I33" s="115">
        <v>33</v>
      </c>
      <c r="J33" s="116">
        <v>29.20353982300885</v>
      </c>
    </row>
    <row r="34" spans="1:10" s="110" customFormat="1" ht="13.5" customHeight="1" x14ac:dyDescent="0.2">
      <c r="A34" s="118" t="s">
        <v>113</v>
      </c>
      <c r="B34" s="122" t="s">
        <v>116</v>
      </c>
      <c r="C34" s="113">
        <v>89.216312380257278</v>
      </c>
      <c r="D34" s="115">
        <v>9779</v>
      </c>
      <c r="E34" s="114">
        <v>10129</v>
      </c>
      <c r="F34" s="114">
        <v>10193</v>
      </c>
      <c r="G34" s="114">
        <v>10244</v>
      </c>
      <c r="H34" s="140">
        <v>9997</v>
      </c>
      <c r="I34" s="115">
        <v>-218</v>
      </c>
      <c r="J34" s="116">
        <v>-2.1806541962588777</v>
      </c>
    </row>
    <row r="35" spans="1:10" s="110" customFormat="1" ht="13.5" customHeight="1" x14ac:dyDescent="0.2">
      <c r="A35" s="118"/>
      <c r="B35" s="119" t="s">
        <v>117</v>
      </c>
      <c r="C35" s="113">
        <v>10.719824833500594</v>
      </c>
      <c r="D35" s="115">
        <v>1175</v>
      </c>
      <c r="E35" s="114">
        <v>1202</v>
      </c>
      <c r="F35" s="114">
        <v>1196</v>
      </c>
      <c r="G35" s="114">
        <v>1201</v>
      </c>
      <c r="H35" s="140">
        <v>1155</v>
      </c>
      <c r="I35" s="115">
        <v>20</v>
      </c>
      <c r="J35" s="116">
        <v>1.7316017316017316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5841</v>
      </c>
      <c r="E37" s="114">
        <v>6065</v>
      </c>
      <c r="F37" s="114">
        <v>6112</v>
      </c>
      <c r="G37" s="114">
        <v>6296</v>
      </c>
      <c r="H37" s="140">
        <v>6175</v>
      </c>
      <c r="I37" s="115">
        <v>-334</v>
      </c>
      <c r="J37" s="116">
        <v>-5.4089068825910935</v>
      </c>
    </row>
    <row r="38" spans="1:10" s="110" customFormat="1" ht="13.5" customHeight="1" x14ac:dyDescent="0.2">
      <c r="A38" s="118" t="s">
        <v>105</v>
      </c>
      <c r="B38" s="119" t="s">
        <v>106</v>
      </c>
      <c r="C38" s="113">
        <v>37.90446841294299</v>
      </c>
      <c r="D38" s="115">
        <v>2214</v>
      </c>
      <c r="E38" s="114">
        <v>2241</v>
      </c>
      <c r="F38" s="114">
        <v>2268</v>
      </c>
      <c r="G38" s="114">
        <v>2355</v>
      </c>
      <c r="H38" s="140">
        <v>2322</v>
      </c>
      <c r="I38" s="115">
        <v>-108</v>
      </c>
      <c r="J38" s="116">
        <v>-4.6511627906976747</v>
      </c>
    </row>
    <row r="39" spans="1:10" s="110" customFormat="1" ht="13.5" customHeight="1" x14ac:dyDescent="0.2">
      <c r="A39" s="120"/>
      <c r="B39" s="119" t="s">
        <v>107</v>
      </c>
      <c r="C39" s="113">
        <v>62.09553158705701</v>
      </c>
      <c r="D39" s="115">
        <v>3627</v>
      </c>
      <c r="E39" s="114">
        <v>3824</v>
      </c>
      <c r="F39" s="114">
        <v>3844</v>
      </c>
      <c r="G39" s="114">
        <v>3941</v>
      </c>
      <c r="H39" s="140">
        <v>3853</v>
      </c>
      <c r="I39" s="115">
        <v>-226</v>
      </c>
      <c r="J39" s="116">
        <v>-5.8655593044380998</v>
      </c>
    </row>
    <row r="40" spans="1:10" s="110" customFormat="1" ht="13.5" customHeight="1" x14ac:dyDescent="0.2">
      <c r="A40" s="118" t="s">
        <v>105</v>
      </c>
      <c r="B40" s="121" t="s">
        <v>108</v>
      </c>
      <c r="C40" s="113">
        <v>20.150659133709983</v>
      </c>
      <c r="D40" s="115">
        <v>1177</v>
      </c>
      <c r="E40" s="114">
        <v>1230</v>
      </c>
      <c r="F40" s="114">
        <v>1272</v>
      </c>
      <c r="G40" s="114">
        <v>1361</v>
      </c>
      <c r="H40" s="140">
        <v>1266</v>
      </c>
      <c r="I40" s="115">
        <v>-89</v>
      </c>
      <c r="J40" s="116">
        <v>-7.0300157977883098</v>
      </c>
    </row>
    <row r="41" spans="1:10" s="110" customFormat="1" ht="13.5" customHeight="1" x14ac:dyDescent="0.2">
      <c r="A41" s="118"/>
      <c r="B41" s="121" t="s">
        <v>109</v>
      </c>
      <c r="C41" s="113">
        <v>32.990926211265197</v>
      </c>
      <c r="D41" s="115">
        <v>1927</v>
      </c>
      <c r="E41" s="114">
        <v>2031</v>
      </c>
      <c r="F41" s="114">
        <v>2067</v>
      </c>
      <c r="G41" s="114">
        <v>2148</v>
      </c>
      <c r="H41" s="140">
        <v>2170</v>
      </c>
      <c r="I41" s="115">
        <v>-243</v>
      </c>
      <c r="J41" s="116">
        <v>-11.198156682027649</v>
      </c>
    </row>
    <row r="42" spans="1:10" s="110" customFormat="1" ht="13.5" customHeight="1" x14ac:dyDescent="0.2">
      <c r="A42" s="118"/>
      <c r="B42" s="121" t="s">
        <v>110</v>
      </c>
      <c r="C42" s="113">
        <v>19.500085601780516</v>
      </c>
      <c r="D42" s="115">
        <v>1139</v>
      </c>
      <c r="E42" s="114">
        <v>1140</v>
      </c>
      <c r="F42" s="114">
        <v>1129</v>
      </c>
      <c r="G42" s="114">
        <v>1170</v>
      </c>
      <c r="H42" s="140">
        <v>1164</v>
      </c>
      <c r="I42" s="115">
        <v>-25</v>
      </c>
      <c r="J42" s="116">
        <v>-2.1477663230240549</v>
      </c>
    </row>
    <row r="43" spans="1:10" s="110" customFormat="1" ht="13.5" customHeight="1" x14ac:dyDescent="0.2">
      <c r="A43" s="120"/>
      <c r="B43" s="121" t="s">
        <v>111</v>
      </c>
      <c r="C43" s="113">
        <v>27.358329053244308</v>
      </c>
      <c r="D43" s="115">
        <v>1598</v>
      </c>
      <c r="E43" s="114">
        <v>1664</v>
      </c>
      <c r="F43" s="114">
        <v>1644</v>
      </c>
      <c r="G43" s="114">
        <v>1617</v>
      </c>
      <c r="H43" s="140">
        <v>1575</v>
      </c>
      <c r="I43" s="115">
        <v>23</v>
      </c>
      <c r="J43" s="116">
        <v>1.4603174603174602</v>
      </c>
    </row>
    <row r="44" spans="1:10" s="110" customFormat="1" ht="13.5" customHeight="1" x14ac:dyDescent="0.2">
      <c r="A44" s="120"/>
      <c r="B44" s="121" t="s">
        <v>112</v>
      </c>
      <c r="C44" s="113">
        <v>2.2427666495463106</v>
      </c>
      <c r="D44" s="115">
        <v>131</v>
      </c>
      <c r="E44" s="114">
        <v>134</v>
      </c>
      <c r="F44" s="114">
        <v>120</v>
      </c>
      <c r="G44" s="114">
        <v>86</v>
      </c>
      <c r="H44" s="140">
        <v>99</v>
      </c>
      <c r="I44" s="115">
        <v>32</v>
      </c>
      <c r="J44" s="116">
        <v>32.323232323232325</v>
      </c>
    </row>
    <row r="45" spans="1:10" s="110" customFormat="1" ht="13.5" customHeight="1" x14ac:dyDescent="0.2">
      <c r="A45" s="118" t="s">
        <v>113</v>
      </c>
      <c r="B45" s="122" t="s">
        <v>116</v>
      </c>
      <c r="C45" s="113">
        <v>91.251498031159045</v>
      </c>
      <c r="D45" s="115">
        <v>5330</v>
      </c>
      <c r="E45" s="114">
        <v>5538</v>
      </c>
      <c r="F45" s="114">
        <v>5614</v>
      </c>
      <c r="G45" s="114">
        <v>5765</v>
      </c>
      <c r="H45" s="140">
        <v>5615</v>
      </c>
      <c r="I45" s="115">
        <v>-285</v>
      </c>
      <c r="J45" s="116">
        <v>-5.0756901157613532</v>
      </c>
    </row>
    <row r="46" spans="1:10" s="110" customFormat="1" ht="13.5" customHeight="1" x14ac:dyDescent="0.2">
      <c r="A46" s="118"/>
      <c r="B46" s="119" t="s">
        <v>117</v>
      </c>
      <c r="C46" s="113">
        <v>8.6286594761171038</v>
      </c>
      <c r="D46" s="115">
        <v>504</v>
      </c>
      <c r="E46" s="114">
        <v>515</v>
      </c>
      <c r="F46" s="114">
        <v>486</v>
      </c>
      <c r="G46" s="114">
        <v>516</v>
      </c>
      <c r="H46" s="140">
        <v>544</v>
      </c>
      <c r="I46" s="115">
        <v>-40</v>
      </c>
      <c r="J46" s="116">
        <v>-7.3529411764705879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5120</v>
      </c>
      <c r="E48" s="114">
        <v>5278</v>
      </c>
      <c r="F48" s="114">
        <v>5289</v>
      </c>
      <c r="G48" s="114">
        <v>5164</v>
      </c>
      <c r="H48" s="140">
        <v>4993</v>
      </c>
      <c r="I48" s="115">
        <v>127</v>
      </c>
      <c r="J48" s="116">
        <v>2.5435609853795311</v>
      </c>
    </row>
    <row r="49" spans="1:12" s="110" customFormat="1" ht="13.5" customHeight="1" x14ac:dyDescent="0.2">
      <c r="A49" s="118" t="s">
        <v>105</v>
      </c>
      <c r="B49" s="119" t="s">
        <v>106</v>
      </c>
      <c r="C49" s="113">
        <v>40.8203125</v>
      </c>
      <c r="D49" s="115">
        <v>2090</v>
      </c>
      <c r="E49" s="114">
        <v>2178</v>
      </c>
      <c r="F49" s="114">
        <v>2211</v>
      </c>
      <c r="G49" s="114">
        <v>2105</v>
      </c>
      <c r="H49" s="140">
        <v>2062</v>
      </c>
      <c r="I49" s="115">
        <v>28</v>
      </c>
      <c r="J49" s="116">
        <v>1.3579049466537343</v>
      </c>
    </row>
    <row r="50" spans="1:12" s="110" customFormat="1" ht="13.5" customHeight="1" x14ac:dyDescent="0.2">
      <c r="A50" s="120"/>
      <c r="B50" s="119" t="s">
        <v>107</v>
      </c>
      <c r="C50" s="113">
        <v>59.1796875</v>
      </c>
      <c r="D50" s="115">
        <v>3030</v>
      </c>
      <c r="E50" s="114">
        <v>3100</v>
      </c>
      <c r="F50" s="114">
        <v>3078</v>
      </c>
      <c r="G50" s="114">
        <v>3059</v>
      </c>
      <c r="H50" s="140">
        <v>2931</v>
      </c>
      <c r="I50" s="115">
        <v>99</v>
      </c>
      <c r="J50" s="116">
        <v>3.3776867963152508</v>
      </c>
    </row>
    <row r="51" spans="1:12" s="110" customFormat="1" ht="13.5" customHeight="1" x14ac:dyDescent="0.2">
      <c r="A51" s="118" t="s">
        <v>105</v>
      </c>
      <c r="B51" s="121" t="s">
        <v>108</v>
      </c>
      <c r="C51" s="113">
        <v>12.265625</v>
      </c>
      <c r="D51" s="115">
        <v>628</v>
      </c>
      <c r="E51" s="114">
        <v>680</v>
      </c>
      <c r="F51" s="114">
        <v>702</v>
      </c>
      <c r="G51" s="114">
        <v>637</v>
      </c>
      <c r="H51" s="140">
        <v>624</v>
      </c>
      <c r="I51" s="115">
        <v>4</v>
      </c>
      <c r="J51" s="116">
        <v>0.64102564102564108</v>
      </c>
    </row>
    <row r="52" spans="1:12" s="110" customFormat="1" ht="13.5" customHeight="1" x14ac:dyDescent="0.2">
      <c r="A52" s="118"/>
      <c r="B52" s="121" t="s">
        <v>109</v>
      </c>
      <c r="C52" s="113">
        <v>69.9609375</v>
      </c>
      <c r="D52" s="115">
        <v>3582</v>
      </c>
      <c r="E52" s="114">
        <v>3687</v>
      </c>
      <c r="F52" s="114">
        <v>3694</v>
      </c>
      <c r="G52" s="114">
        <v>3654</v>
      </c>
      <c r="H52" s="140">
        <v>3536</v>
      </c>
      <c r="I52" s="115">
        <v>46</v>
      </c>
      <c r="J52" s="116">
        <v>1.3009049773755657</v>
      </c>
    </row>
    <row r="53" spans="1:12" s="110" customFormat="1" ht="13.5" customHeight="1" x14ac:dyDescent="0.2">
      <c r="A53" s="118"/>
      <c r="B53" s="121" t="s">
        <v>110</v>
      </c>
      <c r="C53" s="113">
        <v>16.73828125</v>
      </c>
      <c r="D53" s="115">
        <v>857</v>
      </c>
      <c r="E53" s="114">
        <v>858</v>
      </c>
      <c r="F53" s="114">
        <v>840</v>
      </c>
      <c r="G53" s="114">
        <v>823</v>
      </c>
      <c r="H53" s="140">
        <v>785</v>
      </c>
      <c r="I53" s="115">
        <v>72</v>
      </c>
      <c r="J53" s="116">
        <v>9.1719745222929934</v>
      </c>
    </row>
    <row r="54" spans="1:12" s="110" customFormat="1" ht="13.5" customHeight="1" x14ac:dyDescent="0.2">
      <c r="A54" s="120"/>
      <c r="B54" s="121" t="s">
        <v>111</v>
      </c>
      <c r="C54" s="113">
        <v>1.03515625</v>
      </c>
      <c r="D54" s="115">
        <v>53</v>
      </c>
      <c r="E54" s="114">
        <v>53</v>
      </c>
      <c r="F54" s="114">
        <v>53</v>
      </c>
      <c r="G54" s="114">
        <v>50</v>
      </c>
      <c r="H54" s="140">
        <v>48</v>
      </c>
      <c r="I54" s="115">
        <v>5</v>
      </c>
      <c r="J54" s="116">
        <v>10.416666666666666</v>
      </c>
    </row>
    <row r="55" spans="1:12" s="110" customFormat="1" ht="13.5" customHeight="1" x14ac:dyDescent="0.2">
      <c r="A55" s="120"/>
      <c r="B55" s="121" t="s">
        <v>112</v>
      </c>
      <c r="C55" s="113">
        <v>0.29296875</v>
      </c>
      <c r="D55" s="115">
        <v>15</v>
      </c>
      <c r="E55" s="114">
        <v>13</v>
      </c>
      <c r="F55" s="114">
        <v>17</v>
      </c>
      <c r="G55" s="114">
        <v>16</v>
      </c>
      <c r="H55" s="140">
        <v>14</v>
      </c>
      <c r="I55" s="115">
        <v>1</v>
      </c>
      <c r="J55" s="116">
        <v>7.1428571428571432</v>
      </c>
    </row>
    <row r="56" spans="1:12" s="110" customFormat="1" ht="13.5" customHeight="1" x14ac:dyDescent="0.2">
      <c r="A56" s="118" t="s">
        <v>113</v>
      </c>
      <c r="B56" s="122" t="s">
        <v>116</v>
      </c>
      <c r="C56" s="113">
        <v>86.89453125</v>
      </c>
      <c r="D56" s="115">
        <v>4449</v>
      </c>
      <c r="E56" s="114">
        <v>4591</v>
      </c>
      <c r="F56" s="114">
        <v>4579</v>
      </c>
      <c r="G56" s="114">
        <v>4479</v>
      </c>
      <c r="H56" s="140">
        <v>4382</v>
      </c>
      <c r="I56" s="115">
        <v>67</v>
      </c>
      <c r="J56" s="116">
        <v>1.5289821999087174</v>
      </c>
    </row>
    <row r="57" spans="1:12" s="110" customFormat="1" ht="13.5" customHeight="1" x14ac:dyDescent="0.2">
      <c r="A57" s="142"/>
      <c r="B57" s="124" t="s">
        <v>117</v>
      </c>
      <c r="C57" s="125">
        <v>13.10546875</v>
      </c>
      <c r="D57" s="143">
        <v>671</v>
      </c>
      <c r="E57" s="144">
        <v>687</v>
      </c>
      <c r="F57" s="144">
        <v>710</v>
      </c>
      <c r="G57" s="144">
        <v>685</v>
      </c>
      <c r="H57" s="145">
        <v>611</v>
      </c>
      <c r="I57" s="143">
        <v>60</v>
      </c>
      <c r="J57" s="146">
        <v>9.8199672667757767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40012</v>
      </c>
      <c r="E12" s="236">
        <v>40005</v>
      </c>
      <c r="F12" s="114">
        <v>40337</v>
      </c>
      <c r="G12" s="114">
        <v>39891</v>
      </c>
      <c r="H12" s="140">
        <v>39548</v>
      </c>
      <c r="I12" s="115">
        <v>464</v>
      </c>
      <c r="J12" s="116">
        <v>1.173257813290179</v>
      </c>
    </row>
    <row r="13" spans="1:15" s="110" customFormat="1" ht="12" customHeight="1" x14ac:dyDescent="0.2">
      <c r="A13" s="118" t="s">
        <v>105</v>
      </c>
      <c r="B13" s="119" t="s">
        <v>106</v>
      </c>
      <c r="C13" s="113">
        <v>53.019094271718487</v>
      </c>
      <c r="D13" s="115">
        <v>21214</v>
      </c>
      <c r="E13" s="114">
        <v>21158</v>
      </c>
      <c r="F13" s="114">
        <v>21473</v>
      </c>
      <c r="G13" s="114">
        <v>21209</v>
      </c>
      <c r="H13" s="140">
        <v>20953</v>
      </c>
      <c r="I13" s="115">
        <v>261</v>
      </c>
      <c r="J13" s="116">
        <v>1.2456450150336467</v>
      </c>
    </row>
    <row r="14" spans="1:15" s="110" customFormat="1" ht="12" customHeight="1" x14ac:dyDescent="0.2">
      <c r="A14" s="118"/>
      <c r="B14" s="119" t="s">
        <v>107</v>
      </c>
      <c r="C14" s="113">
        <v>46.980905728281513</v>
      </c>
      <c r="D14" s="115">
        <v>18798</v>
      </c>
      <c r="E14" s="114">
        <v>18847</v>
      </c>
      <c r="F14" s="114">
        <v>18864</v>
      </c>
      <c r="G14" s="114">
        <v>18682</v>
      </c>
      <c r="H14" s="140">
        <v>18595</v>
      </c>
      <c r="I14" s="115">
        <v>203</v>
      </c>
      <c r="J14" s="116">
        <v>1.0916913148695886</v>
      </c>
    </row>
    <row r="15" spans="1:15" s="110" customFormat="1" ht="12" customHeight="1" x14ac:dyDescent="0.2">
      <c r="A15" s="118" t="s">
        <v>105</v>
      </c>
      <c r="B15" s="121" t="s">
        <v>108</v>
      </c>
      <c r="C15" s="113">
        <v>12.723682895131461</v>
      </c>
      <c r="D15" s="115">
        <v>5091</v>
      </c>
      <c r="E15" s="114">
        <v>5258</v>
      </c>
      <c r="F15" s="114">
        <v>5479</v>
      </c>
      <c r="G15" s="114">
        <v>5111</v>
      </c>
      <c r="H15" s="140">
        <v>5153</v>
      </c>
      <c r="I15" s="115">
        <v>-62</v>
      </c>
      <c r="J15" s="116">
        <v>-1.2031826120706384</v>
      </c>
    </row>
    <row r="16" spans="1:15" s="110" customFormat="1" ht="12" customHeight="1" x14ac:dyDescent="0.2">
      <c r="A16" s="118"/>
      <c r="B16" s="121" t="s">
        <v>109</v>
      </c>
      <c r="C16" s="113">
        <v>67.412276317104869</v>
      </c>
      <c r="D16" s="115">
        <v>26973</v>
      </c>
      <c r="E16" s="114">
        <v>26918</v>
      </c>
      <c r="F16" s="114">
        <v>27106</v>
      </c>
      <c r="G16" s="114">
        <v>27162</v>
      </c>
      <c r="H16" s="140">
        <v>26997</v>
      </c>
      <c r="I16" s="115">
        <v>-24</v>
      </c>
      <c r="J16" s="116">
        <v>-8.8898766529614398E-2</v>
      </c>
    </row>
    <row r="17" spans="1:10" s="110" customFormat="1" ht="12" customHeight="1" x14ac:dyDescent="0.2">
      <c r="A17" s="118"/>
      <c r="B17" s="121" t="s">
        <v>110</v>
      </c>
      <c r="C17" s="113">
        <v>18.711886434069779</v>
      </c>
      <c r="D17" s="115">
        <v>7487</v>
      </c>
      <c r="E17" s="114">
        <v>7384</v>
      </c>
      <c r="F17" s="114">
        <v>7309</v>
      </c>
      <c r="G17" s="114">
        <v>7198</v>
      </c>
      <c r="H17" s="140">
        <v>6993</v>
      </c>
      <c r="I17" s="115">
        <v>494</v>
      </c>
      <c r="J17" s="116">
        <v>7.0642070642070642</v>
      </c>
    </row>
    <row r="18" spans="1:10" s="110" customFormat="1" ht="12" customHeight="1" x14ac:dyDescent="0.2">
      <c r="A18" s="120"/>
      <c r="B18" s="121" t="s">
        <v>111</v>
      </c>
      <c r="C18" s="113">
        <v>1.1521543536938919</v>
      </c>
      <c r="D18" s="115">
        <v>461</v>
      </c>
      <c r="E18" s="114">
        <v>445</v>
      </c>
      <c r="F18" s="114">
        <v>443</v>
      </c>
      <c r="G18" s="114">
        <v>420</v>
      </c>
      <c r="H18" s="140">
        <v>405</v>
      </c>
      <c r="I18" s="115">
        <v>56</v>
      </c>
      <c r="J18" s="116">
        <v>13.82716049382716</v>
      </c>
    </row>
    <row r="19" spans="1:10" s="110" customFormat="1" ht="12" customHeight="1" x14ac:dyDescent="0.2">
      <c r="A19" s="120"/>
      <c r="B19" s="121" t="s">
        <v>112</v>
      </c>
      <c r="C19" s="113">
        <v>0.29991002699190245</v>
      </c>
      <c r="D19" s="115">
        <v>120</v>
      </c>
      <c r="E19" s="114">
        <v>116</v>
      </c>
      <c r="F19" s="114">
        <v>125</v>
      </c>
      <c r="G19" s="114">
        <v>110</v>
      </c>
      <c r="H19" s="140">
        <v>105</v>
      </c>
      <c r="I19" s="115">
        <v>15</v>
      </c>
      <c r="J19" s="116">
        <v>14.285714285714286</v>
      </c>
    </row>
    <row r="20" spans="1:10" s="110" customFormat="1" ht="12" customHeight="1" x14ac:dyDescent="0.2">
      <c r="A20" s="118" t="s">
        <v>113</v>
      </c>
      <c r="B20" s="119" t="s">
        <v>181</v>
      </c>
      <c r="C20" s="113">
        <v>70.026492052384285</v>
      </c>
      <c r="D20" s="115">
        <v>28019</v>
      </c>
      <c r="E20" s="114">
        <v>28032</v>
      </c>
      <c r="F20" s="114">
        <v>28393</v>
      </c>
      <c r="G20" s="114">
        <v>27976</v>
      </c>
      <c r="H20" s="140">
        <v>27753</v>
      </c>
      <c r="I20" s="115">
        <v>266</v>
      </c>
      <c r="J20" s="116">
        <v>0.95845494180809276</v>
      </c>
    </row>
    <row r="21" spans="1:10" s="110" customFormat="1" ht="12" customHeight="1" x14ac:dyDescent="0.2">
      <c r="A21" s="118"/>
      <c r="B21" s="119" t="s">
        <v>182</v>
      </c>
      <c r="C21" s="113">
        <v>29.973507947615715</v>
      </c>
      <c r="D21" s="115">
        <v>11993</v>
      </c>
      <c r="E21" s="114">
        <v>11973</v>
      </c>
      <c r="F21" s="114">
        <v>11944</v>
      </c>
      <c r="G21" s="114">
        <v>11915</v>
      </c>
      <c r="H21" s="140">
        <v>11795</v>
      </c>
      <c r="I21" s="115">
        <v>198</v>
      </c>
      <c r="J21" s="116">
        <v>1.678677405680373</v>
      </c>
    </row>
    <row r="22" spans="1:10" s="110" customFormat="1" ht="12" customHeight="1" x14ac:dyDescent="0.2">
      <c r="A22" s="118" t="s">
        <v>113</v>
      </c>
      <c r="B22" s="119" t="s">
        <v>116</v>
      </c>
      <c r="C22" s="113">
        <v>86.798960311906427</v>
      </c>
      <c r="D22" s="115">
        <v>34730</v>
      </c>
      <c r="E22" s="114">
        <v>34787</v>
      </c>
      <c r="F22" s="114">
        <v>35015</v>
      </c>
      <c r="G22" s="114">
        <v>34719</v>
      </c>
      <c r="H22" s="140">
        <v>34628</v>
      </c>
      <c r="I22" s="115">
        <v>102</v>
      </c>
      <c r="J22" s="116">
        <v>0.29455931616033265</v>
      </c>
    </row>
    <row r="23" spans="1:10" s="110" customFormat="1" ht="12" customHeight="1" x14ac:dyDescent="0.2">
      <c r="A23" s="118"/>
      <c r="B23" s="119" t="s">
        <v>117</v>
      </c>
      <c r="C23" s="113">
        <v>13.17854643606918</v>
      </c>
      <c r="D23" s="115">
        <v>5273</v>
      </c>
      <c r="E23" s="114">
        <v>5209</v>
      </c>
      <c r="F23" s="114">
        <v>5314</v>
      </c>
      <c r="G23" s="114">
        <v>5162</v>
      </c>
      <c r="H23" s="140">
        <v>4909</v>
      </c>
      <c r="I23" s="115">
        <v>364</v>
      </c>
      <c r="J23" s="116">
        <v>7.414952128743125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48747</v>
      </c>
      <c r="E64" s="236">
        <v>48809</v>
      </c>
      <c r="F64" s="236">
        <v>48999</v>
      </c>
      <c r="G64" s="236">
        <v>48445</v>
      </c>
      <c r="H64" s="140">
        <v>48071</v>
      </c>
      <c r="I64" s="115">
        <v>676</v>
      </c>
      <c r="J64" s="116">
        <v>1.4062532504004492</v>
      </c>
    </row>
    <row r="65" spans="1:12" s="110" customFormat="1" ht="12" customHeight="1" x14ac:dyDescent="0.2">
      <c r="A65" s="118" t="s">
        <v>105</v>
      </c>
      <c r="B65" s="119" t="s">
        <v>106</v>
      </c>
      <c r="C65" s="113">
        <v>52.762221264898351</v>
      </c>
      <c r="D65" s="235">
        <v>25720</v>
      </c>
      <c r="E65" s="236">
        <v>25744</v>
      </c>
      <c r="F65" s="236">
        <v>25926</v>
      </c>
      <c r="G65" s="236">
        <v>25630</v>
      </c>
      <c r="H65" s="140">
        <v>25324</v>
      </c>
      <c r="I65" s="115">
        <v>396</v>
      </c>
      <c r="J65" s="116">
        <v>1.5637340072658348</v>
      </c>
    </row>
    <row r="66" spans="1:12" s="110" customFormat="1" ht="12" customHeight="1" x14ac:dyDescent="0.2">
      <c r="A66" s="118"/>
      <c r="B66" s="119" t="s">
        <v>107</v>
      </c>
      <c r="C66" s="113">
        <v>47.237778735101649</v>
      </c>
      <c r="D66" s="235">
        <v>23027</v>
      </c>
      <c r="E66" s="236">
        <v>23065</v>
      </c>
      <c r="F66" s="236">
        <v>23073</v>
      </c>
      <c r="G66" s="236">
        <v>22815</v>
      </c>
      <c r="H66" s="140">
        <v>22747</v>
      </c>
      <c r="I66" s="115">
        <v>280</v>
      </c>
      <c r="J66" s="116">
        <v>1.2309315514133732</v>
      </c>
    </row>
    <row r="67" spans="1:12" s="110" customFormat="1" ht="12" customHeight="1" x14ac:dyDescent="0.2">
      <c r="A67" s="118" t="s">
        <v>105</v>
      </c>
      <c r="B67" s="121" t="s">
        <v>108</v>
      </c>
      <c r="C67" s="113">
        <v>12.144337087410507</v>
      </c>
      <c r="D67" s="235">
        <v>5920</v>
      </c>
      <c r="E67" s="236">
        <v>6147</v>
      </c>
      <c r="F67" s="236">
        <v>6296</v>
      </c>
      <c r="G67" s="236">
        <v>5833</v>
      </c>
      <c r="H67" s="140">
        <v>5915</v>
      </c>
      <c r="I67" s="115">
        <v>5</v>
      </c>
      <c r="J67" s="116">
        <v>8.453085376162299E-2</v>
      </c>
    </row>
    <row r="68" spans="1:12" s="110" customFormat="1" ht="12" customHeight="1" x14ac:dyDescent="0.2">
      <c r="A68" s="118"/>
      <c r="B68" s="121" t="s">
        <v>109</v>
      </c>
      <c r="C68" s="113">
        <v>66.120992061049904</v>
      </c>
      <c r="D68" s="235">
        <v>32232</v>
      </c>
      <c r="E68" s="236">
        <v>32243</v>
      </c>
      <c r="F68" s="236">
        <v>32419</v>
      </c>
      <c r="G68" s="236">
        <v>32511</v>
      </c>
      <c r="H68" s="140">
        <v>32344</v>
      </c>
      <c r="I68" s="115">
        <v>-112</v>
      </c>
      <c r="J68" s="116">
        <v>-0.34627751669552315</v>
      </c>
    </row>
    <row r="69" spans="1:12" s="110" customFormat="1" ht="12" customHeight="1" x14ac:dyDescent="0.2">
      <c r="A69" s="118"/>
      <c r="B69" s="121" t="s">
        <v>110</v>
      </c>
      <c r="C69" s="113">
        <v>20.524339959382115</v>
      </c>
      <c r="D69" s="235">
        <v>10005</v>
      </c>
      <c r="E69" s="236">
        <v>9846</v>
      </c>
      <c r="F69" s="236">
        <v>9716</v>
      </c>
      <c r="G69" s="236">
        <v>9541</v>
      </c>
      <c r="H69" s="140">
        <v>9268</v>
      </c>
      <c r="I69" s="115">
        <v>737</v>
      </c>
      <c r="J69" s="116">
        <v>7.9520932239965472</v>
      </c>
    </row>
    <row r="70" spans="1:12" s="110" customFormat="1" ht="12" customHeight="1" x14ac:dyDescent="0.2">
      <c r="A70" s="120"/>
      <c r="B70" s="121" t="s">
        <v>111</v>
      </c>
      <c r="C70" s="113">
        <v>1.210330892157466</v>
      </c>
      <c r="D70" s="235">
        <v>590</v>
      </c>
      <c r="E70" s="236">
        <v>573</v>
      </c>
      <c r="F70" s="236">
        <v>568</v>
      </c>
      <c r="G70" s="236">
        <v>560</v>
      </c>
      <c r="H70" s="140">
        <v>544</v>
      </c>
      <c r="I70" s="115">
        <v>46</v>
      </c>
      <c r="J70" s="116">
        <v>8.4558823529411757</v>
      </c>
    </row>
    <row r="71" spans="1:12" s="110" customFormat="1" ht="12" customHeight="1" x14ac:dyDescent="0.2">
      <c r="A71" s="120"/>
      <c r="B71" s="121" t="s">
        <v>112</v>
      </c>
      <c r="C71" s="113">
        <v>0.30155701889347036</v>
      </c>
      <c r="D71" s="235">
        <v>147</v>
      </c>
      <c r="E71" s="236">
        <v>140</v>
      </c>
      <c r="F71" s="236">
        <v>142</v>
      </c>
      <c r="G71" s="236">
        <v>137</v>
      </c>
      <c r="H71" s="140">
        <v>130</v>
      </c>
      <c r="I71" s="115">
        <v>17</v>
      </c>
      <c r="J71" s="116">
        <v>13.076923076923077</v>
      </c>
    </row>
    <row r="72" spans="1:12" s="110" customFormat="1" ht="12" customHeight="1" x14ac:dyDescent="0.2">
      <c r="A72" s="118" t="s">
        <v>113</v>
      </c>
      <c r="B72" s="119" t="s">
        <v>181</v>
      </c>
      <c r="C72" s="113">
        <v>70.069953022750113</v>
      </c>
      <c r="D72" s="235">
        <v>34157</v>
      </c>
      <c r="E72" s="236">
        <v>34219</v>
      </c>
      <c r="F72" s="236">
        <v>34482</v>
      </c>
      <c r="G72" s="236">
        <v>34060</v>
      </c>
      <c r="H72" s="140">
        <v>33859</v>
      </c>
      <c r="I72" s="115">
        <v>298</v>
      </c>
      <c r="J72" s="116">
        <v>0.88012049971942463</v>
      </c>
    </row>
    <row r="73" spans="1:12" s="110" customFormat="1" ht="12" customHeight="1" x14ac:dyDescent="0.2">
      <c r="A73" s="118"/>
      <c r="B73" s="119" t="s">
        <v>182</v>
      </c>
      <c r="C73" s="113">
        <v>29.930046977249884</v>
      </c>
      <c r="D73" s="115">
        <v>14590</v>
      </c>
      <c r="E73" s="114">
        <v>14590</v>
      </c>
      <c r="F73" s="114">
        <v>14517</v>
      </c>
      <c r="G73" s="114">
        <v>14385</v>
      </c>
      <c r="H73" s="140">
        <v>14212</v>
      </c>
      <c r="I73" s="115">
        <v>378</v>
      </c>
      <c r="J73" s="116">
        <v>2.6597241767520403</v>
      </c>
    </row>
    <row r="74" spans="1:12" s="110" customFormat="1" ht="12" customHeight="1" x14ac:dyDescent="0.2">
      <c r="A74" s="118" t="s">
        <v>113</v>
      </c>
      <c r="B74" s="119" t="s">
        <v>116</v>
      </c>
      <c r="C74" s="113">
        <v>89.757318399080972</v>
      </c>
      <c r="D74" s="115">
        <v>43754</v>
      </c>
      <c r="E74" s="114">
        <v>43888</v>
      </c>
      <c r="F74" s="114">
        <v>44012</v>
      </c>
      <c r="G74" s="114">
        <v>43605</v>
      </c>
      <c r="H74" s="140">
        <v>43466</v>
      </c>
      <c r="I74" s="115">
        <v>288</v>
      </c>
      <c r="J74" s="116">
        <v>0.66258684949155666</v>
      </c>
    </row>
    <row r="75" spans="1:12" s="110" customFormat="1" ht="12" customHeight="1" x14ac:dyDescent="0.2">
      <c r="A75" s="142"/>
      <c r="B75" s="124" t="s">
        <v>117</v>
      </c>
      <c r="C75" s="125">
        <v>10.224218926292901</v>
      </c>
      <c r="D75" s="143">
        <v>4984</v>
      </c>
      <c r="E75" s="144">
        <v>4913</v>
      </c>
      <c r="F75" s="144">
        <v>4980</v>
      </c>
      <c r="G75" s="144">
        <v>4828</v>
      </c>
      <c r="H75" s="145">
        <v>4592</v>
      </c>
      <c r="I75" s="143">
        <v>392</v>
      </c>
      <c r="J75" s="146">
        <v>8.536585365853659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40012</v>
      </c>
      <c r="G11" s="114">
        <v>40005</v>
      </c>
      <c r="H11" s="114">
        <v>40337</v>
      </c>
      <c r="I11" s="114">
        <v>39891</v>
      </c>
      <c r="J11" s="140">
        <v>39548</v>
      </c>
      <c r="K11" s="114">
        <v>464</v>
      </c>
      <c r="L11" s="116">
        <v>1.173257813290179</v>
      </c>
    </row>
    <row r="12" spans="1:17" s="110" customFormat="1" ht="24.95" customHeight="1" x14ac:dyDescent="0.2">
      <c r="A12" s="604" t="s">
        <v>185</v>
      </c>
      <c r="B12" s="605"/>
      <c r="C12" s="605"/>
      <c r="D12" s="606"/>
      <c r="E12" s="113">
        <v>53.019094271718487</v>
      </c>
      <c r="F12" s="115">
        <v>21214</v>
      </c>
      <c r="G12" s="114">
        <v>21158</v>
      </c>
      <c r="H12" s="114">
        <v>21473</v>
      </c>
      <c r="I12" s="114">
        <v>21209</v>
      </c>
      <c r="J12" s="140">
        <v>20953</v>
      </c>
      <c r="K12" s="114">
        <v>261</v>
      </c>
      <c r="L12" s="116">
        <v>1.2456450150336467</v>
      </c>
    </row>
    <row r="13" spans="1:17" s="110" customFormat="1" ht="15" customHeight="1" x14ac:dyDescent="0.2">
      <c r="A13" s="120"/>
      <c r="B13" s="612" t="s">
        <v>107</v>
      </c>
      <c r="C13" s="612"/>
      <c r="E13" s="113">
        <v>46.980905728281513</v>
      </c>
      <c r="F13" s="115">
        <v>18798</v>
      </c>
      <c r="G13" s="114">
        <v>18847</v>
      </c>
      <c r="H13" s="114">
        <v>18864</v>
      </c>
      <c r="I13" s="114">
        <v>18682</v>
      </c>
      <c r="J13" s="140">
        <v>18595</v>
      </c>
      <c r="K13" s="114">
        <v>203</v>
      </c>
      <c r="L13" s="116">
        <v>1.0916913148695886</v>
      </c>
    </row>
    <row r="14" spans="1:17" s="110" customFormat="1" ht="24.95" customHeight="1" x14ac:dyDescent="0.2">
      <c r="A14" s="604" t="s">
        <v>186</v>
      </c>
      <c r="B14" s="605"/>
      <c r="C14" s="605"/>
      <c r="D14" s="606"/>
      <c r="E14" s="113">
        <v>12.723682895131461</v>
      </c>
      <c r="F14" s="115">
        <v>5091</v>
      </c>
      <c r="G14" s="114">
        <v>5258</v>
      </c>
      <c r="H14" s="114">
        <v>5479</v>
      </c>
      <c r="I14" s="114">
        <v>5111</v>
      </c>
      <c r="J14" s="140">
        <v>5153</v>
      </c>
      <c r="K14" s="114">
        <v>-62</v>
      </c>
      <c r="L14" s="116">
        <v>-1.2031826120706384</v>
      </c>
    </row>
    <row r="15" spans="1:17" s="110" customFormat="1" ht="15" customHeight="1" x14ac:dyDescent="0.2">
      <c r="A15" s="120"/>
      <c r="B15" s="119"/>
      <c r="C15" s="258" t="s">
        <v>106</v>
      </c>
      <c r="E15" s="113">
        <v>58.554311530151246</v>
      </c>
      <c r="F15" s="115">
        <v>2981</v>
      </c>
      <c r="G15" s="114">
        <v>3102</v>
      </c>
      <c r="H15" s="114">
        <v>3243</v>
      </c>
      <c r="I15" s="114">
        <v>3038</v>
      </c>
      <c r="J15" s="140">
        <v>3046</v>
      </c>
      <c r="K15" s="114">
        <v>-65</v>
      </c>
      <c r="L15" s="116">
        <v>-2.1339461588969142</v>
      </c>
    </row>
    <row r="16" spans="1:17" s="110" customFormat="1" ht="15" customHeight="1" x14ac:dyDescent="0.2">
      <c r="A16" s="120"/>
      <c r="B16" s="119"/>
      <c r="C16" s="258" t="s">
        <v>107</v>
      </c>
      <c r="E16" s="113">
        <v>41.445688469848754</v>
      </c>
      <c r="F16" s="115">
        <v>2110</v>
      </c>
      <c r="G16" s="114">
        <v>2156</v>
      </c>
      <c r="H16" s="114">
        <v>2236</v>
      </c>
      <c r="I16" s="114">
        <v>2073</v>
      </c>
      <c r="J16" s="140">
        <v>2107</v>
      </c>
      <c r="K16" s="114">
        <v>3</v>
      </c>
      <c r="L16" s="116">
        <v>0.14238253440911247</v>
      </c>
    </row>
    <row r="17" spans="1:12" s="110" customFormat="1" ht="15" customHeight="1" x14ac:dyDescent="0.2">
      <c r="A17" s="120"/>
      <c r="B17" s="121" t="s">
        <v>109</v>
      </c>
      <c r="C17" s="258"/>
      <c r="E17" s="113">
        <v>67.412276317104869</v>
      </c>
      <c r="F17" s="115">
        <v>26973</v>
      </c>
      <c r="G17" s="114">
        <v>26918</v>
      </c>
      <c r="H17" s="114">
        <v>27106</v>
      </c>
      <c r="I17" s="114">
        <v>27162</v>
      </c>
      <c r="J17" s="140">
        <v>26997</v>
      </c>
      <c r="K17" s="114">
        <v>-24</v>
      </c>
      <c r="L17" s="116">
        <v>-8.8898766529614398E-2</v>
      </c>
    </row>
    <row r="18" spans="1:12" s="110" customFormat="1" ht="15" customHeight="1" x14ac:dyDescent="0.2">
      <c r="A18" s="120"/>
      <c r="B18" s="119"/>
      <c r="C18" s="258" t="s">
        <v>106</v>
      </c>
      <c r="E18" s="113">
        <v>53.464575686797907</v>
      </c>
      <c r="F18" s="115">
        <v>14421</v>
      </c>
      <c r="G18" s="114">
        <v>14336</v>
      </c>
      <c r="H18" s="114">
        <v>14526</v>
      </c>
      <c r="I18" s="114">
        <v>14537</v>
      </c>
      <c r="J18" s="140">
        <v>14382</v>
      </c>
      <c r="K18" s="114">
        <v>39</v>
      </c>
      <c r="L18" s="116">
        <v>0.27117229870671672</v>
      </c>
    </row>
    <row r="19" spans="1:12" s="110" customFormat="1" ht="15" customHeight="1" x14ac:dyDescent="0.2">
      <c r="A19" s="120"/>
      <c r="B19" s="119"/>
      <c r="C19" s="258" t="s">
        <v>107</v>
      </c>
      <c r="E19" s="113">
        <v>46.535424313202093</v>
      </c>
      <c r="F19" s="115">
        <v>12552</v>
      </c>
      <c r="G19" s="114">
        <v>12582</v>
      </c>
      <c r="H19" s="114">
        <v>12580</v>
      </c>
      <c r="I19" s="114">
        <v>12625</v>
      </c>
      <c r="J19" s="140">
        <v>12615</v>
      </c>
      <c r="K19" s="114">
        <v>-63</v>
      </c>
      <c r="L19" s="116">
        <v>-0.49940546967895361</v>
      </c>
    </row>
    <row r="20" spans="1:12" s="110" customFormat="1" ht="15" customHeight="1" x14ac:dyDescent="0.2">
      <c r="A20" s="120"/>
      <c r="B20" s="121" t="s">
        <v>110</v>
      </c>
      <c r="C20" s="258"/>
      <c r="E20" s="113">
        <v>18.711886434069779</v>
      </c>
      <c r="F20" s="115">
        <v>7487</v>
      </c>
      <c r="G20" s="114">
        <v>7384</v>
      </c>
      <c r="H20" s="114">
        <v>7309</v>
      </c>
      <c r="I20" s="114">
        <v>7198</v>
      </c>
      <c r="J20" s="140">
        <v>6993</v>
      </c>
      <c r="K20" s="114">
        <v>494</v>
      </c>
      <c r="L20" s="116">
        <v>7.0642070642070642</v>
      </c>
    </row>
    <row r="21" spans="1:12" s="110" customFormat="1" ht="15" customHeight="1" x14ac:dyDescent="0.2">
      <c r="A21" s="120"/>
      <c r="B21" s="119"/>
      <c r="C21" s="258" t="s">
        <v>106</v>
      </c>
      <c r="E21" s="113">
        <v>47.602511019099772</v>
      </c>
      <c r="F21" s="115">
        <v>3564</v>
      </c>
      <c r="G21" s="114">
        <v>3486</v>
      </c>
      <c r="H21" s="114">
        <v>3472</v>
      </c>
      <c r="I21" s="114">
        <v>3407</v>
      </c>
      <c r="J21" s="140">
        <v>3298</v>
      </c>
      <c r="K21" s="114">
        <v>266</v>
      </c>
      <c r="L21" s="116">
        <v>8.0654942389326862</v>
      </c>
    </row>
    <row r="22" spans="1:12" s="110" customFormat="1" ht="15" customHeight="1" x14ac:dyDescent="0.2">
      <c r="A22" s="120"/>
      <c r="B22" s="119"/>
      <c r="C22" s="258" t="s">
        <v>107</v>
      </c>
      <c r="E22" s="113">
        <v>52.397488980900228</v>
      </c>
      <c r="F22" s="115">
        <v>3923</v>
      </c>
      <c r="G22" s="114">
        <v>3898</v>
      </c>
      <c r="H22" s="114">
        <v>3837</v>
      </c>
      <c r="I22" s="114">
        <v>3791</v>
      </c>
      <c r="J22" s="140">
        <v>3695</v>
      </c>
      <c r="K22" s="114">
        <v>228</v>
      </c>
      <c r="L22" s="116">
        <v>6.1705006765899864</v>
      </c>
    </row>
    <row r="23" spans="1:12" s="110" customFormat="1" ht="15" customHeight="1" x14ac:dyDescent="0.2">
      <c r="A23" s="120"/>
      <c r="B23" s="121" t="s">
        <v>111</v>
      </c>
      <c r="C23" s="258"/>
      <c r="E23" s="113">
        <v>1.1521543536938919</v>
      </c>
      <c r="F23" s="115">
        <v>461</v>
      </c>
      <c r="G23" s="114">
        <v>445</v>
      </c>
      <c r="H23" s="114">
        <v>443</v>
      </c>
      <c r="I23" s="114">
        <v>420</v>
      </c>
      <c r="J23" s="140">
        <v>405</v>
      </c>
      <c r="K23" s="114">
        <v>56</v>
      </c>
      <c r="L23" s="116">
        <v>13.82716049382716</v>
      </c>
    </row>
    <row r="24" spans="1:12" s="110" customFormat="1" ht="15" customHeight="1" x14ac:dyDescent="0.2">
      <c r="A24" s="120"/>
      <c r="B24" s="119"/>
      <c r="C24" s="258" t="s">
        <v>106</v>
      </c>
      <c r="E24" s="113">
        <v>53.796095444685463</v>
      </c>
      <c r="F24" s="115">
        <v>248</v>
      </c>
      <c r="G24" s="114">
        <v>234</v>
      </c>
      <c r="H24" s="114">
        <v>232</v>
      </c>
      <c r="I24" s="114">
        <v>227</v>
      </c>
      <c r="J24" s="140">
        <v>227</v>
      </c>
      <c r="K24" s="114">
        <v>21</v>
      </c>
      <c r="L24" s="116">
        <v>9.251101321585903</v>
      </c>
    </row>
    <row r="25" spans="1:12" s="110" customFormat="1" ht="15" customHeight="1" x14ac:dyDescent="0.2">
      <c r="A25" s="120"/>
      <c r="B25" s="119"/>
      <c r="C25" s="258" t="s">
        <v>107</v>
      </c>
      <c r="E25" s="113">
        <v>46.203904555314537</v>
      </c>
      <c r="F25" s="115">
        <v>213</v>
      </c>
      <c r="G25" s="114">
        <v>211</v>
      </c>
      <c r="H25" s="114">
        <v>211</v>
      </c>
      <c r="I25" s="114">
        <v>193</v>
      </c>
      <c r="J25" s="140">
        <v>178</v>
      </c>
      <c r="K25" s="114">
        <v>35</v>
      </c>
      <c r="L25" s="116">
        <v>19.662921348314608</v>
      </c>
    </row>
    <row r="26" spans="1:12" s="110" customFormat="1" ht="15" customHeight="1" x14ac:dyDescent="0.2">
      <c r="A26" s="120"/>
      <c r="C26" s="121" t="s">
        <v>187</v>
      </c>
      <c r="D26" s="110" t="s">
        <v>188</v>
      </c>
      <c r="E26" s="113">
        <v>0.29991002699190245</v>
      </c>
      <c r="F26" s="115">
        <v>120</v>
      </c>
      <c r="G26" s="114">
        <v>116</v>
      </c>
      <c r="H26" s="114">
        <v>125</v>
      </c>
      <c r="I26" s="114">
        <v>110</v>
      </c>
      <c r="J26" s="140">
        <v>105</v>
      </c>
      <c r="K26" s="114">
        <v>15</v>
      </c>
      <c r="L26" s="116">
        <v>14.285714285714286</v>
      </c>
    </row>
    <row r="27" spans="1:12" s="110" customFormat="1" ht="15" customHeight="1" x14ac:dyDescent="0.2">
      <c r="A27" s="120"/>
      <c r="B27" s="119"/>
      <c r="D27" s="259" t="s">
        <v>106</v>
      </c>
      <c r="E27" s="113">
        <v>42.5</v>
      </c>
      <c r="F27" s="115">
        <v>51</v>
      </c>
      <c r="G27" s="114">
        <v>48</v>
      </c>
      <c r="H27" s="114">
        <v>58</v>
      </c>
      <c r="I27" s="114">
        <v>54</v>
      </c>
      <c r="J27" s="140">
        <v>53</v>
      </c>
      <c r="K27" s="114">
        <v>-2</v>
      </c>
      <c r="L27" s="116">
        <v>-3.7735849056603774</v>
      </c>
    </row>
    <row r="28" spans="1:12" s="110" customFormat="1" ht="15" customHeight="1" x14ac:dyDescent="0.2">
      <c r="A28" s="120"/>
      <c r="B28" s="119"/>
      <c r="D28" s="259" t="s">
        <v>107</v>
      </c>
      <c r="E28" s="113">
        <v>57.5</v>
      </c>
      <c r="F28" s="115">
        <v>69</v>
      </c>
      <c r="G28" s="114">
        <v>68</v>
      </c>
      <c r="H28" s="114">
        <v>67</v>
      </c>
      <c r="I28" s="114">
        <v>56</v>
      </c>
      <c r="J28" s="140">
        <v>52</v>
      </c>
      <c r="K28" s="114">
        <v>17</v>
      </c>
      <c r="L28" s="116">
        <v>32.692307692307693</v>
      </c>
    </row>
    <row r="29" spans="1:12" s="110" customFormat="1" ht="24.95" customHeight="1" x14ac:dyDescent="0.2">
      <c r="A29" s="604" t="s">
        <v>189</v>
      </c>
      <c r="B29" s="605"/>
      <c r="C29" s="605"/>
      <c r="D29" s="606"/>
      <c r="E29" s="113">
        <v>86.798960311906427</v>
      </c>
      <c r="F29" s="115">
        <v>34730</v>
      </c>
      <c r="G29" s="114">
        <v>34787</v>
      </c>
      <c r="H29" s="114">
        <v>35015</v>
      </c>
      <c r="I29" s="114">
        <v>34719</v>
      </c>
      <c r="J29" s="140">
        <v>34628</v>
      </c>
      <c r="K29" s="114">
        <v>102</v>
      </c>
      <c r="L29" s="116">
        <v>0.29455931616033265</v>
      </c>
    </row>
    <row r="30" spans="1:12" s="110" customFormat="1" ht="15" customHeight="1" x14ac:dyDescent="0.2">
      <c r="A30" s="120"/>
      <c r="B30" s="119"/>
      <c r="C30" s="258" t="s">
        <v>106</v>
      </c>
      <c r="E30" s="113">
        <v>50.889720702562627</v>
      </c>
      <c r="F30" s="115">
        <v>17674</v>
      </c>
      <c r="G30" s="114">
        <v>17683</v>
      </c>
      <c r="H30" s="114">
        <v>17902</v>
      </c>
      <c r="I30" s="114">
        <v>17727</v>
      </c>
      <c r="J30" s="140">
        <v>17666</v>
      </c>
      <c r="K30" s="114">
        <v>8</v>
      </c>
      <c r="L30" s="116">
        <v>4.5284727725574549E-2</v>
      </c>
    </row>
    <row r="31" spans="1:12" s="110" customFormat="1" ht="15" customHeight="1" x14ac:dyDescent="0.2">
      <c r="A31" s="120"/>
      <c r="B31" s="119"/>
      <c r="C31" s="258" t="s">
        <v>107</v>
      </c>
      <c r="E31" s="113">
        <v>49.110279297437373</v>
      </c>
      <c r="F31" s="115">
        <v>17056</v>
      </c>
      <c r="G31" s="114">
        <v>17104</v>
      </c>
      <c r="H31" s="114">
        <v>17113</v>
      </c>
      <c r="I31" s="114">
        <v>16992</v>
      </c>
      <c r="J31" s="140">
        <v>16962</v>
      </c>
      <c r="K31" s="114">
        <v>94</v>
      </c>
      <c r="L31" s="116">
        <v>0.55417993161183821</v>
      </c>
    </row>
    <row r="32" spans="1:12" s="110" customFormat="1" ht="15" customHeight="1" x14ac:dyDescent="0.2">
      <c r="A32" s="120"/>
      <c r="B32" s="119" t="s">
        <v>117</v>
      </c>
      <c r="C32" s="258"/>
      <c r="E32" s="113">
        <v>13.17854643606918</v>
      </c>
      <c r="F32" s="115">
        <v>5273</v>
      </c>
      <c r="G32" s="114">
        <v>5209</v>
      </c>
      <c r="H32" s="114">
        <v>5314</v>
      </c>
      <c r="I32" s="114">
        <v>5162</v>
      </c>
      <c r="J32" s="140">
        <v>4909</v>
      </c>
      <c r="K32" s="114">
        <v>364</v>
      </c>
      <c r="L32" s="116">
        <v>7.414952128743125</v>
      </c>
    </row>
    <row r="33" spans="1:12" s="110" customFormat="1" ht="15" customHeight="1" x14ac:dyDescent="0.2">
      <c r="A33" s="120"/>
      <c r="B33" s="119"/>
      <c r="C33" s="258" t="s">
        <v>106</v>
      </c>
      <c r="E33" s="113">
        <v>67.020671344585622</v>
      </c>
      <c r="F33" s="115">
        <v>3534</v>
      </c>
      <c r="G33" s="114">
        <v>3469</v>
      </c>
      <c r="H33" s="114">
        <v>3565</v>
      </c>
      <c r="I33" s="114">
        <v>3475</v>
      </c>
      <c r="J33" s="140">
        <v>3280</v>
      </c>
      <c r="K33" s="114">
        <v>254</v>
      </c>
      <c r="L33" s="116">
        <v>7.7439024390243905</v>
      </c>
    </row>
    <row r="34" spans="1:12" s="110" customFormat="1" ht="15" customHeight="1" x14ac:dyDescent="0.2">
      <c r="A34" s="120"/>
      <c r="B34" s="119"/>
      <c r="C34" s="258" t="s">
        <v>107</v>
      </c>
      <c r="E34" s="113">
        <v>32.979328655414378</v>
      </c>
      <c r="F34" s="115">
        <v>1739</v>
      </c>
      <c r="G34" s="114">
        <v>1740</v>
      </c>
      <c r="H34" s="114">
        <v>1749</v>
      </c>
      <c r="I34" s="114">
        <v>1687</v>
      </c>
      <c r="J34" s="140">
        <v>1629</v>
      </c>
      <c r="K34" s="114">
        <v>110</v>
      </c>
      <c r="L34" s="116">
        <v>6.7526089625537136</v>
      </c>
    </row>
    <row r="35" spans="1:12" s="110" customFormat="1" ht="24.95" customHeight="1" x14ac:dyDescent="0.2">
      <c r="A35" s="604" t="s">
        <v>190</v>
      </c>
      <c r="B35" s="605"/>
      <c r="C35" s="605"/>
      <c r="D35" s="606"/>
      <c r="E35" s="113">
        <v>70.026492052384285</v>
      </c>
      <c r="F35" s="115">
        <v>28019</v>
      </c>
      <c r="G35" s="114">
        <v>28032</v>
      </c>
      <c r="H35" s="114">
        <v>28393</v>
      </c>
      <c r="I35" s="114">
        <v>27976</v>
      </c>
      <c r="J35" s="140">
        <v>27753</v>
      </c>
      <c r="K35" s="114">
        <v>266</v>
      </c>
      <c r="L35" s="116">
        <v>0.95845494180809276</v>
      </c>
    </row>
    <row r="36" spans="1:12" s="110" customFormat="1" ht="15" customHeight="1" x14ac:dyDescent="0.2">
      <c r="A36" s="120"/>
      <c r="B36" s="119"/>
      <c r="C36" s="258" t="s">
        <v>106</v>
      </c>
      <c r="E36" s="113">
        <v>68.449980370462896</v>
      </c>
      <c r="F36" s="115">
        <v>19179</v>
      </c>
      <c r="G36" s="114">
        <v>19143</v>
      </c>
      <c r="H36" s="114">
        <v>19431</v>
      </c>
      <c r="I36" s="114">
        <v>19156</v>
      </c>
      <c r="J36" s="140">
        <v>18959</v>
      </c>
      <c r="K36" s="114">
        <v>220</v>
      </c>
      <c r="L36" s="116">
        <v>1.1603987552086081</v>
      </c>
    </row>
    <row r="37" spans="1:12" s="110" customFormat="1" ht="15" customHeight="1" x14ac:dyDescent="0.2">
      <c r="A37" s="120"/>
      <c r="B37" s="119"/>
      <c r="C37" s="258" t="s">
        <v>107</v>
      </c>
      <c r="E37" s="113">
        <v>31.5500196295371</v>
      </c>
      <c r="F37" s="115">
        <v>8840</v>
      </c>
      <c r="G37" s="114">
        <v>8889</v>
      </c>
      <c r="H37" s="114">
        <v>8962</v>
      </c>
      <c r="I37" s="114">
        <v>8820</v>
      </c>
      <c r="J37" s="140">
        <v>8794</v>
      </c>
      <c r="K37" s="114">
        <v>46</v>
      </c>
      <c r="L37" s="116">
        <v>0.52308392085512845</v>
      </c>
    </row>
    <row r="38" spans="1:12" s="110" customFormat="1" ht="15" customHeight="1" x14ac:dyDescent="0.2">
      <c r="A38" s="120"/>
      <c r="B38" s="119" t="s">
        <v>182</v>
      </c>
      <c r="C38" s="258"/>
      <c r="E38" s="113">
        <v>29.973507947615715</v>
      </c>
      <c r="F38" s="115">
        <v>11993</v>
      </c>
      <c r="G38" s="114">
        <v>11973</v>
      </c>
      <c r="H38" s="114">
        <v>11944</v>
      </c>
      <c r="I38" s="114">
        <v>11915</v>
      </c>
      <c r="J38" s="140">
        <v>11795</v>
      </c>
      <c r="K38" s="114">
        <v>198</v>
      </c>
      <c r="L38" s="116">
        <v>1.678677405680373</v>
      </c>
    </row>
    <row r="39" spans="1:12" s="110" customFormat="1" ht="15" customHeight="1" x14ac:dyDescent="0.2">
      <c r="A39" s="120"/>
      <c r="B39" s="119"/>
      <c r="C39" s="258" t="s">
        <v>106</v>
      </c>
      <c r="E39" s="113">
        <v>16.968231468356542</v>
      </c>
      <c r="F39" s="115">
        <v>2035</v>
      </c>
      <c r="G39" s="114">
        <v>2015</v>
      </c>
      <c r="H39" s="114">
        <v>2042</v>
      </c>
      <c r="I39" s="114">
        <v>2053</v>
      </c>
      <c r="J39" s="140">
        <v>1994</v>
      </c>
      <c r="K39" s="114">
        <v>41</v>
      </c>
      <c r="L39" s="116">
        <v>2.0561685055165495</v>
      </c>
    </row>
    <row r="40" spans="1:12" s="110" customFormat="1" ht="15" customHeight="1" x14ac:dyDescent="0.2">
      <c r="A40" s="120"/>
      <c r="B40" s="119"/>
      <c r="C40" s="258" t="s">
        <v>107</v>
      </c>
      <c r="E40" s="113">
        <v>83.031768531643465</v>
      </c>
      <c r="F40" s="115">
        <v>9958</v>
      </c>
      <c r="G40" s="114">
        <v>9958</v>
      </c>
      <c r="H40" s="114">
        <v>9902</v>
      </c>
      <c r="I40" s="114">
        <v>9862</v>
      </c>
      <c r="J40" s="140">
        <v>9801</v>
      </c>
      <c r="K40" s="114">
        <v>157</v>
      </c>
      <c r="L40" s="116">
        <v>1.601877359453117</v>
      </c>
    </row>
    <row r="41" spans="1:12" s="110" customFormat="1" ht="24.75" customHeight="1" x14ac:dyDescent="0.2">
      <c r="A41" s="604" t="s">
        <v>517</v>
      </c>
      <c r="B41" s="605"/>
      <c r="C41" s="605"/>
      <c r="D41" s="606"/>
      <c r="E41" s="113">
        <v>4.7860641807457762</v>
      </c>
      <c r="F41" s="115">
        <v>1915</v>
      </c>
      <c r="G41" s="114">
        <v>2134</v>
      </c>
      <c r="H41" s="114">
        <v>2170</v>
      </c>
      <c r="I41" s="114">
        <v>1842</v>
      </c>
      <c r="J41" s="140">
        <v>1931</v>
      </c>
      <c r="K41" s="114">
        <v>-16</v>
      </c>
      <c r="L41" s="116">
        <v>-0.82858622475401345</v>
      </c>
    </row>
    <row r="42" spans="1:12" s="110" customFormat="1" ht="15" customHeight="1" x14ac:dyDescent="0.2">
      <c r="A42" s="120"/>
      <c r="B42" s="119"/>
      <c r="C42" s="258" t="s">
        <v>106</v>
      </c>
      <c r="E42" s="113">
        <v>62.715404699738905</v>
      </c>
      <c r="F42" s="115">
        <v>1201</v>
      </c>
      <c r="G42" s="114">
        <v>1364</v>
      </c>
      <c r="H42" s="114">
        <v>1384</v>
      </c>
      <c r="I42" s="114">
        <v>1159</v>
      </c>
      <c r="J42" s="140">
        <v>1214</v>
      </c>
      <c r="K42" s="114">
        <v>-13</v>
      </c>
      <c r="L42" s="116">
        <v>-1.0708401976935749</v>
      </c>
    </row>
    <row r="43" spans="1:12" s="110" customFormat="1" ht="15" customHeight="1" x14ac:dyDescent="0.2">
      <c r="A43" s="123"/>
      <c r="B43" s="124"/>
      <c r="C43" s="260" t="s">
        <v>107</v>
      </c>
      <c r="D43" s="261"/>
      <c r="E43" s="125">
        <v>37.284595300261095</v>
      </c>
      <c r="F43" s="143">
        <v>714</v>
      </c>
      <c r="G43" s="144">
        <v>770</v>
      </c>
      <c r="H43" s="144">
        <v>786</v>
      </c>
      <c r="I43" s="144">
        <v>683</v>
      </c>
      <c r="J43" s="145">
        <v>717</v>
      </c>
      <c r="K43" s="144">
        <v>-3</v>
      </c>
      <c r="L43" s="146">
        <v>-0.41841004184100417</v>
      </c>
    </row>
    <row r="44" spans="1:12" s="110" customFormat="1" ht="45.75" customHeight="1" x14ac:dyDescent="0.2">
      <c r="A44" s="604" t="s">
        <v>191</v>
      </c>
      <c r="B44" s="605"/>
      <c r="C44" s="605"/>
      <c r="D44" s="606"/>
      <c r="E44" s="113">
        <v>1.312106368089573</v>
      </c>
      <c r="F44" s="115">
        <v>525</v>
      </c>
      <c r="G44" s="114">
        <v>535</v>
      </c>
      <c r="H44" s="114">
        <v>540</v>
      </c>
      <c r="I44" s="114">
        <v>525</v>
      </c>
      <c r="J44" s="140">
        <v>526</v>
      </c>
      <c r="K44" s="114">
        <v>-1</v>
      </c>
      <c r="L44" s="116">
        <v>-0.19011406844106463</v>
      </c>
    </row>
    <row r="45" spans="1:12" s="110" customFormat="1" ht="15" customHeight="1" x14ac:dyDescent="0.2">
      <c r="A45" s="120"/>
      <c r="B45" s="119"/>
      <c r="C45" s="258" t="s">
        <v>106</v>
      </c>
      <c r="E45" s="113">
        <v>48.571428571428569</v>
      </c>
      <c r="F45" s="115">
        <v>255</v>
      </c>
      <c r="G45" s="114">
        <v>263</v>
      </c>
      <c r="H45" s="114">
        <v>268</v>
      </c>
      <c r="I45" s="114">
        <v>257</v>
      </c>
      <c r="J45" s="140">
        <v>258</v>
      </c>
      <c r="K45" s="114">
        <v>-3</v>
      </c>
      <c r="L45" s="116">
        <v>-1.1627906976744187</v>
      </c>
    </row>
    <row r="46" spans="1:12" s="110" customFormat="1" ht="15" customHeight="1" x14ac:dyDescent="0.2">
      <c r="A46" s="123"/>
      <c r="B46" s="124"/>
      <c r="C46" s="260" t="s">
        <v>107</v>
      </c>
      <c r="D46" s="261"/>
      <c r="E46" s="125">
        <v>51.428571428571431</v>
      </c>
      <c r="F46" s="143">
        <v>270</v>
      </c>
      <c r="G46" s="144">
        <v>272</v>
      </c>
      <c r="H46" s="144">
        <v>272</v>
      </c>
      <c r="I46" s="144">
        <v>268</v>
      </c>
      <c r="J46" s="145">
        <v>268</v>
      </c>
      <c r="K46" s="144">
        <v>2</v>
      </c>
      <c r="L46" s="146">
        <v>0.74626865671641796</v>
      </c>
    </row>
    <row r="47" spans="1:12" s="110" customFormat="1" ht="39" customHeight="1" x14ac:dyDescent="0.2">
      <c r="A47" s="604" t="s">
        <v>518</v>
      </c>
      <c r="B47" s="607"/>
      <c r="C47" s="607"/>
      <c r="D47" s="608"/>
      <c r="E47" s="113">
        <v>0.16744976507047885</v>
      </c>
      <c r="F47" s="115">
        <v>67</v>
      </c>
      <c r="G47" s="114">
        <v>64</v>
      </c>
      <c r="H47" s="114">
        <v>53</v>
      </c>
      <c r="I47" s="114">
        <v>56</v>
      </c>
      <c r="J47" s="140">
        <v>62</v>
      </c>
      <c r="K47" s="114">
        <v>5</v>
      </c>
      <c r="L47" s="116">
        <v>8.064516129032258</v>
      </c>
    </row>
    <row r="48" spans="1:12" s="110" customFormat="1" ht="15" customHeight="1" x14ac:dyDescent="0.2">
      <c r="A48" s="120"/>
      <c r="B48" s="119"/>
      <c r="C48" s="258" t="s">
        <v>106</v>
      </c>
      <c r="E48" s="113">
        <v>43.28358208955224</v>
      </c>
      <c r="F48" s="115">
        <v>29</v>
      </c>
      <c r="G48" s="114">
        <v>28</v>
      </c>
      <c r="H48" s="114">
        <v>23</v>
      </c>
      <c r="I48" s="114">
        <v>23</v>
      </c>
      <c r="J48" s="140">
        <v>25</v>
      </c>
      <c r="K48" s="114">
        <v>4</v>
      </c>
      <c r="L48" s="116">
        <v>16</v>
      </c>
    </row>
    <row r="49" spans="1:12" s="110" customFormat="1" ht="15" customHeight="1" x14ac:dyDescent="0.2">
      <c r="A49" s="123"/>
      <c r="B49" s="124"/>
      <c r="C49" s="260" t="s">
        <v>107</v>
      </c>
      <c r="D49" s="261"/>
      <c r="E49" s="125">
        <v>56.71641791044776</v>
      </c>
      <c r="F49" s="143">
        <v>38</v>
      </c>
      <c r="G49" s="144">
        <v>36</v>
      </c>
      <c r="H49" s="144">
        <v>30</v>
      </c>
      <c r="I49" s="144">
        <v>33</v>
      </c>
      <c r="J49" s="145">
        <v>37</v>
      </c>
      <c r="K49" s="144">
        <v>1</v>
      </c>
      <c r="L49" s="146">
        <v>2.7027027027027026</v>
      </c>
    </row>
    <row r="50" spans="1:12" s="110" customFormat="1" ht="24.95" customHeight="1" x14ac:dyDescent="0.2">
      <c r="A50" s="609" t="s">
        <v>192</v>
      </c>
      <c r="B50" s="610"/>
      <c r="C50" s="610"/>
      <c r="D50" s="611"/>
      <c r="E50" s="262">
        <v>11.708987303808858</v>
      </c>
      <c r="F50" s="263">
        <v>4685</v>
      </c>
      <c r="G50" s="264">
        <v>4810</v>
      </c>
      <c r="H50" s="264">
        <v>4942</v>
      </c>
      <c r="I50" s="264">
        <v>4605</v>
      </c>
      <c r="J50" s="265">
        <v>4607</v>
      </c>
      <c r="K50" s="263">
        <v>78</v>
      </c>
      <c r="L50" s="266">
        <v>1.6930757542869546</v>
      </c>
    </row>
    <row r="51" spans="1:12" s="110" customFormat="1" ht="15" customHeight="1" x14ac:dyDescent="0.2">
      <c r="A51" s="120"/>
      <c r="B51" s="119"/>
      <c r="C51" s="258" t="s">
        <v>106</v>
      </c>
      <c r="E51" s="113">
        <v>58.740661686232656</v>
      </c>
      <c r="F51" s="115">
        <v>2752</v>
      </c>
      <c r="G51" s="114">
        <v>2809</v>
      </c>
      <c r="H51" s="114">
        <v>2920</v>
      </c>
      <c r="I51" s="114">
        <v>2697</v>
      </c>
      <c r="J51" s="140">
        <v>2686</v>
      </c>
      <c r="K51" s="114">
        <v>66</v>
      </c>
      <c r="L51" s="116">
        <v>2.4571854058078926</v>
      </c>
    </row>
    <row r="52" spans="1:12" s="110" customFormat="1" ht="15" customHeight="1" x14ac:dyDescent="0.2">
      <c r="A52" s="120"/>
      <c r="B52" s="119"/>
      <c r="C52" s="258" t="s">
        <v>107</v>
      </c>
      <c r="E52" s="113">
        <v>41.259338313767344</v>
      </c>
      <c r="F52" s="115">
        <v>1933</v>
      </c>
      <c r="G52" s="114">
        <v>2001</v>
      </c>
      <c r="H52" s="114">
        <v>2022</v>
      </c>
      <c r="I52" s="114">
        <v>1908</v>
      </c>
      <c r="J52" s="140">
        <v>1921</v>
      </c>
      <c r="K52" s="114">
        <v>12</v>
      </c>
      <c r="L52" s="116">
        <v>0.62467464862051014</v>
      </c>
    </row>
    <row r="53" spans="1:12" s="110" customFormat="1" ht="15" customHeight="1" x14ac:dyDescent="0.2">
      <c r="A53" s="120"/>
      <c r="B53" s="119"/>
      <c r="C53" s="258" t="s">
        <v>187</v>
      </c>
      <c r="D53" s="110" t="s">
        <v>193</v>
      </c>
      <c r="E53" s="113">
        <v>31.312700106723586</v>
      </c>
      <c r="F53" s="115">
        <v>1467</v>
      </c>
      <c r="G53" s="114">
        <v>1660</v>
      </c>
      <c r="H53" s="114">
        <v>1723</v>
      </c>
      <c r="I53" s="114">
        <v>1339</v>
      </c>
      <c r="J53" s="140">
        <v>1450</v>
      </c>
      <c r="K53" s="114">
        <v>17</v>
      </c>
      <c r="L53" s="116">
        <v>1.1724137931034482</v>
      </c>
    </row>
    <row r="54" spans="1:12" s="110" customFormat="1" ht="15" customHeight="1" x14ac:dyDescent="0.2">
      <c r="A54" s="120"/>
      <c r="B54" s="119"/>
      <c r="D54" s="267" t="s">
        <v>194</v>
      </c>
      <c r="E54" s="113">
        <v>64.485344239945462</v>
      </c>
      <c r="F54" s="115">
        <v>946</v>
      </c>
      <c r="G54" s="114">
        <v>1073</v>
      </c>
      <c r="H54" s="114">
        <v>1125</v>
      </c>
      <c r="I54" s="114">
        <v>879</v>
      </c>
      <c r="J54" s="140">
        <v>950</v>
      </c>
      <c r="K54" s="114">
        <v>-4</v>
      </c>
      <c r="L54" s="116">
        <v>-0.42105263157894735</v>
      </c>
    </row>
    <row r="55" spans="1:12" s="110" customFormat="1" ht="15" customHeight="1" x14ac:dyDescent="0.2">
      <c r="A55" s="120"/>
      <c r="B55" s="119"/>
      <c r="D55" s="267" t="s">
        <v>195</v>
      </c>
      <c r="E55" s="113">
        <v>35.514655760054531</v>
      </c>
      <c r="F55" s="115">
        <v>521</v>
      </c>
      <c r="G55" s="114">
        <v>587</v>
      </c>
      <c r="H55" s="114">
        <v>598</v>
      </c>
      <c r="I55" s="114">
        <v>460</v>
      </c>
      <c r="J55" s="140">
        <v>500</v>
      </c>
      <c r="K55" s="114">
        <v>21</v>
      </c>
      <c r="L55" s="116">
        <v>4.2</v>
      </c>
    </row>
    <row r="56" spans="1:12" s="110" customFormat="1" ht="15" customHeight="1" x14ac:dyDescent="0.2">
      <c r="A56" s="120"/>
      <c r="B56" s="119" t="s">
        <v>196</v>
      </c>
      <c r="C56" s="258"/>
      <c r="E56" s="113">
        <v>65.950214935519341</v>
      </c>
      <c r="F56" s="115">
        <v>26388</v>
      </c>
      <c r="G56" s="114">
        <v>26282</v>
      </c>
      <c r="H56" s="114">
        <v>26417</v>
      </c>
      <c r="I56" s="114">
        <v>26415</v>
      </c>
      <c r="J56" s="140">
        <v>26248</v>
      </c>
      <c r="K56" s="114">
        <v>140</v>
      </c>
      <c r="L56" s="116">
        <v>0.53337397135019815</v>
      </c>
    </row>
    <row r="57" spans="1:12" s="110" customFormat="1" ht="15" customHeight="1" x14ac:dyDescent="0.2">
      <c r="A57" s="120"/>
      <c r="B57" s="119"/>
      <c r="C57" s="258" t="s">
        <v>106</v>
      </c>
      <c r="E57" s="113">
        <v>51.220251629528576</v>
      </c>
      <c r="F57" s="115">
        <v>13516</v>
      </c>
      <c r="G57" s="114">
        <v>13428</v>
      </c>
      <c r="H57" s="114">
        <v>13555</v>
      </c>
      <c r="I57" s="114">
        <v>13610</v>
      </c>
      <c r="J57" s="140">
        <v>13514</v>
      </c>
      <c r="K57" s="114">
        <v>2</v>
      </c>
      <c r="L57" s="116">
        <v>1.479946721918011E-2</v>
      </c>
    </row>
    <row r="58" spans="1:12" s="110" customFormat="1" ht="15" customHeight="1" x14ac:dyDescent="0.2">
      <c r="A58" s="120"/>
      <c r="B58" s="119"/>
      <c r="C58" s="258" t="s">
        <v>107</v>
      </c>
      <c r="E58" s="113">
        <v>48.779748370471424</v>
      </c>
      <c r="F58" s="115">
        <v>12872</v>
      </c>
      <c r="G58" s="114">
        <v>12854</v>
      </c>
      <c r="H58" s="114">
        <v>12862</v>
      </c>
      <c r="I58" s="114">
        <v>12805</v>
      </c>
      <c r="J58" s="140">
        <v>12734</v>
      </c>
      <c r="K58" s="114">
        <v>138</v>
      </c>
      <c r="L58" s="116">
        <v>1.0837128946128476</v>
      </c>
    </row>
    <row r="59" spans="1:12" s="110" customFormat="1" ht="15" customHeight="1" x14ac:dyDescent="0.2">
      <c r="A59" s="120"/>
      <c r="B59" s="119"/>
      <c r="C59" s="258" t="s">
        <v>105</v>
      </c>
      <c r="D59" s="110" t="s">
        <v>197</v>
      </c>
      <c r="E59" s="113">
        <v>89.756707594361075</v>
      </c>
      <c r="F59" s="115">
        <v>23685</v>
      </c>
      <c r="G59" s="114">
        <v>23588</v>
      </c>
      <c r="H59" s="114">
        <v>23745</v>
      </c>
      <c r="I59" s="114">
        <v>23771</v>
      </c>
      <c r="J59" s="140">
        <v>23634</v>
      </c>
      <c r="K59" s="114">
        <v>51</v>
      </c>
      <c r="L59" s="116">
        <v>0.21579080985021579</v>
      </c>
    </row>
    <row r="60" spans="1:12" s="110" customFormat="1" ht="15" customHeight="1" x14ac:dyDescent="0.2">
      <c r="A60" s="120"/>
      <c r="B60" s="119"/>
      <c r="C60" s="258"/>
      <c r="D60" s="267" t="s">
        <v>198</v>
      </c>
      <c r="E60" s="113">
        <v>48.921258180282877</v>
      </c>
      <c r="F60" s="115">
        <v>11587</v>
      </c>
      <c r="G60" s="114">
        <v>11518</v>
      </c>
      <c r="H60" s="114">
        <v>11654</v>
      </c>
      <c r="I60" s="114">
        <v>11718</v>
      </c>
      <c r="J60" s="140">
        <v>11625</v>
      </c>
      <c r="K60" s="114">
        <v>-38</v>
      </c>
      <c r="L60" s="116">
        <v>-0.32688172043010755</v>
      </c>
    </row>
    <row r="61" spans="1:12" s="110" customFormat="1" ht="15" customHeight="1" x14ac:dyDescent="0.2">
      <c r="A61" s="120"/>
      <c r="B61" s="119"/>
      <c r="C61" s="258"/>
      <c r="D61" s="267" t="s">
        <v>199</v>
      </c>
      <c r="E61" s="113">
        <v>51.078741819717123</v>
      </c>
      <c r="F61" s="115">
        <v>12098</v>
      </c>
      <c r="G61" s="114">
        <v>12070</v>
      </c>
      <c r="H61" s="114">
        <v>12091</v>
      </c>
      <c r="I61" s="114">
        <v>12053</v>
      </c>
      <c r="J61" s="140">
        <v>12009</v>
      </c>
      <c r="K61" s="114">
        <v>89</v>
      </c>
      <c r="L61" s="116">
        <v>0.74111083354151053</v>
      </c>
    </row>
    <row r="62" spans="1:12" s="110" customFormat="1" ht="15" customHeight="1" x14ac:dyDescent="0.2">
      <c r="A62" s="120"/>
      <c r="B62" s="119"/>
      <c r="C62" s="258"/>
      <c r="D62" s="258" t="s">
        <v>200</v>
      </c>
      <c r="E62" s="113">
        <v>10.243292405638927</v>
      </c>
      <c r="F62" s="115">
        <v>2703</v>
      </c>
      <c r="G62" s="114">
        <v>2694</v>
      </c>
      <c r="H62" s="114">
        <v>2672</v>
      </c>
      <c r="I62" s="114">
        <v>2644</v>
      </c>
      <c r="J62" s="140">
        <v>2614</v>
      </c>
      <c r="K62" s="114">
        <v>89</v>
      </c>
      <c r="L62" s="116">
        <v>3.4047436878347361</v>
      </c>
    </row>
    <row r="63" spans="1:12" s="110" customFormat="1" ht="15" customHeight="1" x14ac:dyDescent="0.2">
      <c r="A63" s="120"/>
      <c r="B63" s="119"/>
      <c r="C63" s="258"/>
      <c r="D63" s="267" t="s">
        <v>198</v>
      </c>
      <c r="E63" s="113">
        <v>71.365149833518316</v>
      </c>
      <c r="F63" s="115">
        <v>1929</v>
      </c>
      <c r="G63" s="114">
        <v>1910</v>
      </c>
      <c r="H63" s="114">
        <v>1901</v>
      </c>
      <c r="I63" s="114">
        <v>1892</v>
      </c>
      <c r="J63" s="140">
        <v>1889</v>
      </c>
      <c r="K63" s="114">
        <v>40</v>
      </c>
      <c r="L63" s="116">
        <v>2.1175224986765486</v>
      </c>
    </row>
    <row r="64" spans="1:12" s="110" customFormat="1" ht="15" customHeight="1" x14ac:dyDescent="0.2">
      <c r="A64" s="120"/>
      <c r="B64" s="119"/>
      <c r="C64" s="258"/>
      <c r="D64" s="267" t="s">
        <v>199</v>
      </c>
      <c r="E64" s="113">
        <v>28.634850166481687</v>
      </c>
      <c r="F64" s="115">
        <v>774</v>
      </c>
      <c r="G64" s="114">
        <v>784</v>
      </c>
      <c r="H64" s="114">
        <v>771</v>
      </c>
      <c r="I64" s="114">
        <v>752</v>
      </c>
      <c r="J64" s="140">
        <v>725</v>
      </c>
      <c r="K64" s="114">
        <v>49</v>
      </c>
      <c r="L64" s="116">
        <v>6.7586206896551726</v>
      </c>
    </row>
    <row r="65" spans="1:12" s="110" customFormat="1" ht="15" customHeight="1" x14ac:dyDescent="0.2">
      <c r="A65" s="120"/>
      <c r="B65" s="119" t="s">
        <v>201</v>
      </c>
      <c r="C65" s="258"/>
      <c r="E65" s="113">
        <v>14.903029091272618</v>
      </c>
      <c r="F65" s="115">
        <v>5963</v>
      </c>
      <c r="G65" s="114">
        <v>5898</v>
      </c>
      <c r="H65" s="114">
        <v>5831</v>
      </c>
      <c r="I65" s="114">
        <v>5792</v>
      </c>
      <c r="J65" s="140">
        <v>5684</v>
      </c>
      <c r="K65" s="114">
        <v>279</v>
      </c>
      <c r="L65" s="116">
        <v>4.9085151301900067</v>
      </c>
    </row>
    <row r="66" spans="1:12" s="110" customFormat="1" ht="15" customHeight="1" x14ac:dyDescent="0.2">
      <c r="A66" s="120"/>
      <c r="B66" s="119"/>
      <c r="C66" s="258" t="s">
        <v>106</v>
      </c>
      <c r="E66" s="113">
        <v>53.647492872715077</v>
      </c>
      <c r="F66" s="115">
        <v>3199</v>
      </c>
      <c r="G66" s="114">
        <v>3162</v>
      </c>
      <c r="H66" s="114">
        <v>3150</v>
      </c>
      <c r="I66" s="114">
        <v>3110</v>
      </c>
      <c r="J66" s="140">
        <v>3045</v>
      </c>
      <c r="K66" s="114">
        <v>154</v>
      </c>
      <c r="L66" s="116">
        <v>5.0574712643678161</v>
      </c>
    </row>
    <row r="67" spans="1:12" s="110" customFormat="1" ht="15" customHeight="1" x14ac:dyDescent="0.2">
      <c r="A67" s="120"/>
      <c r="B67" s="119"/>
      <c r="C67" s="258" t="s">
        <v>107</v>
      </c>
      <c r="E67" s="113">
        <v>46.352507127284923</v>
      </c>
      <c r="F67" s="115">
        <v>2764</v>
      </c>
      <c r="G67" s="114">
        <v>2736</v>
      </c>
      <c r="H67" s="114">
        <v>2681</v>
      </c>
      <c r="I67" s="114">
        <v>2682</v>
      </c>
      <c r="J67" s="140">
        <v>2639</v>
      </c>
      <c r="K67" s="114">
        <v>125</v>
      </c>
      <c r="L67" s="116">
        <v>4.7366426676771507</v>
      </c>
    </row>
    <row r="68" spans="1:12" s="110" customFormat="1" ht="15" customHeight="1" x14ac:dyDescent="0.2">
      <c r="A68" s="120"/>
      <c r="B68" s="119"/>
      <c r="C68" s="258" t="s">
        <v>105</v>
      </c>
      <c r="D68" s="110" t="s">
        <v>202</v>
      </c>
      <c r="E68" s="113">
        <v>18.128458829448263</v>
      </c>
      <c r="F68" s="115">
        <v>1081</v>
      </c>
      <c r="G68" s="114">
        <v>1038</v>
      </c>
      <c r="H68" s="114">
        <v>1028</v>
      </c>
      <c r="I68" s="114">
        <v>1016</v>
      </c>
      <c r="J68" s="140">
        <v>969</v>
      </c>
      <c r="K68" s="114">
        <v>112</v>
      </c>
      <c r="L68" s="116">
        <v>11.558307533539733</v>
      </c>
    </row>
    <row r="69" spans="1:12" s="110" customFormat="1" ht="15" customHeight="1" x14ac:dyDescent="0.2">
      <c r="A69" s="120"/>
      <c r="B69" s="119"/>
      <c r="C69" s="258"/>
      <c r="D69" s="267" t="s">
        <v>198</v>
      </c>
      <c r="E69" s="113">
        <v>49.398704902867713</v>
      </c>
      <c r="F69" s="115">
        <v>534</v>
      </c>
      <c r="G69" s="114">
        <v>510</v>
      </c>
      <c r="H69" s="114">
        <v>517</v>
      </c>
      <c r="I69" s="114">
        <v>504</v>
      </c>
      <c r="J69" s="140">
        <v>485</v>
      </c>
      <c r="K69" s="114">
        <v>49</v>
      </c>
      <c r="L69" s="116">
        <v>10.103092783505154</v>
      </c>
    </row>
    <row r="70" spans="1:12" s="110" customFormat="1" ht="15" customHeight="1" x14ac:dyDescent="0.2">
      <c r="A70" s="120"/>
      <c r="B70" s="119"/>
      <c r="C70" s="258"/>
      <c r="D70" s="267" t="s">
        <v>199</v>
      </c>
      <c r="E70" s="113">
        <v>50.601295097132287</v>
      </c>
      <c r="F70" s="115">
        <v>547</v>
      </c>
      <c r="G70" s="114">
        <v>528</v>
      </c>
      <c r="H70" s="114">
        <v>511</v>
      </c>
      <c r="I70" s="114">
        <v>512</v>
      </c>
      <c r="J70" s="140">
        <v>484</v>
      </c>
      <c r="K70" s="114">
        <v>63</v>
      </c>
      <c r="L70" s="116">
        <v>13.016528925619834</v>
      </c>
    </row>
    <row r="71" spans="1:12" s="110" customFormat="1" ht="15" customHeight="1" x14ac:dyDescent="0.2">
      <c r="A71" s="120"/>
      <c r="B71" s="119"/>
      <c r="C71" s="258"/>
      <c r="D71" s="110" t="s">
        <v>203</v>
      </c>
      <c r="E71" s="113">
        <v>74.341774274693947</v>
      </c>
      <c r="F71" s="115">
        <v>4433</v>
      </c>
      <c r="G71" s="114">
        <v>4429</v>
      </c>
      <c r="H71" s="114">
        <v>4383</v>
      </c>
      <c r="I71" s="114">
        <v>4369</v>
      </c>
      <c r="J71" s="140">
        <v>4308</v>
      </c>
      <c r="K71" s="114">
        <v>125</v>
      </c>
      <c r="L71" s="116">
        <v>2.9015784586815228</v>
      </c>
    </row>
    <row r="72" spans="1:12" s="110" customFormat="1" ht="15" customHeight="1" x14ac:dyDescent="0.2">
      <c r="A72" s="120"/>
      <c r="B72" s="119"/>
      <c r="C72" s="258"/>
      <c r="D72" s="267" t="s">
        <v>198</v>
      </c>
      <c r="E72" s="113">
        <v>54.026618542747578</v>
      </c>
      <c r="F72" s="115">
        <v>2395</v>
      </c>
      <c r="G72" s="114">
        <v>2390</v>
      </c>
      <c r="H72" s="114">
        <v>2377</v>
      </c>
      <c r="I72" s="114">
        <v>2358</v>
      </c>
      <c r="J72" s="140">
        <v>2311</v>
      </c>
      <c r="K72" s="114">
        <v>84</v>
      </c>
      <c r="L72" s="116">
        <v>3.6347901341410647</v>
      </c>
    </row>
    <row r="73" spans="1:12" s="110" customFormat="1" ht="15" customHeight="1" x14ac:dyDescent="0.2">
      <c r="A73" s="120"/>
      <c r="B73" s="119"/>
      <c r="C73" s="258"/>
      <c r="D73" s="267" t="s">
        <v>199</v>
      </c>
      <c r="E73" s="113">
        <v>45.973381457252422</v>
      </c>
      <c r="F73" s="115">
        <v>2038</v>
      </c>
      <c r="G73" s="114">
        <v>2039</v>
      </c>
      <c r="H73" s="114">
        <v>2006</v>
      </c>
      <c r="I73" s="114">
        <v>2011</v>
      </c>
      <c r="J73" s="140">
        <v>1997</v>
      </c>
      <c r="K73" s="114">
        <v>41</v>
      </c>
      <c r="L73" s="116">
        <v>2.0530796194291439</v>
      </c>
    </row>
    <row r="74" spans="1:12" s="110" customFormat="1" ht="15" customHeight="1" x14ac:dyDescent="0.2">
      <c r="A74" s="120"/>
      <c r="B74" s="119"/>
      <c r="C74" s="258"/>
      <c r="D74" s="110" t="s">
        <v>204</v>
      </c>
      <c r="E74" s="113">
        <v>7.5297668958577901</v>
      </c>
      <c r="F74" s="115">
        <v>449</v>
      </c>
      <c r="G74" s="114">
        <v>431</v>
      </c>
      <c r="H74" s="114">
        <v>420</v>
      </c>
      <c r="I74" s="114">
        <v>407</v>
      </c>
      <c r="J74" s="140">
        <v>407</v>
      </c>
      <c r="K74" s="114">
        <v>42</v>
      </c>
      <c r="L74" s="116">
        <v>10.31941031941032</v>
      </c>
    </row>
    <row r="75" spans="1:12" s="110" customFormat="1" ht="15" customHeight="1" x14ac:dyDescent="0.2">
      <c r="A75" s="120"/>
      <c r="B75" s="119"/>
      <c r="C75" s="258"/>
      <c r="D75" s="267" t="s">
        <v>198</v>
      </c>
      <c r="E75" s="113">
        <v>60.133630289532292</v>
      </c>
      <c r="F75" s="115">
        <v>270</v>
      </c>
      <c r="G75" s="114">
        <v>262</v>
      </c>
      <c r="H75" s="114">
        <v>256</v>
      </c>
      <c r="I75" s="114">
        <v>248</v>
      </c>
      <c r="J75" s="140">
        <v>249</v>
      </c>
      <c r="K75" s="114">
        <v>21</v>
      </c>
      <c r="L75" s="116">
        <v>8.4337349397590362</v>
      </c>
    </row>
    <row r="76" spans="1:12" s="110" customFormat="1" ht="15" customHeight="1" x14ac:dyDescent="0.2">
      <c r="A76" s="120"/>
      <c r="B76" s="119"/>
      <c r="C76" s="258"/>
      <c r="D76" s="267" t="s">
        <v>199</v>
      </c>
      <c r="E76" s="113">
        <v>39.866369710467708</v>
      </c>
      <c r="F76" s="115">
        <v>179</v>
      </c>
      <c r="G76" s="114">
        <v>169</v>
      </c>
      <c r="H76" s="114">
        <v>164</v>
      </c>
      <c r="I76" s="114">
        <v>159</v>
      </c>
      <c r="J76" s="140">
        <v>158</v>
      </c>
      <c r="K76" s="114">
        <v>21</v>
      </c>
      <c r="L76" s="116">
        <v>13.291139240506329</v>
      </c>
    </row>
    <row r="77" spans="1:12" s="110" customFormat="1" ht="15" customHeight="1" x14ac:dyDescent="0.2">
      <c r="A77" s="534"/>
      <c r="B77" s="119" t="s">
        <v>205</v>
      </c>
      <c r="C77" s="268"/>
      <c r="D77" s="182"/>
      <c r="E77" s="113">
        <v>7.4377686693991807</v>
      </c>
      <c r="F77" s="115">
        <v>2976</v>
      </c>
      <c r="G77" s="114">
        <v>3015</v>
      </c>
      <c r="H77" s="114">
        <v>3147</v>
      </c>
      <c r="I77" s="114">
        <v>3079</v>
      </c>
      <c r="J77" s="140">
        <v>3009</v>
      </c>
      <c r="K77" s="114">
        <v>-33</v>
      </c>
      <c r="L77" s="116">
        <v>-1.0967098703888336</v>
      </c>
    </row>
    <row r="78" spans="1:12" s="110" customFormat="1" ht="15" customHeight="1" x14ac:dyDescent="0.2">
      <c r="A78" s="120"/>
      <c r="B78" s="119"/>
      <c r="C78" s="268" t="s">
        <v>106</v>
      </c>
      <c r="D78" s="182"/>
      <c r="E78" s="113">
        <v>58.702956989247312</v>
      </c>
      <c r="F78" s="115">
        <v>1747</v>
      </c>
      <c r="G78" s="114">
        <v>1759</v>
      </c>
      <c r="H78" s="114">
        <v>1848</v>
      </c>
      <c r="I78" s="114">
        <v>1792</v>
      </c>
      <c r="J78" s="140">
        <v>1708</v>
      </c>
      <c r="K78" s="114">
        <v>39</v>
      </c>
      <c r="L78" s="116">
        <v>2.2833723653395785</v>
      </c>
    </row>
    <row r="79" spans="1:12" s="110" customFormat="1" ht="15" customHeight="1" x14ac:dyDescent="0.2">
      <c r="A79" s="123"/>
      <c r="B79" s="124"/>
      <c r="C79" s="260" t="s">
        <v>107</v>
      </c>
      <c r="D79" s="261"/>
      <c r="E79" s="125">
        <v>41.297043010752688</v>
      </c>
      <c r="F79" s="143">
        <v>1229</v>
      </c>
      <c r="G79" s="144">
        <v>1256</v>
      </c>
      <c r="H79" s="144">
        <v>1299</v>
      </c>
      <c r="I79" s="144">
        <v>1287</v>
      </c>
      <c r="J79" s="145">
        <v>1301</v>
      </c>
      <c r="K79" s="144">
        <v>-72</v>
      </c>
      <c r="L79" s="146">
        <v>-5.534204458109147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40012</v>
      </c>
      <c r="E11" s="114">
        <v>40005</v>
      </c>
      <c r="F11" s="114">
        <v>40337</v>
      </c>
      <c r="G11" s="114">
        <v>39891</v>
      </c>
      <c r="H11" s="140">
        <v>39548</v>
      </c>
      <c r="I11" s="115">
        <v>464</v>
      </c>
      <c r="J11" s="116">
        <v>1.173257813290179</v>
      </c>
    </row>
    <row r="12" spans="1:15" s="110" customFormat="1" ht="24.95" customHeight="1" x14ac:dyDescent="0.2">
      <c r="A12" s="193" t="s">
        <v>132</v>
      </c>
      <c r="B12" s="194" t="s">
        <v>133</v>
      </c>
      <c r="C12" s="113">
        <v>0.96221133659902025</v>
      </c>
      <c r="D12" s="115">
        <v>385</v>
      </c>
      <c r="E12" s="114">
        <v>371</v>
      </c>
      <c r="F12" s="114">
        <v>429</v>
      </c>
      <c r="G12" s="114">
        <v>411</v>
      </c>
      <c r="H12" s="140">
        <v>373</v>
      </c>
      <c r="I12" s="115">
        <v>12</v>
      </c>
      <c r="J12" s="116">
        <v>3.2171581769436997</v>
      </c>
    </row>
    <row r="13" spans="1:15" s="110" customFormat="1" ht="24.95" customHeight="1" x14ac:dyDescent="0.2">
      <c r="A13" s="193" t="s">
        <v>134</v>
      </c>
      <c r="B13" s="199" t="s">
        <v>214</v>
      </c>
      <c r="C13" s="113">
        <v>0.78226532040387886</v>
      </c>
      <c r="D13" s="115">
        <v>313</v>
      </c>
      <c r="E13" s="114">
        <v>324</v>
      </c>
      <c r="F13" s="114">
        <v>321</v>
      </c>
      <c r="G13" s="114">
        <v>320</v>
      </c>
      <c r="H13" s="140">
        <v>321</v>
      </c>
      <c r="I13" s="115">
        <v>-8</v>
      </c>
      <c r="J13" s="116">
        <v>-2.4922118380062304</v>
      </c>
    </row>
    <row r="14" spans="1:15" s="287" customFormat="1" ht="24" customHeight="1" x14ac:dyDescent="0.2">
      <c r="A14" s="193" t="s">
        <v>215</v>
      </c>
      <c r="B14" s="199" t="s">
        <v>137</v>
      </c>
      <c r="C14" s="113">
        <v>25.562331300609817</v>
      </c>
      <c r="D14" s="115">
        <v>10228</v>
      </c>
      <c r="E14" s="114">
        <v>10370</v>
      </c>
      <c r="F14" s="114">
        <v>10412</v>
      </c>
      <c r="G14" s="114">
        <v>10340</v>
      </c>
      <c r="H14" s="140">
        <v>10331</v>
      </c>
      <c r="I14" s="115">
        <v>-103</v>
      </c>
      <c r="J14" s="116">
        <v>-0.996999322427645</v>
      </c>
      <c r="K14" s="110"/>
      <c r="L14" s="110"/>
      <c r="M14" s="110"/>
      <c r="N14" s="110"/>
      <c r="O14" s="110"/>
    </row>
    <row r="15" spans="1:15" s="110" customFormat="1" ht="24.75" customHeight="1" x14ac:dyDescent="0.2">
      <c r="A15" s="193" t="s">
        <v>216</v>
      </c>
      <c r="B15" s="199" t="s">
        <v>217</v>
      </c>
      <c r="C15" s="113">
        <v>2.5967209837048886</v>
      </c>
      <c r="D15" s="115">
        <v>1039</v>
      </c>
      <c r="E15" s="114">
        <v>1060</v>
      </c>
      <c r="F15" s="114">
        <v>1085</v>
      </c>
      <c r="G15" s="114">
        <v>1084</v>
      </c>
      <c r="H15" s="140">
        <v>1077</v>
      </c>
      <c r="I15" s="115">
        <v>-38</v>
      </c>
      <c r="J15" s="116">
        <v>-3.5283194057567315</v>
      </c>
    </row>
    <row r="16" spans="1:15" s="287" customFormat="1" ht="24.95" customHeight="1" x14ac:dyDescent="0.2">
      <c r="A16" s="193" t="s">
        <v>218</v>
      </c>
      <c r="B16" s="199" t="s">
        <v>141</v>
      </c>
      <c r="C16" s="113">
        <v>19.806558032590225</v>
      </c>
      <c r="D16" s="115">
        <v>7925</v>
      </c>
      <c r="E16" s="114">
        <v>8057</v>
      </c>
      <c r="F16" s="114">
        <v>8072</v>
      </c>
      <c r="G16" s="114">
        <v>8012</v>
      </c>
      <c r="H16" s="140">
        <v>7889</v>
      </c>
      <c r="I16" s="115">
        <v>36</v>
      </c>
      <c r="J16" s="116">
        <v>0.45633160096336672</v>
      </c>
      <c r="K16" s="110"/>
      <c r="L16" s="110"/>
      <c r="M16" s="110"/>
      <c r="N16" s="110"/>
      <c r="O16" s="110"/>
    </row>
    <row r="17" spans="1:15" s="110" customFormat="1" ht="24.95" customHeight="1" x14ac:dyDescent="0.2">
      <c r="A17" s="193" t="s">
        <v>219</v>
      </c>
      <c r="B17" s="199" t="s">
        <v>220</v>
      </c>
      <c r="C17" s="113">
        <v>3.1590522843147055</v>
      </c>
      <c r="D17" s="115">
        <v>1264</v>
      </c>
      <c r="E17" s="114">
        <v>1253</v>
      </c>
      <c r="F17" s="114">
        <v>1255</v>
      </c>
      <c r="G17" s="114">
        <v>1244</v>
      </c>
      <c r="H17" s="140">
        <v>1365</v>
      </c>
      <c r="I17" s="115">
        <v>-101</v>
      </c>
      <c r="J17" s="116">
        <v>-7.3992673992673996</v>
      </c>
    </row>
    <row r="18" spans="1:15" s="287" customFormat="1" ht="24.95" customHeight="1" x14ac:dyDescent="0.2">
      <c r="A18" s="201" t="s">
        <v>144</v>
      </c>
      <c r="B18" s="202" t="s">
        <v>145</v>
      </c>
      <c r="C18" s="113">
        <v>7.1428571428571432</v>
      </c>
      <c r="D18" s="115">
        <v>2858</v>
      </c>
      <c r="E18" s="114">
        <v>2815</v>
      </c>
      <c r="F18" s="114">
        <v>2912</v>
      </c>
      <c r="G18" s="114">
        <v>2781</v>
      </c>
      <c r="H18" s="140">
        <v>2721</v>
      </c>
      <c r="I18" s="115">
        <v>137</v>
      </c>
      <c r="J18" s="116">
        <v>5.0349136346931278</v>
      </c>
      <c r="K18" s="110"/>
      <c r="L18" s="110"/>
      <c r="M18" s="110"/>
      <c r="N18" s="110"/>
      <c r="O18" s="110"/>
    </row>
    <row r="19" spans="1:15" s="110" customFormat="1" ht="24.95" customHeight="1" x14ac:dyDescent="0.2">
      <c r="A19" s="193" t="s">
        <v>146</v>
      </c>
      <c r="B19" s="199" t="s">
        <v>147</v>
      </c>
      <c r="C19" s="113">
        <v>20.678796361091674</v>
      </c>
      <c r="D19" s="115">
        <v>8274</v>
      </c>
      <c r="E19" s="114">
        <v>8219</v>
      </c>
      <c r="F19" s="114">
        <v>8193</v>
      </c>
      <c r="G19" s="114">
        <v>8013</v>
      </c>
      <c r="H19" s="140">
        <v>7966</v>
      </c>
      <c r="I19" s="115">
        <v>308</v>
      </c>
      <c r="J19" s="116">
        <v>3.866432337434095</v>
      </c>
    </row>
    <row r="20" spans="1:15" s="287" customFormat="1" ht="24.95" customHeight="1" x14ac:dyDescent="0.2">
      <c r="A20" s="193" t="s">
        <v>148</v>
      </c>
      <c r="B20" s="199" t="s">
        <v>149</v>
      </c>
      <c r="C20" s="113">
        <v>2.3517944616615014</v>
      </c>
      <c r="D20" s="115">
        <v>941</v>
      </c>
      <c r="E20" s="114">
        <v>944</v>
      </c>
      <c r="F20" s="114">
        <v>943</v>
      </c>
      <c r="G20" s="114">
        <v>927</v>
      </c>
      <c r="H20" s="140">
        <v>899</v>
      </c>
      <c r="I20" s="115">
        <v>42</v>
      </c>
      <c r="J20" s="116">
        <v>4.6718576195773078</v>
      </c>
      <c r="K20" s="110"/>
      <c r="L20" s="110"/>
      <c r="M20" s="110"/>
      <c r="N20" s="110"/>
      <c r="O20" s="110"/>
    </row>
    <row r="21" spans="1:15" s="110" customFormat="1" ht="24.95" customHeight="1" x14ac:dyDescent="0.2">
      <c r="A21" s="201" t="s">
        <v>150</v>
      </c>
      <c r="B21" s="202" t="s">
        <v>151</v>
      </c>
      <c r="C21" s="113">
        <v>2.9916025192442266</v>
      </c>
      <c r="D21" s="115">
        <v>1197</v>
      </c>
      <c r="E21" s="114">
        <v>1213</v>
      </c>
      <c r="F21" s="114">
        <v>1316</v>
      </c>
      <c r="G21" s="114">
        <v>1320</v>
      </c>
      <c r="H21" s="140">
        <v>1233</v>
      </c>
      <c r="I21" s="115">
        <v>-36</v>
      </c>
      <c r="J21" s="116">
        <v>-2.9197080291970803</v>
      </c>
    </row>
    <row r="22" spans="1:15" s="110" customFormat="1" ht="24.95" customHeight="1" x14ac:dyDescent="0.2">
      <c r="A22" s="201" t="s">
        <v>152</v>
      </c>
      <c r="B22" s="199" t="s">
        <v>153</v>
      </c>
      <c r="C22" s="113">
        <v>1.8219534139758073</v>
      </c>
      <c r="D22" s="115">
        <v>729</v>
      </c>
      <c r="E22" s="114">
        <v>708</v>
      </c>
      <c r="F22" s="114">
        <v>715</v>
      </c>
      <c r="G22" s="114">
        <v>759</v>
      </c>
      <c r="H22" s="140">
        <v>750</v>
      </c>
      <c r="I22" s="115">
        <v>-21</v>
      </c>
      <c r="J22" s="116">
        <v>-2.8</v>
      </c>
    </row>
    <row r="23" spans="1:15" s="110" customFormat="1" ht="24.95" customHeight="1" x14ac:dyDescent="0.2">
      <c r="A23" s="193" t="s">
        <v>154</v>
      </c>
      <c r="B23" s="199" t="s">
        <v>155</v>
      </c>
      <c r="C23" s="113">
        <v>2.0593821853443965</v>
      </c>
      <c r="D23" s="115">
        <v>824</v>
      </c>
      <c r="E23" s="114">
        <v>829</v>
      </c>
      <c r="F23" s="114">
        <v>832</v>
      </c>
      <c r="G23" s="114">
        <v>834</v>
      </c>
      <c r="H23" s="140">
        <v>840</v>
      </c>
      <c r="I23" s="115">
        <v>-16</v>
      </c>
      <c r="J23" s="116">
        <v>-1.9047619047619047</v>
      </c>
    </row>
    <row r="24" spans="1:15" s="110" customFormat="1" ht="24.95" customHeight="1" x14ac:dyDescent="0.2">
      <c r="A24" s="193" t="s">
        <v>156</v>
      </c>
      <c r="B24" s="199" t="s">
        <v>221</v>
      </c>
      <c r="C24" s="113">
        <v>4.8460461861441564</v>
      </c>
      <c r="D24" s="115">
        <v>1939</v>
      </c>
      <c r="E24" s="114">
        <v>1848</v>
      </c>
      <c r="F24" s="114">
        <v>1856</v>
      </c>
      <c r="G24" s="114">
        <v>1843</v>
      </c>
      <c r="H24" s="140">
        <v>1911</v>
      </c>
      <c r="I24" s="115">
        <v>28</v>
      </c>
      <c r="J24" s="116">
        <v>1.4652014652014651</v>
      </c>
    </row>
    <row r="25" spans="1:15" s="110" customFormat="1" ht="24.95" customHeight="1" x14ac:dyDescent="0.2">
      <c r="A25" s="193" t="s">
        <v>222</v>
      </c>
      <c r="B25" s="204" t="s">
        <v>159</v>
      </c>
      <c r="C25" s="113">
        <v>2.6891932420273919</v>
      </c>
      <c r="D25" s="115">
        <v>1076</v>
      </c>
      <c r="E25" s="114">
        <v>1090</v>
      </c>
      <c r="F25" s="114">
        <v>1165</v>
      </c>
      <c r="G25" s="114">
        <v>1156</v>
      </c>
      <c r="H25" s="140">
        <v>1027</v>
      </c>
      <c r="I25" s="115">
        <v>49</v>
      </c>
      <c r="J25" s="116">
        <v>4.7711781888997082</v>
      </c>
    </row>
    <row r="26" spans="1:15" s="110" customFormat="1" ht="24.95" customHeight="1" x14ac:dyDescent="0.2">
      <c r="A26" s="201">
        <v>782.78300000000002</v>
      </c>
      <c r="B26" s="203" t="s">
        <v>160</v>
      </c>
      <c r="C26" s="113">
        <v>1.5495351394581625</v>
      </c>
      <c r="D26" s="115">
        <v>620</v>
      </c>
      <c r="E26" s="114">
        <v>633</v>
      </c>
      <c r="F26" s="114">
        <v>673</v>
      </c>
      <c r="G26" s="114">
        <v>719</v>
      </c>
      <c r="H26" s="140">
        <v>686</v>
      </c>
      <c r="I26" s="115">
        <v>-66</v>
      </c>
      <c r="J26" s="116">
        <v>-9.6209912536443145</v>
      </c>
    </row>
    <row r="27" spans="1:15" s="110" customFormat="1" ht="24.95" customHeight="1" x14ac:dyDescent="0.2">
      <c r="A27" s="193" t="s">
        <v>161</v>
      </c>
      <c r="B27" s="199" t="s">
        <v>223</v>
      </c>
      <c r="C27" s="113">
        <v>5.370888733379986</v>
      </c>
      <c r="D27" s="115">
        <v>2149</v>
      </c>
      <c r="E27" s="114">
        <v>2156</v>
      </c>
      <c r="F27" s="114">
        <v>2151</v>
      </c>
      <c r="G27" s="114">
        <v>2135</v>
      </c>
      <c r="H27" s="140">
        <v>2151</v>
      </c>
      <c r="I27" s="115">
        <v>-2</v>
      </c>
      <c r="J27" s="116">
        <v>-9.2980009298000932E-2</v>
      </c>
    </row>
    <row r="28" spans="1:15" s="110" customFormat="1" ht="24.95" customHeight="1" x14ac:dyDescent="0.2">
      <c r="A28" s="193" t="s">
        <v>163</v>
      </c>
      <c r="B28" s="199" t="s">
        <v>164</v>
      </c>
      <c r="C28" s="113">
        <v>3.8113565930220932</v>
      </c>
      <c r="D28" s="115">
        <v>1525</v>
      </c>
      <c r="E28" s="114">
        <v>1541</v>
      </c>
      <c r="F28" s="114">
        <v>1520</v>
      </c>
      <c r="G28" s="114">
        <v>1525</v>
      </c>
      <c r="H28" s="140">
        <v>1524</v>
      </c>
      <c r="I28" s="115">
        <v>1</v>
      </c>
      <c r="J28" s="116">
        <v>6.5616797900262466E-2</v>
      </c>
    </row>
    <row r="29" spans="1:15" s="110" customFormat="1" ht="24.95" customHeight="1" x14ac:dyDescent="0.2">
      <c r="A29" s="193">
        <v>86</v>
      </c>
      <c r="B29" s="199" t="s">
        <v>165</v>
      </c>
      <c r="C29" s="113">
        <v>5.4983504948515449</v>
      </c>
      <c r="D29" s="115">
        <v>2200</v>
      </c>
      <c r="E29" s="114">
        <v>2198</v>
      </c>
      <c r="F29" s="114">
        <v>2183</v>
      </c>
      <c r="G29" s="114">
        <v>2137</v>
      </c>
      <c r="H29" s="140">
        <v>2141</v>
      </c>
      <c r="I29" s="115">
        <v>59</v>
      </c>
      <c r="J29" s="116">
        <v>2.7557216254086874</v>
      </c>
    </row>
    <row r="30" spans="1:15" s="110" customFormat="1" ht="24.95" customHeight="1" x14ac:dyDescent="0.2">
      <c r="A30" s="193">
        <v>87.88</v>
      </c>
      <c r="B30" s="204" t="s">
        <v>166</v>
      </c>
      <c r="C30" s="113">
        <v>8.372488253523942</v>
      </c>
      <c r="D30" s="115">
        <v>3350</v>
      </c>
      <c r="E30" s="114">
        <v>3357</v>
      </c>
      <c r="F30" s="114">
        <v>3336</v>
      </c>
      <c r="G30" s="114">
        <v>3292</v>
      </c>
      <c r="H30" s="140">
        <v>3316</v>
      </c>
      <c r="I30" s="115">
        <v>34</v>
      </c>
      <c r="J30" s="116">
        <v>1.0253317249698433</v>
      </c>
    </row>
    <row r="31" spans="1:15" s="110" customFormat="1" ht="24.95" customHeight="1" x14ac:dyDescent="0.2">
      <c r="A31" s="193" t="s">
        <v>167</v>
      </c>
      <c r="B31" s="199" t="s">
        <v>168</v>
      </c>
      <c r="C31" s="113">
        <v>3.5089473158052584</v>
      </c>
      <c r="D31" s="115">
        <v>1404</v>
      </c>
      <c r="E31" s="114">
        <v>1389</v>
      </c>
      <c r="F31" s="114">
        <v>1380</v>
      </c>
      <c r="G31" s="114">
        <v>1379</v>
      </c>
      <c r="H31" s="140">
        <v>1358</v>
      </c>
      <c r="I31" s="115">
        <v>46</v>
      </c>
      <c r="J31" s="116">
        <v>3.3873343151693667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0.96221133659902025</v>
      </c>
      <c r="D34" s="115">
        <v>385</v>
      </c>
      <c r="E34" s="114">
        <v>371</v>
      </c>
      <c r="F34" s="114">
        <v>429</v>
      </c>
      <c r="G34" s="114">
        <v>411</v>
      </c>
      <c r="H34" s="140">
        <v>373</v>
      </c>
      <c r="I34" s="115">
        <v>12</v>
      </c>
      <c r="J34" s="116">
        <v>3.2171581769436997</v>
      </c>
    </row>
    <row r="35" spans="1:10" s="110" customFormat="1" ht="24.95" customHeight="1" x14ac:dyDescent="0.2">
      <c r="A35" s="292" t="s">
        <v>171</v>
      </c>
      <c r="B35" s="293" t="s">
        <v>172</v>
      </c>
      <c r="C35" s="113">
        <v>33.487453763870839</v>
      </c>
      <c r="D35" s="115">
        <v>13399</v>
      </c>
      <c r="E35" s="114">
        <v>13509</v>
      </c>
      <c r="F35" s="114">
        <v>13645</v>
      </c>
      <c r="G35" s="114">
        <v>13441</v>
      </c>
      <c r="H35" s="140">
        <v>13373</v>
      </c>
      <c r="I35" s="115">
        <v>26</v>
      </c>
      <c r="J35" s="116">
        <v>0.1944215957526359</v>
      </c>
    </row>
    <row r="36" spans="1:10" s="110" customFormat="1" ht="24.95" customHeight="1" x14ac:dyDescent="0.2">
      <c r="A36" s="294" t="s">
        <v>173</v>
      </c>
      <c r="B36" s="295" t="s">
        <v>174</v>
      </c>
      <c r="C36" s="125">
        <v>65.550334899530142</v>
      </c>
      <c r="D36" s="143">
        <v>26228</v>
      </c>
      <c r="E36" s="144">
        <v>26125</v>
      </c>
      <c r="F36" s="144">
        <v>26263</v>
      </c>
      <c r="G36" s="144">
        <v>26039</v>
      </c>
      <c r="H36" s="145">
        <v>25802</v>
      </c>
      <c r="I36" s="143">
        <v>426</v>
      </c>
      <c r="J36" s="146">
        <v>1.6510348035036044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2020-09-25T10:48:18Z</dcterms:created>
  <dcterms:modified xsi:type="dcterms:W3CDTF">2020-09-28T08:10:43Z</dcterms:modified>
</cp:coreProperties>
</file>