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s="1"/>
  <c r="G52" i="24"/>
  <c r="F52" i="24"/>
  <c r="E52" i="24"/>
  <c r="L51" i="24"/>
  <c r="H51" i="24" s="1"/>
  <c r="I51" i="24"/>
  <c r="G51" i="24"/>
  <c r="F51" i="24"/>
  <c r="E51" i="24"/>
  <c r="I44" i="24"/>
  <c r="F44" i="24"/>
  <c r="C44" i="24"/>
  <c r="M44" i="24" s="1"/>
  <c r="B44" i="24"/>
  <c r="D44" i="24" s="1"/>
  <c r="M43" i="24"/>
  <c r="G43" i="24"/>
  <c r="E43" i="24"/>
  <c r="C43" i="24"/>
  <c r="I43" i="24" s="1"/>
  <c r="B43" i="24"/>
  <c r="J43" i="24" s="1"/>
  <c r="I42" i="24"/>
  <c r="F42" i="24"/>
  <c r="C42" i="24"/>
  <c r="M42" i="24" s="1"/>
  <c r="B42" i="24"/>
  <c r="D42" i="24" s="1"/>
  <c r="M41" i="24"/>
  <c r="J41" i="24"/>
  <c r="G41" i="24"/>
  <c r="E41" i="24"/>
  <c r="C41" i="24"/>
  <c r="I41" i="24" s="1"/>
  <c r="B41" i="24"/>
  <c r="I40" i="24"/>
  <c r="F40" i="24"/>
  <c r="C40" i="24"/>
  <c r="M40" i="24" s="1"/>
  <c r="B40" i="24"/>
  <c r="D40" i="24" s="1"/>
  <c r="M36" i="24"/>
  <c r="L36" i="24"/>
  <c r="K36" i="24"/>
  <c r="J36" i="24"/>
  <c r="I36" i="24"/>
  <c r="H36" i="24"/>
  <c r="G36" i="24"/>
  <c r="F36" i="24"/>
  <c r="E36" i="24"/>
  <c r="D36" i="24"/>
  <c r="K57" i="15"/>
  <c r="L57" i="15" s="1"/>
  <c r="C38" i="24"/>
  <c r="I38" i="24" s="1"/>
  <c r="C37" i="24"/>
  <c r="C35" i="24"/>
  <c r="L35" i="24" s="1"/>
  <c r="C34" i="24"/>
  <c r="C33" i="24"/>
  <c r="C32" i="24"/>
  <c r="G32" i="24" s="1"/>
  <c r="C31" i="24"/>
  <c r="C30" i="24"/>
  <c r="C29" i="24"/>
  <c r="C28" i="24"/>
  <c r="C27" i="24"/>
  <c r="C26" i="24"/>
  <c r="C25" i="24"/>
  <c r="C24" i="24"/>
  <c r="C23" i="24"/>
  <c r="C22" i="24"/>
  <c r="C21" i="24"/>
  <c r="C20" i="24"/>
  <c r="C19" i="24"/>
  <c r="L19" i="24" s="1"/>
  <c r="C18" i="24"/>
  <c r="C17" i="24"/>
  <c r="C16" i="24"/>
  <c r="G16" i="24" s="1"/>
  <c r="C15" i="24"/>
  <c r="C9" i="24"/>
  <c r="C8" i="24"/>
  <c r="C7" i="24"/>
  <c r="B38" i="24"/>
  <c r="B37" i="24"/>
  <c r="B35" i="24"/>
  <c r="B34" i="24"/>
  <c r="D34" i="24" s="1"/>
  <c r="B33" i="24"/>
  <c r="B32" i="24"/>
  <c r="B31" i="24"/>
  <c r="B30" i="24"/>
  <c r="H30" i="24" s="1"/>
  <c r="B29" i="24"/>
  <c r="B28" i="24"/>
  <c r="B27" i="24"/>
  <c r="B26" i="24"/>
  <c r="B25" i="24"/>
  <c r="B24" i="24"/>
  <c r="B23" i="24"/>
  <c r="H23" i="24" s="1"/>
  <c r="B22" i="24"/>
  <c r="B21" i="24"/>
  <c r="B20" i="24"/>
  <c r="B19" i="24"/>
  <c r="B18" i="24"/>
  <c r="B17" i="24"/>
  <c r="B16" i="24"/>
  <c r="B15" i="24"/>
  <c r="B9" i="24"/>
  <c r="B8" i="24"/>
  <c r="B7" i="24"/>
  <c r="K24" i="24" l="1"/>
  <c r="J24" i="24"/>
  <c r="F24" i="24"/>
  <c r="H24" i="24"/>
  <c r="D24" i="24"/>
  <c r="G7" i="24"/>
  <c r="M7" i="24"/>
  <c r="E7" i="24"/>
  <c r="I7" i="24"/>
  <c r="L7" i="24"/>
  <c r="F35" i="24"/>
  <c r="J35" i="24"/>
  <c r="H35" i="24"/>
  <c r="D35" i="24"/>
  <c r="K35" i="24"/>
  <c r="K32" i="24"/>
  <c r="J32" i="24"/>
  <c r="F32" i="24"/>
  <c r="H32" i="24"/>
  <c r="D32" i="24"/>
  <c r="F19" i="24"/>
  <c r="J19" i="24"/>
  <c r="H19" i="24"/>
  <c r="D19" i="24"/>
  <c r="K19" i="24"/>
  <c r="K8" i="24"/>
  <c r="J8" i="24"/>
  <c r="F8" i="24"/>
  <c r="D8" i="24"/>
  <c r="H8" i="24"/>
  <c r="K16" i="24"/>
  <c r="J16" i="24"/>
  <c r="F16" i="24"/>
  <c r="H16" i="24"/>
  <c r="D16" i="24"/>
  <c r="F7" i="24"/>
  <c r="J7" i="24"/>
  <c r="K7" i="24"/>
  <c r="H7" i="24"/>
  <c r="D7" i="24"/>
  <c r="F27" i="24"/>
  <c r="J27" i="24"/>
  <c r="K27" i="24"/>
  <c r="H27" i="24"/>
  <c r="D27" i="24"/>
  <c r="G27" i="24"/>
  <c r="M27" i="24"/>
  <c r="E27" i="24"/>
  <c r="I27" i="24"/>
  <c r="L27" i="24"/>
  <c r="I20" i="24"/>
  <c r="M20" i="24"/>
  <c r="E20" i="24"/>
  <c r="L20" i="24"/>
  <c r="G20" i="24"/>
  <c r="G33" i="24"/>
  <c r="M33" i="24"/>
  <c r="E33" i="24"/>
  <c r="I33" i="24"/>
  <c r="L33" i="24"/>
  <c r="F15" i="24"/>
  <c r="J15" i="24"/>
  <c r="K15" i="24"/>
  <c r="H15" i="24"/>
  <c r="D15" i="24"/>
  <c r="K18" i="24"/>
  <c r="J18" i="24"/>
  <c r="F18" i="24"/>
  <c r="H18" i="24"/>
  <c r="F21" i="24"/>
  <c r="J21" i="24"/>
  <c r="D21" i="24"/>
  <c r="H21" i="24"/>
  <c r="F33" i="24"/>
  <c r="J33" i="24"/>
  <c r="K33" i="24"/>
  <c r="H33" i="24"/>
  <c r="D33" i="24"/>
  <c r="C14" i="24"/>
  <c r="C6" i="24"/>
  <c r="I24" i="24"/>
  <c r="M24" i="24"/>
  <c r="E24" i="24"/>
  <c r="L24" i="24"/>
  <c r="G24" i="24"/>
  <c r="I30" i="24"/>
  <c r="M30" i="24"/>
  <c r="E30" i="24"/>
  <c r="L30" i="24"/>
  <c r="G30" i="24"/>
  <c r="D18" i="24"/>
  <c r="K30" i="24"/>
  <c r="J30" i="24"/>
  <c r="F30" i="24"/>
  <c r="D30" i="24"/>
  <c r="G17" i="24"/>
  <c r="M17" i="24"/>
  <c r="E17" i="24"/>
  <c r="I17" i="24"/>
  <c r="L17" i="24"/>
  <c r="I8" i="24"/>
  <c r="M8" i="24"/>
  <c r="E8" i="24"/>
  <c r="G8" i="24"/>
  <c r="I18" i="24"/>
  <c r="M18" i="24"/>
  <c r="E18" i="24"/>
  <c r="L18" i="24"/>
  <c r="G18" i="24"/>
  <c r="I34" i="24"/>
  <c r="M34" i="24"/>
  <c r="E34" i="24"/>
  <c r="L34" i="24"/>
  <c r="G34" i="24"/>
  <c r="K58" i="24"/>
  <c r="J58" i="24"/>
  <c r="I58" i="24"/>
  <c r="K22" i="24"/>
  <c r="J22" i="24"/>
  <c r="F22" i="24"/>
  <c r="H22" i="24"/>
  <c r="D22" i="24"/>
  <c r="K28" i="24"/>
  <c r="J28" i="24"/>
  <c r="F28" i="24"/>
  <c r="D28" i="24"/>
  <c r="H28" i="24"/>
  <c r="F31" i="24"/>
  <c r="J31" i="24"/>
  <c r="K31" i="24"/>
  <c r="H31" i="24"/>
  <c r="D31" i="24"/>
  <c r="K34" i="24"/>
  <c r="J34" i="24"/>
  <c r="F34" i="24"/>
  <c r="H34" i="24"/>
  <c r="D38" i="24"/>
  <c r="K38" i="24"/>
  <c r="J38" i="24"/>
  <c r="H38" i="24"/>
  <c r="F38" i="24"/>
  <c r="G9" i="24"/>
  <c r="M9" i="24"/>
  <c r="E9" i="24"/>
  <c r="I9" i="24"/>
  <c r="L9" i="24"/>
  <c r="G15" i="24"/>
  <c r="M15" i="24"/>
  <c r="E15" i="24"/>
  <c r="I15" i="24"/>
  <c r="L15" i="24"/>
  <c r="G21" i="24"/>
  <c r="M21" i="24"/>
  <c r="E21" i="24"/>
  <c r="I21" i="24"/>
  <c r="L21" i="24"/>
  <c r="G31" i="24"/>
  <c r="M31" i="24"/>
  <c r="E31" i="24"/>
  <c r="I31" i="24"/>
  <c r="L31" i="24"/>
  <c r="K21" i="24"/>
  <c r="K74" i="24"/>
  <c r="J74" i="24"/>
  <c r="I74" i="24"/>
  <c r="I77" i="24" s="1"/>
  <c r="H37" i="24"/>
  <c r="F37" i="24"/>
  <c r="D37" i="24"/>
  <c r="K37" i="24"/>
  <c r="J37" i="24"/>
  <c r="I37" i="24"/>
  <c r="G37" i="24"/>
  <c r="L37" i="24"/>
  <c r="M37" i="24"/>
  <c r="E37" i="24"/>
  <c r="F25" i="24"/>
  <c r="J25" i="24"/>
  <c r="K25" i="24"/>
  <c r="H25" i="24"/>
  <c r="G25" i="24"/>
  <c r="M25" i="24"/>
  <c r="E25" i="24"/>
  <c r="I25" i="24"/>
  <c r="L25" i="24"/>
  <c r="I28" i="24"/>
  <c r="M28" i="24"/>
  <c r="E28" i="24"/>
  <c r="G28" i="24"/>
  <c r="I16" i="24"/>
  <c r="M16" i="24"/>
  <c r="E16" i="24"/>
  <c r="L16" i="24"/>
  <c r="G19" i="24"/>
  <c r="M19" i="24"/>
  <c r="E19" i="24"/>
  <c r="I19" i="24"/>
  <c r="I22" i="24"/>
  <c r="M22" i="24"/>
  <c r="E22" i="24"/>
  <c r="L22" i="24"/>
  <c r="G22" i="24"/>
  <c r="I32" i="24"/>
  <c r="M32" i="24"/>
  <c r="E32" i="24"/>
  <c r="L32" i="24"/>
  <c r="G35" i="24"/>
  <c r="M35" i="24"/>
  <c r="E35" i="24"/>
  <c r="I35" i="24"/>
  <c r="C45" i="24"/>
  <c r="C39" i="24"/>
  <c r="D25" i="24"/>
  <c r="B45" i="24"/>
  <c r="B39" i="24"/>
  <c r="B14" i="24"/>
  <c r="B6" i="24"/>
  <c r="K20" i="24"/>
  <c r="J20" i="24"/>
  <c r="F20" i="24"/>
  <c r="H20" i="24"/>
  <c r="D20" i="24"/>
  <c r="F23" i="24"/>
  <c r="J23" i="24"/>
  <c r="K23" i="24"/>
  <c r="D23" i="24"/>
  <c r="K26" i="24"/>
  <c r="J26" i="24"/>
  <c r="F26" i="24"/>
  <c r="H26" i="24"/>
  <c r="D26" i="24"/>
  <c r="F29" i="24"/>
  <c r="J29" i="24"/>
  <c r="K29" i="24"/>
  <c r="H29" i="24"/>
  <c r="D29" i="24"/>
  <c r="I26" i="24"/>
  <c r="M26" i="24"/>
  <c r="E26" i="24"/>
  <c r="G26" i="24"/>
  <c r="L26" i="24"/>
  <c r="L8" i="24"/>
  <c r="F9" i="24"/>
  <c r="J9" i="24"/>
  <c r="K9" i="24"/>
  <c r="H9" i="24"/>
  <c r="D9" i="24"/>
  <c r="F17" i="24"/>
  <c r="J17" i="24"/>
  <c r="K17" i="24"/>
  <c r="H17" i="24"/>
  <c r="D17" i="24"/>
  <c r="G23" i="24"/>
  <c r="M23" i="24"/>
  <c r="E23" i="24"/>
  <c r="I23" i="24"/>
  <c r="L23" i="24"/>
  <c r="G29" i="24"/>
  <c r="M29" i="24"/>
  <c r="E29" i="24"/>
  <c r="I29" i="24"/>
  <c r="L29" i="24"/>
  <c r="L28" i="24"/>
  <c r="K66" i="24"/>
  <c r="J66" i="24"/>
  <c r="I66" i="24"/>
  <c r="K53" i="24"/>
  <c r="J53" i="24"/>
  <c r="K61" i="24"/>
  <c r="J61" i="24"/>
  <c r="K69" i="24"/>
  <c r="J69" i="24"/>
  <c r="H41" i="24"/>
  <c r="F41" i="24"/>
  <c r="D41" i="24"/>
  <c r="K41" i="24"/>
  <c r="K55" i="24"/>
  <c r="J55" i="24"/>
  <c r="K63" i="24"/>
  <c r="J63" i="24"/>
  <c r="K71" i="24"/>
  <c r="J71" i="24"/>
  <c r="K52" i="24"/>
  <c r="J52" i="24"/>
  <c r="K60" i="24"/>
  <c r="J60" i="24"/>
  <c r="K68" i="24"/>
  <c r="J68" i="24"/>
  <c r="H43" i="24"/>
  <c r="F43" i="24"/>
  <c r="D43" i="24"/>
  <c r="K43" i="24"/>
  <c r="K57" i="24"/>
  <c r="J57" i="24"/>
  <c r="K65" i="24"/>
  <c r="J65" i="24"/>
  <c r="K73" i="24"/>
  <c r="J73" i="24"/>
  <c r="K54" i="24"/>
  <c r="J54" i="24"/>
  <c r="K62" i="24"/>
  <c r="J62" i="24"/>
  <c r="K70" i="24"/>
  <c r="J70" i="24"/>
  <c r="K51" i="24"/>
  <c r="J51" i="24"/>
  <c r="K59" i="24"/>
  <c r="J59" i="24"/>
  <c r="K67" i="24"/>
  <c r="J67" i="24"/>
  <c r="K75" i="24"/>
  <c r="K77" i="24" s="1"/>
  <c r="J75" i="24"/>
  <c r="M38" i="24"/>
  <c r="E38" i="24"/>
  <c r="L38" i="24"/>
  <c r="G38" i="24"/>
  <c r="K56" i="24"/>
  <c r="J56" i="24"/>
  <c r="K64" i="24"/>
  <c r="J64" i="24"/>
  <c r="K72" i="24"/>
  <c r="J72" i="24"/>
  <c r="G40" i="24"/>
  <c r="G42" i="24"/>
  <c r="G44" i="24"/>
  <c r="H40" i="24"/>
  <c r="L41" i="24"/>
  <c r="H42" i="24"/>
  <c r="L43" i="24"/>
  <c r="H44" i="24"/>
  <c r="J40" i="24"/>
  <c r="J42" i="24"/>
  <c r="J44" i="24"/>
  <c r="K40" i="24"/>
  <c r="K42" i="24"/>
  <c r="K44" i="24"/>
  <c r="L40" i="24"/>
  <c r="L42" i="24"/>
  <c r="L44" i="24"/>
  <c r="E40" i="24"/>
  <c r="E42" i="24"/>
  <c r="E44" i="24"/>
  <c r="I78" i="24" l="1"/>
  <c r="I79" i="24"/>
  <c r="I45" i="24"/>
  <c r="G45" i="24"/>
  <c r="L45" i="24"/>
  <c r="E45" i="24"/>
  <c r="M45" i="24"/>
  <c r="J77" i="24"/>
  <c r="K6" i="24"/>
  <c r="J6" i="24"/>
  <c r="F6" i="24"/>
  <c r="H6" i="24"/>
  <c r="D6" i="24"/>
  <c r="I6" i="24"/>
  <c r="M6" i="24"/>
  <c r="E6" i="24"/>
  <c r="G6" i="24"/>
  <c r="L6" i="24"/>
  <c r="H39" i="24"/>
  <c r="F39" i="24"/>
  <c r="D39" i="24"/>
  <c r="K39" i="24"/>
  <c r="J39" i="24"/>
  <c r="H45" i="24"/>
  <c r="F45" i="24"/>
  <c r="D45" i="24"/>
  <c r="K45" i="24"/>
  <c r="J45" i="24"/>
  <c r="K79" i="24"/>
  <c r="K78" i="24"/>
  <c r="K14" i="24"/>
  <c r="J14" i="24"/>
  <c r="F14" i="24"/>
  <c r="D14" i="24"/>
  <c r="H14" i="24"/>
  <c r="I14" i="24"/>
  <c r="M14" i="24"/>
  <c r="E14" i="24"/>
  <c r="L14" i="24"/>
  <c r="G14" i="24"/>
  <c r="I39" i="24"/>
  <c r="G39" i="24"/>
  <c r="L39" i="24"/>
  <c r="M39" i="24"/>
  <c r="E39" i="24"/>
  <c r="I82" i="24" l="1"/>
  <c r="J79" i="24"/>
  <c r="J78" i="24"/>
  <c r="I83" i="24" s="1"/>
  <c r="I81" i="24" l="1"/>
</calcChain>
</file>

<file path=xl/sharedStrings.xml><?xml version="1.0" encoding="utf-8"?>
<sst xmlns="http://schemas.openxmlformats.org/spreadsheetml/2006/main" count="1873" uniqueCount="520">
  <si>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</si>
  <si>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</si>
  <si>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</si>
  <si>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</si>
  <si>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</si>
  <si>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</si>
  <si>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</si>
  <si>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</si>
  <si>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</si>
  <si>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</si>
  <si>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</si>
  <si>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</si>
  <si>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</si>
  <si>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Miesbach (09182)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</si>
  <si>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</si>
  <si>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</si>
  <si>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</si>
  <si>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</si>
  <si>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</si>
  <si>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</si>
  <si>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</si>
  <si>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</si>
  <si>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</si>
  <si>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</si>
  <si>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</si>
  <si>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</si>
  <si>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</si>
  <si>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</si>
  <si>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</si>
  <si>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</si>
  <si>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</si>
  <si>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</si>
  <si>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</si>
  <si>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</si>
  <si>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</si>
  <si>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</si>
  <si>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</si>
  <si>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</si>
  <si>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</si>
  <si>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</si>
  <si>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</si>
  <si>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</si>
  <si>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</si>
  <si>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</si>
  <si>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</si>
  <si>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</si>
  <si>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</si>
  <si>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</si>
  <si>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</si>
  <si>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</si>
  <si>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</si>
  <si>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</si>
  <si>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</si>
  <si>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</si>
  <si>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</si>
  <si>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</si>
  <si>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</si>
  <si>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</si>
  <si>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</si>
  <si>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</si>
  <si>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</si>
  <si>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</si>
  <si>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</si>
  <si>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</si>
  <si>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</si>
  <si>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</si>
  <si>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</si>
  <si>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</si>
  <si>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</si>
  <si>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</si>
  <si>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</si>
  <si>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</si>
  <si>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</si>
  <si>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</si>
  <si>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</si>
  <si>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</si>
  <si>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</si>
  <si>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</si>
  <si>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</si>
  <si>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</si>
  <si>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</si>
  <si>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</si>
  <si>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</si>
  <si>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</si>
  <si>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</si>
  <si>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</si>
  <si>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</si>
  <si>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</si>
  <si>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</si>
  <si>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</si>
  <si>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</si>
  <si>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</si>
  <si>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Miesbach (09182);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</si>
  <si>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</si>
  <si>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</si>
  <si>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</si>
  <si>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</si>
  <si>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</si>
  <si>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</si>
  <si>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</si>
  <si>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</si>
  <si>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</si>
  <si>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</si>
  <si>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</si>
  <si>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</si>
  <si>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</si>
  <si>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</si>
  <si>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</si>
  <si>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</si>
  <si>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</si>
  <si>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</si>
  <si>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</si>
  <si>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</si>
  <si>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</si>
  <si>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</si>
  <si>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</si>
  <si>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</si>
  <si>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</si>
  <si>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</si>
  <si>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</si>
  <si>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</si>
  <si>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</si>
  <si>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</si>
  <si>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</si>
  <si>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</si>
  <si>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</si>
  <si>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</si>
  <si>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</si>
  <si>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</si>
  <si>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</si>
  <si>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</si>
  <si>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</si>
  <si>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</si>
  <si>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</si>
  <si>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</si>
  <si>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</si>
  <si>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</si>
  <si>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</si>
  <si>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</si>
  <si>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</si>
  <si>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</si>
  <si>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</si>
  <si>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</si>
  <si>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</si>
  <si>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</si>
  <si>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</si>
  <si>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</si>
  <si>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</si>
  <si>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</si>
  <si>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</si>
  <si>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</si>
  <si>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</si>
  <si>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</si>
  <si>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</si>
  <si>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</si>
  <si>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</si>
  <si>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</si>
  <si>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</si>
  <si>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</si>
  <si>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</si>
  <si>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</si>
  <si>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</si>
  <si>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</si>
  <si>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</si>
  <si>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</si>
  <si>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</si>
  <si>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</si>
  <si>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</si>
  <si>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</si>
  <si>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</si>
  <si>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</si>
  <si>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</si>
  <si>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</si>
  <si>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</si>
  <si>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</si>
  <si>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</si>
  <si>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</si>
  <si>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</si>
  <si>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</si>
  <si>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</si>
  <si>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</si>
  <si>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</si>
  <si>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</si>
  <si>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Miesbach (09182)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</si>
  <si>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</si>
  <si>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</si>
  <si>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</si>
  <si>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</si>
  <si>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</si>
  <si>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</si>
  <si>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</si>
  <si>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</si>
  <si>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</si>
  <si>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</si>
  <si>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</si>
  <si>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</si>
  <si>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</si>
  <si>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</si>
  <si>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</si>
  <si>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</si>
  <si>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</si>
  <si>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</si>
  <si>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</si>
  <si>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</si>
  <si>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</si>
  <si>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</si>
  <si>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</si>
  <si>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</si>
  <si>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</si>
  <si>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</si>
  <si>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</si>
  <si>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</si>
  <si>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</si>
  <si>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</si>
  <si>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</si>
  <si>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</si>
  <si>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</si>
  <si>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</si>
  <si>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</si>
  <si>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</si>
  <si>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</si>
  <si>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</si>
  <si>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</si>
  <si>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</si>
  <si>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</si>
  <si>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</si>
  <si>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</si>
  <si>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</si>
  <si>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</si>
  <si>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</si>
  <si>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</si>
  <si>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</si>
  <si>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</si>
  <si>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</si>
  <si>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</si>
  <si>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</si>
  <si>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</si>
  <si>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</si>
  <si>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</si>
  <si>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</si>
  <si>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</si>
  <si>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</si>
  <si>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</si>
  <si>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</si>
  <si>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</si>
  <si>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</si>
  <si>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</si>
  <si>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</si>
  <si>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</si>
  <si>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</si>
  <si>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</si>
  <si>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</si>
  <si>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</si>
  <si>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</si>
  <si>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</si>
  <si>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</si>
  <si>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</si>
  <si>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</si>
  <si>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</si>
  <si>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</si>
  <si>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</si>
  <si>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</si>
  <si>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</si>
  <si>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</si>
  <si>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</si>
  <si>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</si>
  <si>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</si>
  <si>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</si>
  <si>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</si>
  <si>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</si>
  <si>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</si>
  <si>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</si>
  <si>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</si>
  <si>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</si>
  <si>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</si>
  <si>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</si>
  <si>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</si>
  <si>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</si>
  <si>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</si>
  <si>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</si>
  <si>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</si>
  <si>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</si>
  <si>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</si>
  <si>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</si>
  <si>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</si>
  <si>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</si>
  <si>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</si>
  <si>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</si>
  <si>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</si>
  <si>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</si>
  <si>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</si>
  <si>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</si>
  <si>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</si>
  <si>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</si>
  <si>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</si>
  <si>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</si>
  <si>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</si>
  <si>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</si>
  <si>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</si>
  <si>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</si>
  <si>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</si>
  <si>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</si>
  <si>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</si>
  <si>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</si>
  <si>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</si>
  <si>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</si>
  <si>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</si>
  <si>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</si>
  <si>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</si>
  <si>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</si>
  <si>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</si>
  <si>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</si>
  <si>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</si>
  <si>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</si>
  <si>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</si>
  <si>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</si>
  <si>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</si>
  <si>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</si>
  <si>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</si>
  <si>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</si>
  <si>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</si>
  <si>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</si>
  <si>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</si>
  <si>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</si>
  <si>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</si>
  <si>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</si>
  <si>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</si>
  <si>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</si>
  <si>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</si>
  <si>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</si>
  <si>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</si>
  <si>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</si>
  <si>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</si>
  <si>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</si>
  <si>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</si>
  <si>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</si>
  <si>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</si>
  <si>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</si>
  <si>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</si>
  <si>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</si>
  <si>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</si>
  <si>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</si>
  <si>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</si>
  <si>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</si>
  <si>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</si>
  <si>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</si>
  <si>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</si>
  <si>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</si>
  <si>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</si>
  <si>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</si>
  <si>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</si>
  <si>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</si>
  <si>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</si>
  <si>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</si>
  <si>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</si>
  <si>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</si>
  <si>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</si>
  <si>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</si>
  <si>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</si>
  <si>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</si>
  <si>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</si>
  <si>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</si>
  <si>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</si>
  <si>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</si>
  <si>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</si>
  <si>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</si>
  <si>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</si>
  <si>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</si>
  <si>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</si>
  <si>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</si>
  <si>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</si>
  <si>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</si>
  <si>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</si>
  <si>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Miesbach (09182);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</si>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</sst>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{DAFE27FC-07D3-492B-865B-6E3E57464E9E}</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C24E-4E6B-99E2-CE6B684587F1}"/>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{9A203215-8E9F-4D0A-846C-894E8CDB15D7}</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C24E-4E6B-99E2-CE6B684587F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{628E9885-DCC9-4E93-A925-69A3BA5284F5}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24E-4E6B-99E2-CE6B684587F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{30388368-CDD5-40AC-AFA4-D73656F74865}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24E-4E6B-99E2-CE6B684587F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0.37531736394745557</c:v>
                </c:pt>
                <c:pt idx="1">
                  <c:v>1.0013227114154917</c:v>
                </c:pt>
                <c:pt idx="2">
                  <c:v>1.1186464311118853</c:v>
                </c:pt>
                <c:pt idx="3">
                  <c:v>1.0875687030768</c:v>
                </c:pt>
              </c:numCache>
            </c:numRef>
          </c:val>
          <c:extLst>
            <c:ext xmlns:c16="http://schemas.microsoft.com/office/drawing/2014/chart" uri="{C3380CC4-5D6E-409C-BE32-E72D297353CC}">
              <c16:uniqueId val="{00000004-C24E-4E6B-99E2-CE6B684587F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{3AAA3EC8-01A6-481D-B78D-26BDE5BFDBF8}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24E-4E6B-99E2-CE6B684587F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{704F292F-D911-4070-A7C2-1E602AE9966D}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24E-4E6B-99E2-CE6B684587F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{C6AE2F22-A64D-422A-887A-9EE8B6C52756}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24E-4E6B-99E2-CE6B684587F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{061A7C9E-940D-4F99-A2A8-E86EE128AB69}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24E-4E6B-99E2-CE6B684587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24E-4E6B-99E2-CE6B684587F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24E-4E6B-99E2-CE6B684587F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{85D04ADD-80EB-4E74-81B2-0E57BCEA4D28}</c15:txfldGUID>
                      <c15:f>Daten_Diagramme!$E$6</c15:f>
                      <c15:dlblFieldTableCache>
                        <c:ptCount val="1"/>
                        <c:pt idx="0">
                          <c:v>-2.9</c:v>
                        </c:pt>
                      </c15:dlblFieldTableCache>
                    </c15:dlblFTEntry>
                  </c15:dlblFieldTable>
                  <c15:showDataLabelsRange val="0"/>
                </c:ext>
                <c:ext xmlns:c16="http://schemas.microsoft.com/office/drawing/2014/chart" uri="{C3380CC4-5D6E-409C-BE32-E72D297353CC}">
                  <c16:uniqueId val="{00000000-C75C-41B9-BED4-50D319E9E02A}"/>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{96A9CFC0-6443-4843-93A2-0D136F4EAC6F}</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C75C-41B9-BED4-50D319E9E02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{AA8A1E6D-B03D-4470-B6CE-32C2398932D8}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75C-41B9-BED4-50D319E9E02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{EC52B249-FEA2-402D-B001-E1C7E99DCC97}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75C-41B9-BED4-50D319E9E02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-2.9443064916637107</c:v>
                </c:pt>
                <c:pt idx="1">
                  <c:v>-1.8915068707011207</c:v>
                </c:pt>
                <c:pt idx="2">
                  <c:v>-2.7637010795899166</c:v>
                </c:pt>
                <c:pt idx="3">
                  <c:v>-2.8655893304673015</c:v>
                </c:pt>
              </c:numCache>
            </c:numRef>
          </c:val>
          <c:extLst>
            <c:ext xmlns:c16="http://schemas.microsoft.com/office/drawing/2014/chart" uri="{C3380CC4-5D6E-409C-BE32-E72D297353CC}">
              <c16:uniqueId val="{00000004-C75C-41B9-BED4-50D319E9E02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{F9F32BDA-A709-4CEF-AE40-E7E6751EE077}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75C-41B9-BED4-50D319E9E02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{9F395F85-2F97-402B-98F0-AE6D43F38373}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75C-41B9-BED4-50D319E9E02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{7A5BA128-AD48-4434-BA5B-4049E743C73D}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75C-41B9-BED4-50D319E9E02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{16099C71-79D0-4370-B9E9-291C3CD9FA22}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75C-41B9-BED4-50D319E9E02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75C-41B9-BED4-50D319E9E02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75C-41B9-BED4-50D319E9E02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{2C0428B1-30B1-4A37-9B6A-25B2C90840C1}</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334F-4917-AFF8-502861EB257C}"/>
                </c:ext>
              </c:extLst>
            </c:dLbl>
            <c:dLbl>
              <c:idx val="1"/>
              <c:tx>
                <c:strRef>
                  <c:f>Daten_Diagramme!$D$15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{9B0E308E-FF86-4A8D-AECE-AEEE8DCE36A6}</c15:txfldGUID>
                      <c15:f>Daten_Diagramme!$D$15</c15:f>
                      <c15:dlblFieldTableCache>
                        <c:ptCount val="1"/>
                        <c:pt idx="0">
                          <c:v>1.6</c:v>
                        </c:pt>
                      </c15:dlblFieldTableCache>
                    </c15:dlblFTEntry>
                  </c15:dlblFieldTable>
                  <c15:showDataLabelsRange val="0"/>
                </c:ext>
                <c:ext xmlns:c16="http://schemas.microsoft.com/office/drawing/2014/chart" uri="{C3380CC4-5D6E-409C-BE32-E72D297353CC}">
                  <c16:uniqueId val="{00000001-334F-4917-AFF8-502861EB257C}"/>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{17819BA6-6B03-45AC-A5AA-F0E9D5088DB4}</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334F-4917-AFF8-502861EB257C}"/>
                </c:ext>
              </c:extLst>
            </c:dLbl>
            <c:dLbl>
              <c:idx val="3"/>
              <c:tx>
                <c:strRef>
                  <c:f>Daten_Diagramme!$D$17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{497B0DC7-9EE4-4345-B3BC-9063E65E3AEA}</c15:txfldGUID>
                      <c15:f>Daten_Diagramme!$D$17</c15:f>
                      <c15:dlblFieldTableCache>
                        <c:ptCount val="1"/>
                        <c:pt idx="0">
                          <c:v>-3.7</c:v>
                        </c:pt>
                      </c15:dlblFieldTableCache>
                    </c15:dlblFTEntry>
                  </c15:dlblFieldTable>
                  <c15:showDataLabelsRange val="0"/>
                </c:ext>
                <c:ext xmlns:c16="http://schemas.microsoft.com/office/drawing/2014/chart" uri="{C3380CC4-5D6E-409C-BE32-E72D297353CC}">
                  <c16:uniqueId val="{00000003-334F-4917-AFF8-502861EB257C}"/>
                </c:ext>
              </c:extLst>
            </c:dLbl>
            <c:dLbl>
              <c:idx val="4"/>
              <c:tx>
                <c:strRef>
                  <c:f>Daten_Diagramme!$D$18</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{214C9806-B9A7-40A7-9391-DE8019DAFC7F}</c15:txfldGUID>
                      <c15:f>Daten_Diagramme!$D$18</c15:f>
                      <c15:dlblFieldTableCache>
                        <c:ptCount val="1"/>
                        <c:pt idx="0">
                          <c:v>-6.9</c:v>
                        </c:pt>
                      </c15:dlblFieldTableCache>
                    </c15:dlblFTEntry>
                  </c15:dlblFieldTable>
                  <c15:showDataLabelsRange val="0"/>
                </c:ext>
                <c:ext xmlns:c16="http://schemas.microsoft.com/office/drawing/2014/chart" uri="{C3380CC4-5D6E-409C-BE32-E72D297353CC}">
                  <c16:uniqueId val="{00000004-334F-4917-AFF8-502861EB257C}"/>
                </c:ext>
              </c:extLst>
            </c:dLbl>
            <c:dLbl>
              <c:idx val="5"/>
              <c:tx>
                <c:strRef>
                  <c:f>Daten_Diagramme!$D$19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{817ED12D-5EF4-41FA-93CF-91C61AD722ED}</c15:txfldGUID>
                      <c15:f>Daten_Diagramme!$D$19</c15:f>
                      <c15:dlblFieldTableCache>
                        <c:ptCount val="1"/>
                        <c:pt idx="0">
                          <c:v>-1.4</c:v>
                        </c:pt>
                      </c15:dlblFieldTableCache>
                    </c15:dlblFTEntry>
                  </c15:dlblFieldTable>
                  <c15:showDataLabelsRange val="0"/>
                </c:ext>
                <c:ext xmlns:c16="http://schemas.microsoft.com/office/drawing/2014/chart" uri="{C3380CC4-5D6E-409C-BE32-E72D297353CC}">
                  <c16:uniqueId val="{00000005-334F-4917-AFF8-502861EB257C}"/>
                </c:ext>
              </c:extLst>
            </c:dLbl>
            <c:dLbl>
              <c:idx val="6"/>
              <c:tx>
                <c:strRef>
                  <c:f>Daten_Diagramme!$D$20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{51A6AC20-76F5-43F3-9997-C31D155FFCA0}</c15:txfldGUID>
                      <c15:f>Daten_Diagramme!$D$20</c15:f>
                      <c15:dlblFieldTableCache>
                        <c:ptCount val="1"/>
                        <c:pt idx="0">
                          <c:v>1.9</c:v>
                        </c:pt>
                      </c15:dlblFieldTableCache>
                    </c15:dlblFTEntry>
                  </c15:dlblFieldTable>
                  <c15:showDataLabelsRange val="0"/>
                </c:ext>
                <c:ext xmlns:c16="http://schemas.microsoft.com/office/drawing/2014/chart" uri="{C3380CC4-5D6E-409C-BE32-E72D297353CC}">
                  <c16:uniqueId val="{00000006-334F-4917-AFF8-502861EB257C}"/>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{AAA68EC7-9EE3-426E-B0D9-4BD14584360B}</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334F-4917-AFF8-502861EB257C}"/>
                </c:ext>
              </c:extLst>
            </c:dLbl>
            <c:dLbl>
              <c:idx val="8"/>
              <c:tx>
                <c:strRef>
                  <c:f>Daten_Diagramme!$D$22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{4151669E-7005-4064-A349-E2B0EA46261E}</c15:txfldGUID>
                      <c15:f>Daten_Diagramme!$D$22</c15:f>
                      <c15:dlblFieldTableCache>
                        <c:ptCount val="1"/>
                        <c:pt idx="0">
                          <c:v>2.2</c:v>
                        </c:pt>
                      </c15:dlblFieldTableCache>
                    </c15:dlblFTEntry>
                  </c15:dlblFieldTable>
                  <c15:showDataLabelsRange val="0"/>
                </c:ext>
                <c:ext xmlns:c16="http://schemas.microsoft.com/office/drawing/2014/chart" uri="{C3380CC4-5D6E-409C-BE32-E72D297353CC}">
                  <c16:uniqueId val="{00000008-334F-4917-AFF8-502861EB257C}"/>
                </c:ext>
              </c:extLst>
            </c:dLbl>
            <c:dLbl>
              <c:idx val="9"/>
              <c:tx>
                <c:strRef>
                  <c:f>Daten_Diagramme!$D$23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{C28CA01B-FF27-4175-949C-F7221B40EF29}</c15:txfldGUID>
                      <c15:f>Daten_Diagramme!$D$23</c15:f>
                      <c15:dlblFieldTableCache>
                        <c:ptCount val="1"/>
                        <c:pt idx="0">
                          <c:v>0.6</c:v>
                        </c:pt>
                      </c15:dlblFieldTableCache>
                    </c15:dlblFTEntry>
                  </c15:dlblFieldTable>
                  <c15:showDataLabelsRange val="0"/>
                </c:ext>
                <c:ext xmlns:c16="http://schemas.microsoft.com/office/drawing/2014/chart" uri="{C3380CC4-5D6E-409C-BE32-E72D297353CC}">
                  <c16:uniqueId val="{00000009-334F-4917-AFF8-502861EB257C}"/>
                </c:ext>
              </c:extLst>
            </c:dLbl>
            <c:dLbl>
              <c:idx val="10"/>
              <c:tx>
                <c:strRef>
                  <c:f>Daten_Diagramme!$D$24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{A1A117B0-AD87-4A17-AF34-1540A9C68988}</c15:txfldGUID>
                      <c15:f>Daten_Diagramme!$D$24</c15:f>
                      <c15:dlblFieldTableCache>
                        <c:ptCount val="1"/>
                        <c:pt idx="0">
                          <c:v>-3.5</c:v>
                        </c:pt>
                      </c15:dlblFieldTableCache>
                    </c15:dlblFTEntry>
                  </c15:dlblFieldTable>
                  <c15:showDataLabelsRange val="0"/>
                </c:ext>
                <c:ext xmlns:c16="http://schemas.microsoft.com/office/drawing/2014/chart" uri="{C3380CC4-5D6E-409C-BE32-E72D297353CC}">
                  <c16:uniqueId val="{0000000A-334F-4917-AFF8-502861EB257C}"/>
                </c:ext>
              </c:extLst>
            </c:dLbl>
            <c:dLbl>
              <c:idx val="11"/>
              <c:tx>
                <c:strRef>
                  <c:f>Daten_Diagramme!$D$25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{8EFE4EC1-F999-4F41-8550-B44DE6CE44B8}</c15:txfldGUID>
                      <c15:f>Daten_Diagramme!$D$25</c15:f>
                      <c15:dlblFieldTableCache>
                        <c:ptCount val="1"/>
                        <c:pt idx="0">
                          <c:v>2.1</c:v>
                        </c:pt>
                      </c15:dlblFieldTableCache>
                    </c15:dlblFTEntry>
                  </c15:dlblFieldTable>
                  <c15:showDataLabelsRange val="0"/>
                </c:ext>
                <c:ext xmlns:c16="http://schemas.microsoft.com/office/drawing/2014/chart" uri="{C3380CC4-5D6E-409C-BE32-E72D297353CC}">
                  <c16:uniqueId val="{0000000B-334F-4917-AFF8-502861EB257C}"/>
                </c:ext>
              </c:extLst>
            </c:dLbl>
            <c:dLbl>
              <c:idx val="12"/>
              <c:tx>
                <c:strRef>
                  <c:f>Daten_Diagramme!$D$26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{027C09DD-1EC4-417D-ADBF-CFAFC4F673E0}</c15:txfldGUID>
                      <c15:f>Daten_Diagramme!$D$26</c15:f>
                      <c15:dlblFieldTableCache>
                        <c:ptCount val="1"/>
                        <c:pt idx="0">
                          <c:v>*</c:v>
                        </c:pt>
                      </c15:dlblFieldTableCache>
                    </c15:dlblFTEntry>
                  </c15:dlblFieldTable>
                  <c15:showDataLabelsRange val="0"/>
                </c:ext>
                <c:ext xmlns:c16="http://schemas.microsoft.com/office/drawing/2014/chart" uri="{C3380CC4-5D6E-409C-BE32-E72D297353CC}">
                  <c16:uniqueId val="{0000000C-334F-4917-AFF8-502861EB257C}"/>
                </c:ext>
              </c:extLst>
            </c:dLbl>
            <c:dLbl>
              <c:idx val="13"/>
              <c:tx>
                <c:strRef>
                  <c:f>Daten_Diagramme!$D$27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{0F668867-C05E-4551-8684-27BB2A209871}</c15:txfldGUID>
                      <c15:f>Daten_Diagramme!$D$27</c15:f>
                      <c15:dlblFieldTableCache>
                        <c:ptCount val="1"/>
                        <c:pt idx="0">
                          <c:v>4.2</c:v>
                        </c:pt>
                      </c15:dlblFieldTableCache>
                    </c15:dlblFTEntry>
                  </c15:dlblFieldTable>
                  <c15:showDataLabelsRange val="0"/>
                </c:ext>
                <c:ext xmlns:c16="http://schemas.microsoft.com/office/drawing/2014/chart" uri="{C3380CC4-5D6E-409C-BE32-E72D297353CC}">
                  <c16:uniqueId val="{0000000D-334F-4917-AFF8-502861EB257C}"/>
                </c:ext>
              </c:extLst>
            </c:dLbl>
            <c:dLbl>
              <c:idx val="14"/>
              <c:tx>
                <c:strRef>
                  <c:f>Daten_Diagramme!$D$28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{1A59F379-B519-4437-8FF3-379F994890FF}</c15:txfldGUID>
                      <c15:f>Daten_Diagramme!$D$28</c15:f>
                      <c15:dlblFieldTableCache>
                        <c:ptCount val="1"/>
                        <c:pt idx="0">
                          <c:v>-0.5</c:v>
                        </c:pt>
                      </c15:dlblFieldTableCache>
                    </c15:dlblFTEntry>
                  </c15:dlblFieldTable>
                  <c15:showDataLabelsRange val="0"/>
                </c:ext>
                <c:ext xmlns:c16="http://schemas.microsoft.com/office/drawing/2014/chart" uri="{C3380CC4-5D6E-409C-BE32-E72D297353CC}">
                  <c16:uniqueId val="{0000000E-334F-4917-AFF8-502861EB257C}"/>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{274DA6AF-72CB-4400-BE40-963530A75C62}</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334F-4917-AFF8-502861EB257C}"/>
                </c:ext>
              </c:extLst>
            </c:dLbl>
            <c:dLbl>
              <c:idx val="16"/>
              <c:tx>
                <c:strRef>
                  <c:f>Daten_Diagramme!$D$30</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{DD210CBE-47B9-4103-9110-64699F118410}</c15:txfldGUID>
                      <c15:f>Daten_Diagramme!$D$30</c15:f>
                      <c15:dlblFieldTableCache>
                        <c:ptCount val="1"/>
                        <c:pt idx="0">
                          <c:v>4.6</c:v>
                        </c:pt>
                      </c15:dlblFieldTableCache>
                    </c15:dlblFTEntry>
                  </c15:dlblFieldTable>
                  <c15:showDataLabelsRange val="0"/>
                </c:ext>
                <c:ext xmlns:c16="http://schemas.microsoft.com/office/drawing/2014/chart" uri="{C3380CC4-5D6E-409C-BE32-E72D297353CC}">
                  <c16:uniqueId val="{00000010-334F-4917-AFF8-502861EB257C}"/>
                </c:ext>
              </c:extLst>
            </c:dLbl>
            <c:dLbl>
              <c:idx val="17"/>
              <c:tx>
                <c:strRef>
                  <c:f>Daten_Diagramme!$D$31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{5B079096-11B3-4E85-8270-CE1FC77C647A}</c15:txfldGUID>
                      <c15:f>Daten_Diagramme!$D$31</c15:f>
                      <c15:dlblFieldTableCache>
                        <c:ptCount val="1"/>
                        <c:pt idx="0">
                          <c:v>-0.9</c:v>
                        </c:pt>
                      </c15:dlblFieldTableCache>
                    </c15:dlblFTEntry>
                  </c15:dlblFieldTable>
                  <c15:showDataLabelsRange val="0"/>
                </c:ext>
                <c:ext xmlns:c16="http://schemas.microsoft.com/office/drawing/2014/chart" uri="{C3380CC4-5D6E-409C-BE32-E72D297353CC}">
                  <c16:uniqueId val="{00000011-334F-4917-AFF8-502861EB257C}"/>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{47D5E9DE-BD08-4184-84A2-0B21C2724E4D}</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334F-4917-AFF8-502861EB257C}"/>
                </c:ext>
              </c:extLst>
            </c:dLbl>
            <c:dLbl>
              <c:idx val="19"/>
              <c:tx>
                <c:strRef>
                  <c:f>Daten_Diagramme!$D$33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{EAEAA70E-F9CF-4D2C-91C3-5BEFBD7E8A6B}</c15:txfldGUID>
                      <c15:f>Daten_Diagramme!$D$33</c15:f>
                      <c15:dlblFieldTableCache>
                        <c:ptCount val="1"/>
                        <c:pt idx="0">
                          <c:v>4.6</c:v>
                        </c:pt>
                      </c15:dlblFieldTableCache>
                    </c15:dlblFTEntry>
                  </c15:dlblFieldTable>
                  <c15:showDataLabelsRange val="0"/>
                </c:ext>
                <c:ext xmlns:c16="http://schemas.microsoft.com/office/drawing/2014/chart" uri="{C3380CC4-5D6E-409C-BE32-E72D297353CC}">
                  <c16:uniqueId val="{00000013-334F-4917-AFF8-502861EB257C}"/>
                </c:ext>
              </c:extLst>
            </c:dLbl>
            <c:dLbl>
              <c:idx val="20"/>
              <c:tx>
                <c:strRef>
                  <c:f>Daten_Diagramme!$D$34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{413D918D-D9AE-4EAE-B417-E3D400EC3DC8}</c15:txfldGUID>
                      <c15:f>Daten_Diagramme!$D$34</c15:f>
                      <c15:dlblFieldTableCache>
                        <c:ptCount val="1"/>
                        <c:pt idx="0">
                          <c:v>2.3</c:v>
                        </c:pt>
                      </c15:dlblFieldTableCache>
                    </c15:dlblFTEntry>
                  </c15:dlblFieldTable>
                  <c15:showDataLabelsRange val="0"/>
                </c:ext>
                <c:ext xmlns:c16="http://schemas.microsoft.com/office/drawing/2014/chart" uri="{C3380CC4-5D6E-409C-BE32-E72D297353CC}">
                  <c16:uniqueId val="{00000014-334F-4917-AFF8-502861EB257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{D13026C1-6CAD-472D-AB99-5A155D39A8E9}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34F-4917-AFF8-502861EB257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{061959FD-5E13-4026-BAC7-C376D638158A}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34F-4917-AFF8-502861EB257C}"/>
                </c:ext>
              </c:extLst>
            </c:dLbl>
            <c:dLbl>
              <c:idx val="23"/>
              <c:tx>
                <c:strRef>
                  <c:f>Daten_Diagramme!$D$37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{E43244D2-4408-4DE1-8B5F-6DEEAE0D9BF8}</c15:txfldGUID>
                      <c15:f>Daten_Diagramme!$D$37</c15:f>
                      <c15:dlblFieldTableCache>
                        <c:ptCount val="1"/>
                        <c:pt idx="0">
                          <c:v>1.6</c:v>
                        </c:pt>
                      </c15:dlblFieldTableCache>
                    </c15:dlblFTEntry>
                  </c15:dlblFieldTable>
                  <c15:showDataLabelsRange val="0"/>
                </c:ext>
                <c:ext xmlns:c16="http://schemas.microsoft.com/office/drawing/2014/chart" uri="{C3380CC4-5D6E-409C-BE32-E72D297353CC}">
                  <c16:uniqueId val="{00000017-334F-4917-AFF8-502861EB257C}"/>
                </c:ext>
              </c:extLst>
            </c:dLbl>
            <c:dLbl>
              <c:idx val="24"/>
              <c:layout>
                <c:manualLayout>
                  <c:x val="4.7769028871392123E-3"/>
                  <c:y val="-4.6876052205785108E-5"/>
                </c:manualLayout>
              </c:layout>
              <c:tx>
                <c:strRef>
                  <c:f>Daten_Diagramme!$D$38</c:f>
                  <c:strCache>
                    <c:ptCount val="1"/>
                    <c:pt idx="0">
                      <c:v>-1.4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{A1E70711-F867-4851-A01D-BE757E267D1A}</c15:txfldGUID>
                      <c15:f>Daten_Diagramme!$D$38</c15:f>
                      <c15:dlblFieldTableCache>
                        <c:ptCount val="1"/>
                        <c:pt idx="0">
                          <c:v>-1.4</c:v>
                        </c:pt>
                      </c15:dlblFieldTableCache>
                    </c15:dlblFTEntry>
                  </c15:dlblFieldTable>
                  <c15:showDataLabelsRange val="0"/>
                </c:ext>
                <c:ext xmlns:c16="http://schemas.microsoft.com/office/drawing/2014/chart" uri="{C3380CC4-5D6E-409C-BE32-E72D297353CC}">
                  <c16:uniqueId val="{00000018-334F-4917-AFF8-502861EB257C}"/>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{ECE27869-56E5-4A2B-BDC9-4BCE88A4BB37}</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334F-4917-AFF8-502861EB257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{81BA692E-9AA4-4267-BF3D-E3602A8B61B5}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34F-4917-AFF8-502861EB257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{5377A110-7E41-480F-9B8C-0325CC6B305A}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34F-4917-AFF8-502861EB257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{83156476-6E3E-4166-A081-CC79B1A678AD}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34F-4917-AFF8-502861EB257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{74ECB7D8-3B85-43E3-A081-CC0919AB6277}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34F-4917-AFF8-502861EB257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{570453C4-D118-4AD4-8304-7E7330B9B7F0}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34F-4917-AFF8-502861EB257C}"/>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{D3445E9B-A5B0-4FA6-A17D-817F57C69679}</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334F-4917-AFF8-502861EB257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0.37531736394745557</c:v>
                </c:pt>
                <c:pt idx="1">
                  <c:v>1.5909090909090908</c:v>
                </c:pt>
                <c:pt idx="2">
                  <c:v>0</c:v>
                </c:pt>
                <c:pt idx="3">
                  <c:v>-3.6534328695848886</c:v>
                </c:pt>
                <c:pt idx="4">
                  <c:v>-6.8995443697114345</c:v>
                </c:pt>
                <c:pt idx="5">
                  <c:v>-1.436335403726708</c:v>
                </c:pt>
                <c:pt idx="6">
                  <c:v>1.932367149758454</c:v>
                </c:pt>
                <c:pt idx="7">
                  <c:v>0</c:v>
                </c:pt>
                <c:pt idx="8">
                  <c:v>2.1717670286278383</c:v>
                </c:pt>
                <c:pt idx="9">
                  <c:v>0.59912854030501095</c:v>
                </c:pt>
                <c:pt idx="10">
                  <c:v>-3.505933117583603</c:v>
                </c:pt>
                <c:pt idx="11">
                  <c:v>2.112676056338028</c:v>
                </c:pt>
                <c:pt idx="12">
                  <c:v>0</c:v>
                </c:pt>
                <c:pt idx="13">
                  <c:v>4.1891331397760263</c:v>
                </c:pt>
                <c:pt idx="14">
                  <c:v>-0.48216007714561232</c:v>
                </c:pt>
                <c:pt idx="15">
                  <c:v>0</c:v>
                </c:pt>
                <c:pt idx="16">
                  <c:v>4.6461758398856325</c:v>
                </c:pt>
                <c:pt idx="17">
                  <c:v>-0.90293453724604966</c:v>
                </c:pt>
                <c:pt idx="18">
                  <c:v>2.4336973478939159</c:v>
                </c:pt>
                <c:pt idx="19">
                  <c:v>4.5801526717557248</c:v>
                </c:pt>
                <c:pt idx="20">
                  <c:v>2.3116438356164384</c:v>
                </c:pt>
                <c:pt idx="21">
                  <c:v>0</c:v>
                </c:pt>
                <c:pt idx="23">
                  <c:v>1.5909090909090908</c:v>
                </c:pt>
                <c:pt idx="24">
                  <c:v>-1.4445399828030954</c:v>
                </c:pt>
                <c:pt idx="25">
                  <c:v>1.2289994206736738</c:v>
                </c:pt>
              </c:numCache>
            </c:numRef>
          </c:val>
          <c:extLst>
            <c:ext xmlns:c16="http://schemas.microsoft.com/office/drawing/2014/chart" uri="{C3380CC4-5D6E-409C-BE32-E72D297353CC}">
              <c16:uniqueId val="{00000020-334F-4917-AFF8-502861EB257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{788C6E92-71A5-4932-B62D-B71D8A42BC0E}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34F-4917-AFF8-502861EB257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{E5994458-8979-4DCD-8E83-B2662702E184}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34F-4917-AFF8-502861EB257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{3C786DFD-DB2C-4392-BA67-2CB6DF436537}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34F-4917-AFF8-502861EB257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{7AB3666D-E82D-45F7-B47F-1C5A9776A309}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34F-4917-AFF8-502861EB257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{CB7E4090-C841-4761-8201-B37BB061A892}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34F-4917-AFF8-502861EB257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{642B9E6C-56C2-4339-9454-EAABD466BE76}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34F-4917-AFF8-502861EB257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{642DC47C-6FED-4881-8C47-5DE16FC8BB7F}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34F-4917-AFF8-502861EB257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{4C30C290-B478-4470-91C6-929290AEF9D5}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34F-4917-AFF8-502861EB257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{3FE5ECEB-08A0-4B76-BE6C-548BD990558F}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34F-4917-AFF8-502861EB257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{852AC3C8-16AA-4610-AFD9-3603B2B95987}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34F-4917-AFF8-502861EB257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{DE2399C5-411F-4EDB-8372-4495F052DA76}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34F-4917-AFF8-502861EB257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{4B4F181A-2A27-4576-9B73-D4045E0174DB}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34F-4917-AFF8-502861EB257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{C528553E-1E2F-4539-A6E1-805AAF09EB25}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34F-4917-AFF8-502861EB257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{6C81A86D-7727-4DD4-8A4A-EF993F254921}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34F-4917-AFF8-502861EB257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{2CA23AAE-86B1-4712-8FED-F70980CF0116}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34F-4917-AFF8-502861EB257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{7FD3ABF8-CB1D-4B67-9403-58699E69CCF9}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34F-4917-AFF8-502861EB257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{9D513298-37B6-4172-B351-E36FC705106A}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34F-4917-AFF8-502861EB257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{6A1435FB-F8DA-4D75-AA3E-4C0668905D96}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34F-4917-AFF8-502861EB257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{27AA53CC-4FEB-4B8B-89CF-CB1C09D926A5}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34F-4917-AFF8-502861EB257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{3EEB216F-1A8E-4890-ACE9-1D8FF8D770ED}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34F-4917-AFF8-502861EB257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{4E4D0CA1-7B53-4955-9439-56D675EF9BED}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34F-4917-AFF8-502861EB257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{6CAF0D54-AA52-472D-8DBE-496665DB3E52}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34F-4917-AFF8-502861EB257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{F602DECE-AF2D-4675-BED4-E84FEEA521D5}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34F-4917-AFF8-502861EB257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{A04A9F3D-EC08-4553-8457-07CA5B86E370}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34F-4917-AFF8-502861EB257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{C636CE7D-77BA-4113-91C9-421DDEDD5306}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34F-4917-AFF8-502861EB257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{B4BAC31F-63B9-4DE4-8ABF-FF40FEC143C4}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34F-4917-AFF8-502861EB257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{217CD2E2-80A2-41CC-88CD-17C4A3ED7FF7}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34F-4917-AFF8-502861EB257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{5B4F2233-72F2-479B-AB82-1194905935C1}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34F-4917-AFF8-502861EB257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{4407A91E-6FE6-42CF-A812-ED145C8F2678}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34F-4917-AFF8-502861EB257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{A7BC06ED-ED76-4E65-95E7-43BDA7B0B92A}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34F-4917-AFF8-502861EB257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{22CFC8F5-45CC-4B27-866C-118EDF52F274}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34F-4917-AFF8-502861EB257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{704521DD-771D-4462-9383-0C5F1422D54D}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34F-4917-AFF8-502861EB257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-0.75</c:v>
                </c:pt>
                <c:pt idx="3">
                  <c:v>0</c:v>
                </c:pt>
                <c:pt idx="4">
                  <c:v>0</c:v>
                </c:pt>
                <c:pt idx="5">
                  <c:v>0</c:v>
                </c:pt>
                <c:pt idx="6">
                  <c:v>0</c:v>
                </c:pt>
                <c:pt idx="7">
                  <c:v>-0.75</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34F-4917-AFF8-502861EB257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45</c:v>
                </c:pt>
                <c:pt idx="3">
                  <c:v>#N/A</c:v>
                </c:pt>
                <c:pt idx="4">
                  <c:v>#N/A</c:v>
                </c:pt>
                <c:pt idx="5">
                  <c:v>#N/A</c:v>
                </c:pt>
                <c:pt idx="6">
                  <c:v>#N/A</c:v>
                </c:pt>
                <c:pt idx="7">
                  <c:v>45</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25</c:v>
                </c:pt>
                <c:pt idx="3">
                  <c:v>#N/A</c:v>
                </c:pt>
                <c:pt idx="4">
                  <c:v>#N/A</c:v>
                </c:pt>
                <c:pt idx="5">
                  <c:v>#N/A</c:v>
                </c:pt>
                <c:pt idx="6">
                  <c:v>#N/A</c:v>
                </c:pt>
                <c:pt idx="7">
                  <c:v>77</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34F-4917-AFF8-502861EB257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{293FF7E8-C22B-40A9-9AB7-F1A18FF6D806}</c15:txfldGUID>
                      <c15:f>Daten_Diagramme!$E$14</c15:f>
                      <c15:dlblFieldTableCache>
                        <c:ptCount val="1"/>
                        <c:pt idx="0">
                          <c:v>-2.9</c:v>
                        </c:pt>
                      </c15:dlblFieldTableCache>
                    </c15:dlblFTEntry>
                  </c15:dlblFieldTable>
                  <c15:showDataLabelsRange val="0"/>
                </c:ext>
                <c:ext xmlns:c16="http://schemas.microsoft.com/office/drawing/2014/chart" uri="{C3380CC4-5D6E-409C-BE32-E72D297353CC}">
                  <c16:uniqueId val="{00000000-733B-4E9C-9171-3E9E03571316}"/>
                </c:ext>
              </c:extLst>
            </c:dLbl>
            <c:dLbl>
              <c:idx val="1"/>
              <c:tx>
                <c:strRef>
                  <c:f>Daten_Diagramme!$E$15</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{E7ECBBCD-A788-4552-A235-8E88D062F130}</c15:txfldGUID>
                      <c15:f>Daten_Diagramme!$E$15</c15:f>
                      <c15:dlblFieldTableCache>
                        <c:ptCount val="1"/>
                        <c:pt idx="0">
                          <c:v>-5.9</c:v>
                        </c:pt>
                      </c15:dlblFieldTableCache>
                    </c15:dlblFTEntry>
                  </c15:dlblFieldTable>
                  <c15:showDataLabelsRange val="0"/>
                </c:ext>
                <c:ext xmlns:c16="http://schemas.microsoft.com/office/drawing/2014/chart" uri="{C3380CC4-5D6E-409C-BE32-E72D297353CC}">
                  <c16:uniqueId val="{00000001-733B-4E9C-9171-3E9E03571316}"/>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{5E3837A7-62A6-4711-B9BB-3C59D4A3A668}</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733B-4E9C-9171-3E9E03571316}"/>
                </c:ext>
              </c:extLst>
            </c:dLbl>
            <c:dLbl>
              <c:idx val="3"/>
              <c:tx>
                <c:strRef>
                  <c:f>Daten_Diagramme!$E$17</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{1D3EC7E8-3726-4644-9B06-AE17745D8E4A}</c15:txfldGUID>
                      <c15:f>Daten_Diagramme!$E$17</c15:f>
                      <c15:dlblFieldTableCache>
                        <c:ptCount val="1"/>
                        <c:pt idx="0">
                          <c:v>-10.9</c:v>
                        </c:pt>
                      </c15:dlblFieldTableCache>
                    </c15:dlblFTEntry>
                  </c15:dlblFieldTable>
                  <c15:showDataLabelsRange val="0"/>
                </c:ext>
                <c:ext xmlns:c16="http://schemas.microsoft.com/office/drawing/2014/chart" uri="{C3380CC4-5D6E-409C-BE32-E72D297353CC}">
                  <c16:uniqueId val="{00000003-733B-4E9C-9171-3E9E03571316}"/>
                </c:ext>
              </c:extLst>
            </c:dLbl>
            <c:dLbl>
              <c:idx val="4"/>
              <c:tx>
                <c:strRef>
                  <c:f>Daten_Diagramme!$E$18</c:f>
                  <c:strCache>
                    <c:ptCount val="1"/>
                    <c:pt idx="0">
                      <c:v>-17.4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{DFE99F57-A55E-4DCF-85E7-A040B675E20C}</c15:txfldGUID>
                      <c15:f>Daten_Diagramme!$E$18</c15:f>
                      <c15:dlblFieldTableCache>
                        <c:ptCount val="1"/>
                        <c:pt idx="0">
                          <c:v>-17.4</c:v>
                        </c:pt>
                      </c15:dlblFieldTableCache>
                    </c15:dlblFTEntry>
                  </c15:dlblFieldTable>
                  <c15:showDataLabelsRange val="0"/>
                </c:ext>
                <c:ext xmlns:c16="http://schemas.microsoft.com/office/drawing/2014/chart" uri="{C3380CC4-5D6E-409C-BE32-E72D297353CC}">
                  <c16:uniqueId val="{00000004-733B-4E9C-9171-3E9E03571316}"/>
                </c:ext>
              </c:extLst>
            </c:dLbl>
            <c:dLbl>
              <c:idx val="5"/>
              <c:tx>
                <c:strRef>
                  <c:f>Daten_Diagramme!$E$19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{32AABA6C-ACAA-452B-B1BB-107729BA46DE}</c15:txfldGUID>
                      <c15:f>Daten_Diagramme!$E$19</c15:f>
                      <c15:dlblFieldTableCache>
                        <c:ptCount val="1"/>
                        <c:pt idx="0">
                          <c:v>0.9</c:v>
                        </c:pt>
                      </c15:dlblFieldTableCache>
                    </c15:dlblFTEntry>
                  </c15:dlblFieldTable>
                  <c15:showDataLabelsRange val="0"/>
                </c:ext>
                <c:ext xmlns:c16="http://schemas.microsoft.com/office/drawing/2014/chart" uri="{C3380CC4-5D6E-409C-BE32-E72D297353CC}">
                  <c16:uniqueId val="{00000005-733B-4E9C-9171-3E9E03571316}"/>
                </c:ext>
              </c:extLst>
            </c:dLbl>
            <c:dLbl>
              <c:idx val="6"/>
              <c:tx>
                <c:strRef>
                  <c:f>Daten_Diagramme!$E$20</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{5F6B9512-F156-40B5-A6DD-3DC604CC6DDC}</c15:txfldGUID>
                      <c15:f>Daten_Diagramme!$E$20</c15:f>
                      <c15:dlblFieldTableCache>
                        <c:ptCount val="1"/>
                        <c:pt idx="0">
                          <c:v>-7.6</c:v>
                        </c:pt>
                      </c15:dlblFieldTableCache>
                    </c15:dlblFTEntry>
                  </c15:dlblFieldTable>
                  <c15:showDataLabelsRange val="0"/>
                </c:ext>
                <c:ext xmlns:c16="http://schemas.microsoft.com/office/drawing/2014/chart" uri="{C3380CC4-5D6E-409C-BE32-E72D297353CC}">
                  <c16:uniqueId val="{00000006-733B-4E9C-9171-3E9E03571316}"/>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{EADC1173-BAA3-4C0E-B9D6-C154359F98D9}</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733B-4E9C-9171-3E9E03571316}"/>
                </c:ext>
              </c:extLst>
            </c:dLbl>
            <c:dLbl>
              <c:idx val="8"/>
              <c:tx>
                <c:strRef>
                  <c:f>Daten_Diagramme!$E$22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{C4EA0886-8E88-4F0C-9D10-93DA1CFA9AC0}</c15:txfldGUID>
                      <c15:f>Daten_Diagramme!$E$22</c15:f>
                      <c15:dlblFieldTableCache>
                        <c:ptCount val="1"/>
                        <c:pt idx="0">
                          <c:v>-1.4</c:v>
                        </c:pt>
                      </c15:dlblFieldTableCache>
                    </c15:dlblFTEntry>
                  </c15:dlblFieldTable>
                  <c15:showDataLabelsRange val="0"/>
                </c:ext>
                <c:ext xmlns:c16="http://schemas.microsoft.com/office/drawing/2014/chart" uri="{C3380CC4-5D6E-409C-BE32-E72D297353CC}">
                  <c16:uniqueId val="{00000008-733B-4E9C-9171-3E9E03571316}"/>
                </c:ext>
              </c:extLst>
            </c:dLbl>
            <c:dLbl>
              <c:idx val="9"/>
              <c:tx>
                <c:strRef>
                  <c:f>Daten_Diagramme!$E$23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{4F901032-8758-452C-A688-806638EDE7DB}</c15:txfldGUID>
                      <c15:f>Daten_Diagramme!$E$23</c15:f>
                      <c15:dlblFieldTableCache>
                        <c:ptCount val="1"/>
                        <c:pt idx="0">
                          <c:v>2.7</c:v>
                        </c:pt>
                      </c15:dlblFieldTableCache>
                    </c15:dlblFTEntry>
                  </c15:dlblFieldTable>
                  <c15:showDataLabelsRange val="0"/>
                </c:ext>
                <c:ext xmlns:c16="http://schemas.microsoft.com/office/drawing/2014/chart" uri="{C3380CC4-5D6E-409C-BE32-E72D297353CC}">
                  <c16:uniqueId val="{00000009-733B-4E9C-9171-3E9E03571316}"/>
                </c:ext>
              </c:extLst>
            </c:dLbl>
            <c:dLbl>
              <c:idx val="10"/>
              <c:tx>
                <c:strRef>
                  <c:f>Daten_Diagramme!$E$24</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{CBC72F37-E8A8-4C8A-AAE0-615E9E35E206}</c15:txfldGUID>
                      <c15:f>Daten_Diagramme!$E$24</c15:f>
                      <c15:dlblFieldTableCache>
                        <c:ptCount val="1"/>
                        <c:pt idx="0">
                          <c:v>-5.6</c:v>
                        </c:pt>
                      </c15:dlblFieldTableCache>
                    </c15:dlblFTEntry>
                  </c15:dlblFieldTable>
                  <c15:showDataLabelsRange val="0"/>
                </c:ext>
                <c:ext xmlns:c16="http://schemas.microsoft.com/office/drawing/2014/chart" uri="{C3380CC4-5D6E-409C-BE32-E72D297353CC}">
                  <c16:uniqueId val="{0000000A-733B-4E9C-9171-3E9E03571316}"/>
                </c:ext>
              </c:extLst>
            </c:dLbl>
            <c:dLbl>
              <c:idx val="11"/>
              <c:tx>
                <c:strRef>
                  <c:f>Daten_Diagramme!$E$25</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{D9658DCA-6720-4621-9940-1C20FEBFA4A2}</c15:txfldGUID>
                      <c15:f>Daten_Diagramme!$E$25</c15:f>
                      <c15:dlblFieldTableCache>
                        <c:ptCount val="1"/>
                        <c:pt idx="0">
                          <c:v>7.2</c:v>
                        </c:pt>
                      </c15:dlblFieldTableCache>
                    </c15:dlblFTEntry>
                  </c15:dlblFieldTable>
                  <c15:showDataLabelsRange val="0"/>
                </c:ext>
                <c:ext xmlns:c16="http://schemas.microsoft.com/office/drawing/2014/chart" uri="{C3380CC4-5D6E-409C-BE32-E72D297353CC}">
                  <c16:uniqueId val="{0000000B-733B-4E9C-9171-3E9E03571316}"/>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{F3EEBA86-AA72-43A5-B927-D2DE5E276B38}</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733B-4E9C-9171-3E9E03571316}"/>
                </c:ext>
              </c:extLst>
            </c:dLbl>
            <c:dLbl>
              <c:idx val="13"/>
              <c:tx>
                <c:strRef>
                  <c:f>Daten_Diagramme!$E$27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{07570FED-2501-4FCC-A4A4-B9487B16017F}</c15:txfldGUID>
                      <c15:f>Daten_Diagramme!$E$27</c15:f>
                      <c15:dlblFieldTableCache>
                        <c:ptCount val="1"/>
                        <c:pt idx="0">
                          <c:v>-3.4</c:v>
                        </c:pt>
                      </c15:dlblFieldTableCache>
                    </c15:dlblFTEntry>
                  </c15:dlblFieldTable>
                  <c15:showDataLabelsRange val="0"/>
                </c:ext>
                <c:ext xmlns:c16="http://schemas.microsoft.com/office/drawing/2014/chart" uri="{C3380CC4-5D6E-409C-BE32-E72D297353CC}">
                  <c16:uniqueId val="{0000000D-733B-4E9C-9171-3E9E03571316}"/>
                </c:ext>
              </c:extLst>
            </c:dLbl>
            <c:dLbl>
              <c:idx val="14"/>
              <c:tx>
                <c:strRef>
                  <c:f>Daten_Diagramme!$E$28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{CEB7D422-B880-44DF-84A5-548A983094F6}</c15:txfldGUID>
                      <c15:f>Daten_Diagramme!$E$28</c15:f>
                      <c15:dlblFieldTableCache>
                        <c:ptCount val="1"/>
                        <c:pt idx="0">
                          <c:v>3.0</c:v>
                        </c:pt>
                      </c15:dlblFieldTableCache>
                    </c15:dlblFTEntry>
                  </c15:dlblFieldTable>
                  <c15:showDataLabelsRange val="0"/>
                </c:ext>
                <c:ext xmlns:c16="http://schemas.microsoft.com/office/drawing/2014/chart" uri="{C3380CC4-5D6E-409C-BE32-E72D297353CC}">
                  <c16:uniqueId val="{0000000E-733B-4E9C-9171-3E9E03571316}"/>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{FCAF5690-AB21-4728-AFB2-64D482F48CE1}</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733B-4E9C-9171-3E9E03571316}"/>
                </c:ext>
              </c:extLst>
            </c:dLbl>
            <c:dLbl>
              <c:idx val="16"/>
              <c:tx>
                <c:strRef>
                  <c:f>Daten_Diagramme!$E$30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{FEA89470-D5E6-4F61-AAF8-CD7AC5DA6A6D}</c15:txfldGUID>
                      <c15:f>Daten_Diagramme!$E$30</c15:f>
                      <c15:dlblFieldTableCache>
                        <c:ptCount val="1"/>
                        <c:pt idx="0">
                          <c:v>-3.5</c:v>
                        </c:pt>
                      </c15:dlblFieldTableCache>
                    </c15:dlblFTEntry>
                  </c15:dlblFieldTable>
                  <c15:showDataLabelsRange val="0"/>
                </c:ext>
                <c:ext xmlns:c16="http://schemas.microsoft.com/office/drawing/2014/chart" uri="{C3380CC4-5D6E-409C-BE32-E72D297353CC}">
                  <c16:uniqueId val="{00000010-733B-4E9C-9171-3E9E03571316}"/>
                </c:ext>
              </c:extLst>
            </c:dLbl>
            <c:dLbl>
              <c:idx val="17"/>
              <c:tx>
                <c:strRef>
                  <c:f>Daten_Diagramme!$E$31</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{1C12B98D-908A-426E-B349-52C316B082F7}</c15:txfldGUID>
                      <c15:f>Daten_Diagramme!$E$31</c15:f>
                      <c15:dlblFieldTableCache>
                        <c:ptCount val="1"/>
                        <c:pt idx="0">
                          <c:v>9.5</c:v>
                        </c:pt>
                      </c15:dlblFieldTableCache>
                    </c15:dlblFTEntry>
                  </c15:dlblFieldTable>
                  <c15:showDataLabelsRange val="0"/>
                </c:ext>
                <c:ext xmlns:c16="http://schemas.microsoft.com/office/drawing/2014/chart" uri="{C3380CC4-5D6E-409C-BE32-E72D297353CC}">
                  <c16:uniqueId val="{00000011-733B-4E9C-9171-3E9E03571316}"/>
                </c:ext>
              </c:extLst>
            </c:dLbl>
            <c:dLbl>
              <c:idx val="18"/>
              <c:tx>
                <c:strRef>
                  <c:f>Daten_Diagramme!$E$32</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{618F21A4-269C-4E82-A51D-9636E7C050E4}</c15:txfldGUID>
                      <c15:f>Daten_Diagramme!$E$32</c15:f>
                      <c15:dlblFieldTableCache>
                        <c:ptCount val="1"/>
                        <c:pt idx="0">
                          <c:v>-9.4</c:v>
                        </c:pt>
                      </c15:dlblFieldTableCache>
                    </c15:dlblFTEntry>
                  </c15:dlblFieldTable>
                  <c15:showDataLabelsRange val="0"/>
                </c:ext>
                <c:ext xmlns:c16="http://schemas.microsoft.com/office/drawing/2014/chart" uri="{C3380CC4-5D6E-409C-BE32-E72D297353CC}">
                  <c16:uniqueId val="{00000012-733B-4E9C-9171-3E9E03571316}"/>
                </c:ext>
              </c:extLst>
            </c:dLbl>
            <c:dLbl>
              <c:idx val="19"/>
              <c:tx>
                <c:strRef>
                  <c:f>Daten_Diagramme!$E$33</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{F01A009D-2EF9-4017-996B-440C0980C90E}</c15:txfldGUID>
                      <c15:f>Daten_Diagramme!$E$33</c15:f>
                      <c15:dlblFieldTableCache>
                        <c:ptCount val="1"/>
                        <c:pt idx="0">
                          <c:v>-5.9</c:v>
                        </c:pt>
                      </c15:dlblFieldTableCache>
                    </c15:dlblFTEntry>
                  </c15:dlblFieldTable>
                  <c15:showDataLabelsRange val="0"/>
                </c:ext>
                <c:ext xmlns:c16="http://schemas.microsoft.com/office/drawing/2014/chart" uri="{C3380CC4-5D6E-409C-BE32-E72D297353CC}">
                  <c16:uniqueId val="{00000013-733B-4E9C-9171-3E9E03571316}"/>
                </c:ext>
              </c:extLst>
            </c:dLbl>
            <c:dLbl>
              <c:idx val="20"/>
              <c:tx>
                <c:strRef>
                  <c:f>Daten_Diagramme!$E$34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{471C04A5-DEB8-4CD3-9C35-AA7242318F3C}</c15:txfldGUID>
                      <c15:f>Daten_Diagramme!$E$34</c15:f>
                      <c15:dlblFieldTableCache>
                        <c:ptCount val="1"/>
                        <c:pt idx="0">
                          <c:v>-0.3</c:v>
                        </c:pt>
                      </c15:dlblFieldTableCache>
                    </c15:dlblFTEntry>
                  </c15:dlblFieldTable>
                  <c15:showDataLabelsRange val="0"/>
                </c:ext>
                <c:ext xmlns:c16="http://schemas.microsoft.com/office/drawing/2014/chart" uri="{C3380CC4-5D6E-409C-BE32-E72D297353CC}">
                  <c16:uniqueId val="{00000014-733B-4E9C-9171-3E9E03571316}"/>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{CE0A02B3-B4C8-4EAA-9185-69F99FCA493B}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733B-4E9C-9171-3E9E0357131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{4F1E0180-419A-4F0A-B4E2-6D8FD5631570}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33B-4E9C-9171-3E9E03571316}"/>
                </c:ext>
              </c:extLst>
            </c:dLbl>
            <c:dLbl>
              <c:idx val="23"/>
              <c:tx>
                <c:strRef>
                  <c:f>Daten_Diagramme!$E$37</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{4EB19716-AAB0-41CA-9AB6-E2BA6B73DC99}</c15:txfldGUID>
                      <c15:f>Daten_Diagramme!$E$37</c15:f>
                      <c15:dlblFieldTableCache>
                        <c:ptCount val="1"/>
                        <c:pt idx="0">
                          <c:v>-5.9</c:v>
                        </c:pt>
                      </c15:dlblFieldTableCache>
                    </c15:dlblFTEntry>
                  </c15:dlblFieldTable>
                  <c15:showDataLabelsRange val="0"/>
                </c:ext>
                <c:ext xmlns:c16="http://schemas.microsoft.com/office/drawing/2014/chart" uri="{C3380CC4-5D6E-409C-BE32-E72D297353CC}">
                  <c16:uniqueId val="{00000017-733B-4E9C-9171-3E9E03571316}"/>
                </c:ext>
              </c:extLst>
            </c:dLbl>
            <c:dLbl>
              <c:idx val="24"/>
              <c:tx>
                <c:strRef>
                  <c:f>Daten_Diagramme!$E$38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{B8151630-6AE6-45BD-908E-F899E78C5273}</c15:txfldGUID>
                      <c15:f>Daten_Diagramme!$E$38</c15:f>
                      <c15:dlblFieldTableCache>
                        <c:ptCount val="1"/>
                        <c:pt idx="0">
                          <c:v>-4.9</c:v>
                        </c:pt>
                      </c15:dlblFieldTableCache>
                    </c15:dlblFTEntry>
                  </c15:dlblFieldTable>
                  <c15:showDataLabelsRange val="0"/>
                </c:ext>
                <c:ext xmlns:c16="http://schemas.microsoft.com/office/drawing/2014/chart" uri="{C3380CC4-5D6E-409C-BE32-E72D297353CC}">
                  <c16:uniqueId val="{00000018-733B-4E9C-9171-3E9E03571316}"/>
                </c:ext>
              </c:extLst>
            </c:dLbl>
            <c:dLbl>
              <c:idx val="25"/>
              <c:tx>
                <c:strRef>
                  <c:f>Daten_Diagramme!$E$39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{9D2F100A-435B-46B4-8412-24A2D98C3DE1}</c15:txfldGUID>
                      <c15:f>Daten_Diagramme!$E$39</c15:f>
                      <c15:dlblFieldTableCache>
                        <c:ptCount val="1"/>
                        <c:pt idx="0">
                          <c:v>-2.5</c:v>
                        </c:pt>
                      </c15:dlblFieldTableCache>
                    </c15:dlblFTEntry>
                  </c15:dlblFieldTable>
                  <c15:showDataLabelsRange val="0"/>
                </c:ext>
                <c:ext xmlns:c16="http://schemas.microsoft.com/office/drawing/2014/chart" uri="{C3380CC4-5D6E-409C-BE32-E72D297353CC}">
                  <c16:uniqueId val="{00000019-733B-4E9C-9171-3E9E0357131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{55F8ABB2-902C-4C2C-A016-A57F8988B4FE}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33B-4E9C-9171-3E9E0357131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{05E95CAD-8D95-4856-A606-7CAAFF19C1EF}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33B-4E9C-9171-3E9E0357131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{E4F159A1-97CD-4C68-B77E-1B4D2237D36B}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33B-4E9C-9171-3E9E0357131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{2CFAACA4-51DF-4A0A-8C5F-1DB2A1281363}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33B-4E9C-9171-3E9E0357131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{36E8206A-D974-4082-9585-0BB1E8AC3897}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33B-4E9C-9171-3E9E03571316}"/>
                </c:ext>
              </c:extLst>
            </c:dLbl>
            <c:dLbl>
              <c:idx val="31"/>
              <c:tx>
                <c:strRef>
                  <c:f>Daten_Diagramme!$E$45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{0B9DB751-6784-4AD5-8CDE-06F24622FFAC}</c15:txfldGUID>
                      <c15:f>Daten_Diagramme!$E$45</c15:f>
                      <c15:dlblFieldTableCache>
                        <c:ptCount val="1"/>
                        <c:pt idx="0">
                          <c:v>-2.5</c:v>
                        </c:pt>
                      </c15:dlblFieldTableCache>
                    </c15:dlblFTEntry>
                  </c15:dlblFieldTable>
                  <c15:showDataLabelsRange val="0"/>
                </c:ext>
                <c:ext xmlns:c16="http://schemas.microsoft.com/office/drawing/2014/chart" uri="{C3380CC4-5D6E-409C-BE32-E72D297353CC}">
                  <c16:uniqueId val="{0000001F-733B-4E9C-9171-3E9E0357131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-2.9443064916637107</c:v>
                </c:pt>
                <c:pt idx="1">
                  <c:v>-5.9288537549407119</c:v>
                </c:pt>
                <c:pt idx="2">
                  <c:v>0</c:v>
                </c:pt>
                <c:pt idx="3">
                  <c:v>-10.900473933649289</c:v>
                </c:pt>
                <c:pt idx="4">
                  <c:v>-17.364341085271317</c:v>
                </c:pt>
                <c:pt idx="5">
                  <c:v>0.90634441087613293</c:v>
                </c:pt>
                <c:pt idx="6">
                  <c:v>-7.5949367088607591</c:v>
                </c:pt>
                <c:pt idx="7">
                  <c:v>0</c:v>
                </c:pt>
                <c:pt idx="8">
                  <c:v>-1.3733468972533063</c:v>
                </c:pt>
                <c:pt idx="9">
                  <c:v>2.7397260273972601</c:v>
                </c:pt>
                <c:pt idx="10">
                  <c:v>-5.6014692378328741</c:v>
                </c:pt>
                <c:pt idx="11">
                  <c:v>7.2463768115942031</c:v>
                </c:pt>
                <c:pt idx="12">
                  <c:v>0</c:v>
                </c:pt>
                <c:pt idx="13">
                  <c:v>-3.3947623666343354</c:v>
                </c:pt>
                <c:pt idx="14">
                  <c:v>3.0136986301369864</c:v>
                </c:pt>
                <c:pt idx="15">
                  <c:v>0</c:v>
                </c:pt>
                <c:pt idx="16">
                  <c:v>-3.5294117647058822</c:v>
                </c:pt>
                <c:pt idx="17">
                  <c:v>9.5238095238095237</c:v>
                </c:pt>
                <c:pt idx="18">
                  <c:v>-9.4391244870041042</c:v>
                </c:pt>
                <c:pt idx="19">
                  <c:v>-5.9210526315789478</c:v>
                </c:pt>
                <c:pt idx="20">
                  <c:v>-0.30511060259344014</c:v>
                </c:pt>
                <c:pt idx="21">
                  <c:v>0</c:v>
                </c:pt>
                <c:pt idx="23">
                  <c:v>-5.9288537549407119</c:v>
                </c:pt>
                <c:pt idx="24">
                  <c:v>-4.8929663608562688</c:v>
                </c:pt>
                <c:pt idx="25">
                  <c:v>-2.524768296580377</c:v>
                </c:pt>
              </c:numCache>
            </c:numRef>
          </c:val>
          <c:extLst>
            <c:ext xmlns:c16="http://schemas.microsoft.com/office/drawing/2014/chart" uri="{C3380CC4-5D6E-409C-BE32-E72D297353CC}">
              <c16:uniqueId val="{00000020-733B-4E9C-9171-3E9E0357131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{A53F26DA-85F0-4407-9695-1D3062833BC9}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33B-4E9C-9171-3E9E0357131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{F9B76A30-D9E3-422F-9AC0-6C999816E377}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33B-4E9C-9171-3E9E0357131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{F1E8C644-498C-4CD0-AF64-52F5426A54B0}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33B-4E9C-9171-3E9E0357131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{54308B7C-F451-4076-B988-59AE1AF71EEA}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33B-4E9C-9171-3E9E0357131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{94D9A956-D603-432E-A50A-ABB8701A2449}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33B-4E9C-9171-3E9E0357131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{DA748124-8CDF-42E5-9E0B-7DDA617D5398}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33B-4E9C-9171-3E9E0357131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{BE1F120D-D1FD-4169-AECD-07876E957669}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33B-4E9C-9171-3E9E0357131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{243AB4AB-B1BA-4536-BBE9-CB09ECC1EAFC}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33B-4E9C-9171-3E9E0357131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{91F7F689-E462-4DAD-963E-49007D7A08AE}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33B-4E9C-9171-3E9E0357131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{181F6ECA-14A5-4E63-B602-4E06818381B4}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33B-4E9C-9171-3E9E0357131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{AEBA5097-B2F2-4201-AED2-0DD07711504B}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33B-4E9C-9171-3E9E0357131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{96831A2E-F75B-4E2E-BE89-48DC96F18966}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33B-4E9C-9171-3E9E0357131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{6DA6A28B-522D-4109-AA4C-96D715B8CD65}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33B-4E9C-9171-3E9E0357131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{9F972262-8E31-471E-A402-6E72EB87993E}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33B-4E9C-9171-3E9E0357131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{D80BF71F-7DBE-406C-B1AE-5E294924AA67}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33B-4E9C-9171-3E9E0357131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{1CA1B3AE-0C18-48CD-A7AC-B74F8278D11F}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33B-4E9C-9171-3E9E0357131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{3FC2CEF0-4717-4359-A75C-E4A7884729A8}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33B-4E9C-9171-3E9E0357131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{E2F500B9-1805-4D5B-B9E9-A6C8C5B0CB2B}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33B-4E9C-9171-3E9E0357131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{5C304C8C-A8DE-42EE-BF42-30A6BBC11896}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33B-4E9C-9171-3E9E0357131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{29F2E711-2609-42B5-BFAA-C6A5DCBE4A7F}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33B-4E9C-9171-3E9E0357131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{A9A5084C-826B-4C5C-BAF5-C8A07B76922B}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33B-4E9C-9171-3E9E0357131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{13EC9B9E-5626-429F-AAD4-38F2008C7FE7}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33B-4E9C-9171-3E9E0357131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{AD7A93A6-C2C9-4044-8330-7FD566E92CA2}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33B-4E9C-9171-3E9E0357131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{F2A968A4-D3AD-40FD-8544-C027CD7BE7CE}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33B-4E9C-9171-3E9E0357131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{65108F81-78BB-4764-99F6-394642E7A4ED}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33B-4E9C-9171-3E9E0357131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{1D1458EF-1F54-4E9B-ADE0-03F955501B13}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33B-4E9C-9171-3E9E0357131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{03603B61-25E5-41E3-95E1-3504EAB6CB11}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33B-4E9C-9171-3E9E0357131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{17F662CA-8E3A-466D-B28A-2A179305CEF3}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33B-4E9C-9171-3E9E0357131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{56697CB4-2A04-420F-B3B5-81F63ED51F50}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33B-4E9C-9171-3E9E0357131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{DED5F350-10FB-4FFD-ABE0-86E5F3CCA3F2}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33B-4E9C-9171-3E9E0357131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{3ECBA6A2-8B97-4F9E-BC8F-91C79B156B3D}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33B-4E9C-9171-3E9E0357131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{4AF1C252-C547-4F4A-B4AF-16EF170B15B8}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33B-4E9C-9171-3E9E0357131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-0.75</c:v>
                </c:pt>
                <c:pt idx="3">
                  <c:v>0</c:v>
                </c:pt>
                <c:pt idx="4">
                  <c:v>0</c:v>
                </c:pt>
                <c:pt idx="5">
                  <c:v>0</c:v>
                </c:pt>
                <c:pt idx="6">
                  <c:v>0</c:v>
                </c:pt>
                <c:pt idx="7">
                  <c:v>-0.75</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33B-4E9C-9171-3E9E0357131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45</c:v>
                </c:pt>
                <c:pt idx="3">
                  <c:v>#N/A</c:v>
                </c:pt>
                <c:pt idx="4">
                  <c:v>#N/A</c:v>
                </c:pt>
                <c:pt idx="5">
                  <c:v>#N/A</c:v>
                </c:pt>
                <c:pt idx="6">
                  <c:v>#N/A</c:v>
                </c:pt>
                <c:pt idx="7">
                  <c:v>45</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25</c:v>
                </c:pt>
                <c:pt idx="3">
                  <c:v>#N/A</c:v>
                </c:pt>
                <c:pt idx="4">
                  <c:v>#N/A</c:v>
                </c:pt>
                <c:pt idx="5">
                  <c:v>#N/A</c:v>
                </c:pt>
                <c:pt idx="6">
                  <c:v>#N/A</c:v>
                </c:pt>
                <c:pt idx="7">
                  <c:v>77</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33B-4E9C-9171-3E9E0357131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{428182B1-01AD-4852-BAA3-418AB4D02921}</c15:txfldGUID>
                      <c15:f>Diagramm!$I$46</c15:f>
                      <c15:dlblFieldTableCache>
                        <c:ptCount val="1"/>
                      </c15:dlblFieldTableCache>
                    </c15:dlblFTEntry>
                  </c15:dlblFieldTable>
                  <c15:showDataLabelsRange val="0"/>
                </c:ext>
                <c:ext xmlns:c16="http://schemas.microsoft.com/office/drawing/2014/chart" uri="{C3380CC4-5D6E-409C-BE32-E72D297353CC}">
                  <c16:uniqueId val="{00000000-7A90-464D-86DA-74CF3AC3D88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{376D9188-45FE-4E48-84C5-3566EAB15812}</c15:txfldGUID>
                      <c15:f>Diagramm!$I$47</c15:f>
                      <c15:dlblFieldTableCache>
                        <c:ptCount val="1"/>
                      </c15:dlblFieldTableCache>
                    </c15:dlblFTEntry>
                  </c15:dlblFieldTable>
                  <c15:showDataLabelsRange val="0"/>
                </c:ext>
                <c:ext xmlns:c16="http://schemas.microsoft.com/office/drawing/2014/chart" uri="{C3380CC4-5D6E-409C-BE32-E72D297353CC}">
                  <c16:uniqueId val="{00000001-7A90-464D-86DA-74CF3AC3D88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{5E474A71-13CE-43C5-A802-D8BA9EB02024}</c15:txfldGUID>
                      <c15:f>Diagramm!$I$48</c15:f>
                      <c15:dlblFieldTableCache>
                        <c:ptCount val="1"/>
                      </c15:dlblFieldTableCache>
                    </c15:dlblFTEntry>
                  </c15:dlblFieldTable>
                  <c15:showDataLabelsRange val="0"/>
                </c:ext>
                <c:ext xmlns:c16="http://schemas.microsoft.com/office/drawing/2014/chart" uri="{C3380CC4-5D6E-409C-BE32-E72D297353CC}">
                  <c16:uniqueId val="{00000002-7A90-464D-86DA-74CF3AC3D88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{64421112-654A-42C6-9DC5-9CE9F1E6062D}</c15:txfldGUID>
                      <c15:f>Diagramm!$I$49</c15:f>
                      <c15:dlblFieldTableCache>
                        <c:ptCount val="1"/>
                      </c15:dlblFieldTableCache>
                    </c15:dlblFTEntry>
                  </c15:dlblFieldTable>
                  <c15:showDataLabelsRange val="0"/>
                </c:ext>
                <c:ext xmlns:c16="http://schemas.microsoft.com/office/drawing/2014/chart" uri="{C3380CC4-5D6E-409C-BE32-E72D297353CC}">
                  <c16:uniqueId val="{00000003-7A90-464D-86DA-74CF3AC3D88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{B44603C5-F12E-40D6-8B89-2C1201BBFC02}</c15:txfldGUID>
                      <c15:f>Diagramm!$I$50</c15:f>
                      <c15:dlblFieldTableCache>
                        <c:ptCount val="1"/>
                      </c15:dlblFieldTableCache>
                    </c15:dlblFTEntry>
                  </c15:dlblFieldTable>
                  <c15:showDataLabelsRange val="0"/>
                </c:ext>
                <c:ext xmlns:c16="http://schemas.microsoft.com/office/drawing/2014/chart" uri="{C3380CC4-5D6E-409C-BE32-E72D297353CC}">
                  <c16:uniqueId val="{00000004-7A90-464D-86DA-74CF3AC3D88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{4E82E22E-6E88-4EE0-A88F-8A8827E10320}</c15:txfldGUID>
                      <c15:f>Diagramm!$I$51</c15:f>
                      <c15:dlblFieldTableCache>
                        <c:ptCount val="1"/>
                      </c15:dlblFieldTableCache>
                    </c15:dlblFTEntry>
                  </c15:dlblFieldTable>
                  <c15:showDataLabelsRange val="0"/>
                </c:ext>
                <c:ext xmlns:c16="http://schemas.microsoft.com/office/drawing/2014/chart" uri="{C3380CC4-5D6E-409C-BE32-E72D297353CC}">
                  <c16:uniqueId val="{00000005-7A90-464D-86DA-74CF3AC3D88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{AAD3D9FE-1FA6-4E46-8D20-3136ADA192FD}</c15:txfldGUID>
                      <c15:f>Diagramm!$I$52</c15:f>
                      <c15:dlblFieldTableCache>
                        <c:ptCount val="1"/>
                      </c15:dlblFieldTableCache>
                    </c15:dlblFTEntry>
                  </c15:dlblFieldTable>
                  <c15:showDataLabelsRange val="0"/>
                </c:ext>
                <c:ext xmlns:c16="http://schemas.microsoft.com/office/drawing/2014/chart" uri="{C3380CC4-5D6E-409C-BE32-E72D297353CC}">
                  <c16:uniqueId val="{00000006-7A90-464D-86DA-74CF3AC3D88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{4DA883C9-ED0F-4D27-B846-A10756316C5D}</c15:txfldGUID>
                      <c15:f>Diagramm!$I$53</c15:f>
                      <c15:dlblFieldTableCache>
                        <c:ptCount val="1"/>
                      </c15:dlblFieldTableCache>
                    </c15:dlblFTEntry>
                  </c15:dlblFieldTable>
                  <c15:showDataLabelsRange val="0"/>
                </c:ext>
                <c:ext xmlns:c16="http://schemas.microsoft.com/office/drawing/2014/chart" uri="{C3380CC4-5D6E-409C-BE32-E72D297353CC}">
                  <c16:uniqueId val="{00000007-7A90-464D-86DA-74CF3AC3D88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{86117FAC-BF0A-4DE3-8CD4-B17614EC3309}</c15:txfldGUID>
                      <c15:f>Diagramm!$I$54</c15:f>
                      <c15:dlblFieldTableCache>
                        <c:ptCount val="1"/>
                      </c15:dlblFieldTableCache>
                    </c15:dlblFTEntry>
                  </c15:dlblFieldTable>
                  <c15:showDataLabelsRange val="0"/>
                </c:ext>
                <c:ext xmlns:c16="http://schemas.microsoft.com/office/drawing/2014/chart" uri="{C3380CC4-5D6E-409C-BE32-E72D297353CC}">
                  <c16:uniqueId val="{00000008-7A90-464D-86DA-74CF3AC3D88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{287114EC-8074-4501-88AC-2E4039F3D9C1}</c15:txfldGUID>
                      <c15:f>Diagramm!$I$55</c15:f>
                      <c15:dlblFieldTableCache>
                        <c:ptCount val="1"/>
                      </c15:dlblFieldTableCache>
                    </c15:dlblFTEntry>
                  </c15:dlblFieldTable>
                  <c15:showDataLabelsRange val="0"/>
                </c:ext>
                <c:ext xmlns:c16="http://schemas.microsoft.com/office/drawing/2014/chart" uri="{C3380CC4-5D6E-409C-BE32-E72D297353CC}">
                  <c16:uniqueId val="{00000009-7A90-464D-86DA-74CF3AC3D88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{8EB9B4EE-26D2-4AC8-A46D-F436E782E990}</c15:txfldGUID>
                      <c15:f>Diagramm!$I$56</c15:f>
                      <c15:dlblFieldTableCache>
                        <c:ptCount val="1"/>
                      </c15:dlblFieldTableCache>
                    </c15:dlblFTEntry>
                  </c15:dlblFieldTable>
                  <c15:showDataLabelsRange val="0"/>
                </c:ext>
                <c:ext xmlns:c16="http://schemas.microsoft.com/office/drawing/2014/chart" uri="{C3380CC4-5D6E-409C-BE32-E72D297353CC}">
                  <c16:uniqueId val="{0000000A-7A90-464D-86DA-74CF3AC3D88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{9C4A3866-786F-432D-9737-64CD3F1CC563}</c15:txfldGUID>
                      <c15:f>Diagramm!$I$57</c15:f>
                      <c15:dlblFieldTableCache>
                        <c:ptCount val="1"/>
                      </c15:dlblFieldTableCache>
                    </c15:dlblFTEntry>
                  </c15:dlblFieldTable>
                  <c15:showDataLabelsRange val="0"/>
                </c:ext>
                <c:ext xmlns:c16="http://schemas.microsoft.com/office/drawing/2014/chart" uri="{C3380CC4-5D6E-409C-BE32-E72D297353CC}">
                  <c16:uniqueId val="{0000000B-7A90-464D-86DA-74CF3AC3D88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{A7D79A7E-AE47-4C57-983E-8D383F2A8048}</c15:txfldGUID>
                      <c15:f>Diagramm!$I$58</c15:f>
                      <c15:dlblFieldTableCache>
                        <c:ptCount val="1"/>
                      </c15:dlblFieldTableCache>
                    </c15:dlblFTEntry>
                  </c15:dlblFieldTable>
                  <c15:showDataLabelsRange val="0"/>
                </c:ext>
                <c:ext xmlns:c16="http://schemas.microsoft.com/office/drawing/2014/chart" uri="{C3380CC4-5D6E-409C-BE32-E72D297353CC}">
                  <c16:uniqueId val="{0000000C-7A90-464D-86DA-74CF3AC3D88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{01ED56A5-B24B-4CF6-84EF-DC498CF8CB12}</c15:txfldGUID>
                      <c15:f>Diagramm!$I$59</c15:f>
                      <c15:dlblFieldTableCache>
                        <c:ptCount val="1"/>
                      </c15:dlblFieldTableCache>
                    </c15:dlblFTEntry>
                  </c15:dlblFieldTable>
                  <c15:showDataLabelsRange val="0"/>
                </c:ext>
                <c:ext xmlns:c16="http://schemas.microsoft.com/office/drawing/2014/chart" uri="{C3380CC4-5D6E-409C-BE32-E72D297353CC}">
                  <c16:uniqueId val="{0000000D-7A90-464D-86DA-74CF3AC3D88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{0BE348FB-79BB-408E-8372-3897D281DD9E}</c15:txfldGUID>
                      <c15:f>Diagramm!$I$60</c15:f>
                      <c15:dlblFieldTableCache>
                        <c:ptCount val="1"/>
                      </c15:dlblFieldTableCache>
                    </c15:dlblFTEntry>
                  </c15:dlblFieldTable>
                  <c15:showDataLabelsRange val="0"/>
                </c:ext>
                <c:ext xmlns:c16="http://schemas.microsoft.com/office/drawing/2014/chart" uri="{C3380CC4-5D6E-409C-BE32-E72D297353CC}">
                  <c16:uniqueId val="{0000000E-7A90-464D-86DA-74CF3AC3D88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{78BB2C22-0A5D-490A-AA4C-A42EC654ACF5}</c15:txfldGUID>
                      <c15:f>Diagramm!$I$61</c15:f>
                      <c15:dlblFieldTableCache>
                        <c:ptCount val="1"/>
                      </c15:dlblFieldTableCache>
                    </c15:dlblFTEntry>
                  </c15:dlblFieldTable>
                  <c15:showDataLabelsRange val="0"/>
                </c:ext>
                <c:ext xmlns:c16="http://schemas.microsoft.com/office/drawing/2014/chart" uri="{C3380CC4-5D6E-409C-BE32-E72D297353CC}">
                  <c16:uniqueId val="{0000000F-7A90-464D-86DA-74CF3AC3D88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{B7FF1A72-C5B2-4A30-A133-E84F4F2A7E94}</c15:txfldGUID>
                      <c15:f>Diagramm!$I$62</c15:f>
                      <c15:dlblFieldTableCache>
                        <c:ptCount val="1"/>
                      </c15:dlblFieldTableCache>
                    </c15:dlblFTEntry>
                  </c15:dlblFieldTable>
                  <c15:showDataLabelsRange val="0"/>
                </c:ext>
                <c:ext xmlns:c16="http://schemas.microsoft.com/office/drawing/2014/chart" uri="{C3380CC4-5D6E-409C-BE32-E72D297353CC}">
                  <c16:uniqueId val="{00000010-7A90-464D-86DA-74CF3AC3D88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{1339857B-5076-40B4-9FB7-C2FAAA600696}</c15:txfldGUID>
                      <c15:f>Diagramm!$I$63</c15:f>
                      <c15:dlblFieldTableCache>
                        <c:ptCount val="1"/>
                      </c15:dlblFieldTableCache>
                    </c15:dlblFTEntry>
                  </c15:dlblFieldTable>
                  <c15:showDataLabelsRange val="0"/>
                </c:ext>
                <c:ext xmlns:c16="http://schemas.microsoft.com/office/drawing/2014/chart" uri="{C3380CC4-5D6E-409C-BE32-E72D297353CC}">
                  <c16:uniqueId val="{00000011-7A90-464D-86DA-74CF3AC3D88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{F2864642-2BC6-4EBE-8526-6118E18CA800}</c15:txfldGUID>
                      <c15:f>Diagramm!$I$64</c15:f>
                      <c15:dlblFieldTableCache>
                        <c:ptCount val="1"/>
                      </c15:dlblFieldTableCache>
                    </c15:dlblFTEntry>
                  </c15:dlblFieldTable>
                  <c15:showDataLabelsRange val="0"/>
                </c:ext>
                <c:ext xmlns:c16="http://schemas.microsoft.com/office/drawing/2014/chart" uri="{C3380CC4-5D6E-409C-BE32-E72D297353CC}">
                  <c16:uniqueId val="{00000012-7A90-464D-86DA-74CF3AC3D88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{CA5D1D12-3F15-4101-9E69-C3883A575E9B}</c15:txfldGUID>
                      <c15:f>Diagramm!$I$65</c15:f>
                      <c15:dlblFieldTableCache>
                        <c:ptCount val="1"/>
                      </c15:dlblFieldTableCache>
                    </c15:dlblFTEntry>
                  </c15:dlblFieldTable>
                  <c15:showDataLabelsRange val="0"/>
                </c:ext>
                <c:ext xmlns:c16="http://schemas.microsoft.com/office/drawing/2014/chart" uri="{C3380CC4-5D6E-409C-BE32-E72D297353CC}">
                  <c16:uniqueId val="{00000013-7A90-464D-86DA-74CF3AC3D88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{2B72A05D-35D1-42FA-837A-357C1C7B13B5}</c15:txfldGUID>
                      <c15:f>Diagramm!$I$66</c15:f>
                      <c15:dlblFieldTableCache>
                        <c:ptCount val="1"/>
                      </c15:dlblFieldTableCache>
                    </c15:dlblFTEntry>
                  </c15:dlblFieldTable>
                  <c15:showDataLabelsRange val="0"/>
                </c:ext>
                <c:ext xmlns:c16="http://schemas.microsoft.com/office/drawing/2014/chart" uri="{C3380CC4-5D6E-409C-BE32-E72D297353CC}">
                  <c16:uniqueId val="{00000014-7A90-464D-86DA-74CF3AC3D88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{76328E53-0743-48CB-AFC6-A51E4AC41FB6}</c15:txfldGUID>
                      <c15:f>Diagramm!$I$67</c15:f>
                      <c15:dlblFieldTableCache>
                        <c:ptCount val="1"/>
                      </c15:dlblFieldTableCache>
                    </c15:dlblFTEntry>
                  </c15:dlblFieldTable>
                  <c15:showDataLabelsRange val="0"/>
                </c:ext>
                <c:ext xmlns:c16="http://schemas.microsoft.com/office/drawing/2014/chart" uri="{C3380CC4-5D6E-409C-BE32-E72D297353CC}">
                  <c16:uniqueId val="{00000015-7A90-464D-86DA-74CF3AC3D88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A90-464D-86DA-74CF3AC3D88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{CE0FDF17-BDBB-4B3D-BF1A-5B664F227799}</c15:txfldGUID>
                      <c15:f>Diagramm!$K$46</c15:f>
                      <c15:dlblFieldTableCache>
                        <c:ptCount val="1"/>
                      </c15:dlblFieldTableCache>
                    </c15:dlblFTEntry>
                  </c15:dlblFieldTable>
                  <c15:showDataLabelsRange val="0"/>
                </c:ext>
                <c:ext xmlns:c16="http://schemas.microsoft.com/office/drawing/2014/chart" uri="{C3380CC4-5D6E-409C-BE32-E72D297353CC}">
                  <c16:uniqueId val="{00000017-7A90-464D-86DA-74CF3AC3D88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{B11ADCC5-8E26-4B0A-8E1A-DF7BAB11677E}</c15:txfldGUID>
                      <c15:f>Diagramm!$K$47</c15:f>
                      <c15:dlblFieldTableCache>
                        <c:ptCount val="1"/>
                      </c15:dlblFieldTableCache>
                    </c15:dlblFTEntry>
                  </c15:dlblFieldTable>
                  <c15:showDataLabelsRange val="0"/>
                </c:ext>
                <c:ext xmlns:c16="http://schemas.microsoft.com/office/drawing/2014/chart" uri="{C3380CC4-5D6E-409C-BE32-E72D297353CC}">
                  <c16:uniqueId val="{00000018-7A90-464D-86DA-74CF3AC3D88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{EA5F65BA-F70B-4D96-919D-B94CFE61A50B}</c15:txfldGUID>
                      <c15:f>Diagramm!$K$48</c15:f>
                      <c15:dlblFieldTableCache>
                        <c:ptCount val="1"/>
                      </c15:dlblFieldTableCache>
                    </c15:dlblFTEntry>
                  </c15:dlblFieldTable>
                  <c15:showDataLabelsRange val="0"/>
                </c:ext>
                <c:ext xmlns:c16="http://schemas.microsoft.com/office/drawing/2014/chart" uri="{C3380CC4-5D6E-409C-BE32-E72D297353CC}">
                  <c16:uniqueId val="{00000019-7A90-464D-86DA-74CF3AC3D88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{53D2AB01-C410-4C2B-A7D4-FCF58DFAAD98}</c15:txfldGUID>
                      <c15:f>Diagramm!$K$49</c15:f>
                      <c15:dlblFieldTableCache>
                        <c:ptCount val="1"/>
                      </c15:dlblFieldTableCache>
                    </c15:dlblFTEntry>
                  </c15:dlblFieldTable>
                  <c15:showDataLabelsRange val="0"/>
                </c:ext>
                <c:ext xmlns:c16="http://schemas.microsoft.com/office/drawing/2014/chart" uri="{C3380CC4-5D6E-409C-BE32-E72D297353CC}">
                  <c16:uniqueId val="{0000001A-7A90-464D-86DA-74CF3AC3D88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{BD770244-4DFE-44D2-829D-3BAB01E97B0C}</c15:txfldGUID>
                      <c15:f>Diagramm!$K$50</c15:f>
                      <c15:dlblFieldTableCache>
                        <c:ptCount val="1"/>
                      </c15:dlblFieldTableCache>
                    </c15:dlblFTEntry>
                  </c15:dlblFieldTable>
                  <c15:showDataLabelsRange val="0"/>
                </c:ext>
                <c:ext xmlns:c16="http://schemas.microsoft.com/office/drawing/2014/chart" uri="{C3380CC4-5D6E-409C-BE32-E72D297353CC}">
                  <c16:uniqueId val="{0000001B-7A90-464D-86DA-74CF3AC3D88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{0EDCD008-9E64-4CBC-922C-DE52FFDC4275}</c15:txfldGUID>
                      <c15:f>Diagramm!$K$51</c15:f>
                      <c15:dlblFieldTableCache>
                        <c:ptCount val="1"/>
                      </c15:dlblFieldTableCache>
                    </c15:dlblFTEntry>
                  </c15:dlblFieldTable>
                  <c15:showDataLabelsRange val="0"/>
                </c:ext>
                <c:ext xmlns:c16="http://schemas.microsoft.com/office/drawing/2014/chart" uri="{C3380CC4-5D6E-409C-BE32-E72D297353CC}">
                  <c16:uniqueId val="{0000001C-7A90-464D-86DA-74CF3AC3D88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{174EA4D4-F309-4A64-AAF8-0B939CAB3631}</c15:txfldGUID>
                      <c15:f>Diagramm!$K$52</c15:f>
                      <c15:dlblFieldTableCache>
                        <c:ptCount val="1"/>
                      </c15:dlblFieldTableCache>
                    </c15:dlblFTEntry>
                  </c15:dlblFieldTable>
                  <c15:showDataLabelsRange val="0"/>
                </c:ext>
                <c:ext xmlns:c16="http://schemas.microsoft.com/office/drawing/2014/chart" uri="{C3380CC4-5D6E-409C-BE32-E72D297353CC}">
                  <c16:uniqueId val="{0000001D-7A90-464D-86DA-74CF3AC3D88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{BE1CECF8-C4DE-4757-BDA1-CA51F2F509A7}</c15:txfldGUID>
                      <c15:f>Diagramm!$K$53</c15:f>
                      <c15:dlblFieldTableCache>
                        <c:ptCount val="1"/>
                      </c15:dlblFieldTableCache>
                    </c15:dlblFTEntry>
                  </c15:dlblFieldTable>
                  <c15:showDataLabelsRange val="0"/>
                </c:ext>
                <c:ext xmlns:c16="http://schemas.microsoft.com/office/drawing/2014/chart" uri="{C3380CC4-5D6E-409C-BE32-E72D297353CC}">
                  <c16:uniqueId val="{0000001E-7A90-464D-86DA-74CF3AC3D88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{DC3867D1-C5E0-44A6-A2F2-76433857B335}</c15:txfldGUID>
                      <c15:f>Diagramm!$K$54</c15:f>
                      <c15:dlblFieldTableCache>
                        <c:ptCount val="1"/>
                      </c15:dlblFieldTableCache>
                    </c15:dlblFTEntry>
                  </c15:dlblFieldTable>
                  <c15:showDataLabelsRange val="0"/>
                </c:ext>
                <c:ext xmlns:c16="http://schemas.microsoft.com/office/drawing/2014/chart" uri="{C3380CC4-5D6E-409C-BE32-E72D297353CC}">
                  <c16:uniqueId val="{0000001F-7A90-464D-86DA-74CF3AC3D88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{5708014B-65A9-4B19-92F7-74007D77CC48}</c15:txfldGUID>
                      <c15:f>Diagramm!$K$55</c15:f>
                      <c15:dlblFieldTableCache>
                        <c:ptCount val="1"/>
                      </c15:dlblFieldTableCache>
                    </c15:dlblFTEntry>
                  </c15:dlblFieldTable>
                  <c15:showDataLabelsRange val="0"/>
                </c:ext>
                <c:ext xmlns:c16="http://schemas.microsoft.com/office/drawing/2014/chart" uri="{C3380CC4-5D6E-409C-BE32-E72D297353CC}">
                  <c16:uniqueId val="{00000020-7A90-464D-86DA-74CF3AC3D88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{E8B395B5-F086-4562-A315-2758B4F4C6BA}</c15:txfldGUID>
                      <c15:f>Diagramm!$K$56</c15:f>
                      <c15:dlblFieldTableCache>
                        <c:ptCount val="1"/>
                      </c15:dlblFieldTableCache>
                    </c15:dlblFTEntry>
                  </c15:dlblFieldTable>
                  <c15:showDataLabelsRange val="0"/>
                </c:ext>
                <c:ext xmlns:c16="http://schemas.microsoft.com/office/drawing/2014/chart" uri="{C3380CC4-5D6E-409C-BE32-E72D297353CC}">
                  <c16:uniqueId val="{00000021-7A90-464D-86DA-74CF3AC3D88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{F245DB2E-4B55-4DC3-9DE7-2F170E44DB9C}</c15:txfldGUID>
                      <c15:f>Diagramm!$K$57</c15:f>
                      <c15:dlblFieldTableCache>
                        <c:ptCount val="1"/>
                      </c15:dlblFieldTableCache>
                    </c15:dlblFTEntry>
                  </c15:dlblFieldTable>
                  <c15:showDataLabelsRange val="0"/>
                </c:ext>
                <c:ext xmlns:c16="http://schemas.microsoft.com/office/drawing/2014/chart" uri="{C3380CC4-5D6E-409C-BE32-E72D297353CC}">
                  <c16:uniqueId val="{00000022-7A90-464D-86DA-74CF3AC3D88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{427238FD-0BC5-4DA9-B350-87110DC47EB7}</c15:txfldGUID>
                      <c15:f>Diagramm!$K$58</c15:f>
                      <c15:dlblFieldTableCache>
                        <c:ptCount val="1"/>
                      </c15:dlblFieldTableCache>
                    </c15:dlblFTEntry>
                  </c15:dlblFieldTable>
                  <c15:showDataLabelsRange val="0"/>
                </c:ext>
                <c:ext xmlns:c16="http://schemas.microsoft.com/office/drawing/2014/chart" uri="{C3380CC4-5D6E-409C-BE32-E72D297353CC}">
                  <c16:uniqueId val="{00000023-7A90-464D-86DA-74CF3AC3D88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{8BFF0F72-B23F-4989-9947-823F8C0B2F0F}</c15:txfldGUID>
                      <c15:f>Diagramm!$K$59</c15:f>
                      <c15:dlblFieldTableCache>
                        <c:ptCount val="1"/>
                      </c15:dlblFieldTableCache>
                    </c15:dlblFTEntry>
                  </c15:dlblFieldTable>
                  <c15:showDataLabelsRange val="0"/>
                </c:ext>
                <c:ext xmlns:c16="http://schemas.microsoft.com/office/drawing/2014/chart" uri="{C3380CC4-5D6E-409C-BE32-E72D297353CC}">
                  <c16:uniqueId val="{00000024-7A90-464D-86DA-74CF3AC3D88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{0D86E07D-F5AD-4B40-BDF8-9182D0CEBB30}</c15:txfldGUID>
                      <c15:f>Diagramm!$K$60</c15:f>
                      <c15:dlblFieldTableCache>
                        <c:ptCount val="1"/>
                      </c15:dlblFieldTableCache>
                    </c15:dlblFTEntry>
                  </c15:dlblFieldTable>
                  <c15:showDataLabelsRange val="0"/>
                </c:ext>
                <c:ext xmlns:c16="http://schemas.microsoft.com/office/drawing/2014/chart" uri="{C3380CC4-5D6E-409C-BE32-E72D297353CC}">
                  <c16:uniqueId val="{00000025-7A90-464D-86DA-74CF3AC3D88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{961564FF-3942-40C7-B088-36D248D8C40E}</c15:txfldGUID>
                      <c15:f>Diagramm!$K$61</c15:f>
                      <c15:dlblFieldTableCache>
                        <c:ptCount val="1"/>
                      </c15:dlblFieldTableCache>
                    </c15:dlblFTEntry>
                  </c15:dlblFieldTable>
                  <c15:showDataLabelsRange val="0"/>
                </c:ext>
                <c:ext xmlns:c16="http://schemas.microsoft.com/office/drawing/2014/chart" uri="{C3380CC4-5D6E-409C-BE32-E72D297353CC}">
                  <c16:uniqueId val="{00000026-7A90-464D-86DA-74CF3AC3D88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{746B29BE-CF6D-4698-A5DC-6BC0E8AA6235}</c15:txfldGUID>
                      <c15:f>Diagramm!$K$62</c15:f>
                      <c15:dlblFieldTableCache>
                        <c:ptCount val="1"/>
                      </c15:dlblFieldTableCache>
                    </c15:dlblFTEntry>
                  </c15:dlblFieldTable>
                  <c15:showDataLabelsRange val="0"/>
                </c:ext>
                <c:ext xmlns:c16="http://schemas.microsoft.com/office/drawing/2014/chart" uri="{C3380CC4-5D6E-409C-BE32-E72D297353CC}">
                  <c16:uniqueId val="{00000027-7A90-464D-86DA-74CF3AC3D88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{1E05DB75-019A-4E04-A27E-BA17345AEE11}</c15:txfldGUID>
                      <c15:f>Diagramm!$K$63</c15:f>
                      <c15:dlblFieldTableCache>
                        <c:ptCount val="1"/>
                      </c15:dlblFieldTableCache>
                    </c15:dlblFTEntry>
                  </c15:dlblFieldTable>
                  <c15:showDataLabelsRange val="0"/>
                </c:ext>
                <c:ext xmlns:c16="http://schemas.microsoft.com/office/drawing/2014/chart" uri="{C3380CC4-5D6E-409C-BE32-E72D297353CC}">
                  <c16:uniqueId val="{00000028-7A90-464D-86DA-74CF3AC3D88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{826926EA-84C4-4396-96D3-8338B5B0204D}</c15:txfldGUID>
                      <c15:f>Diagramm!$K$64</c15:f>
                      <c15:dlblFieldTableCache>
                        <c:ptCount val="1"/>
                      </c15:dlblFieldTableCache>
                    </c15:dlblFTEntry>
                  </c15:dlblFieldTable>
                  <c15:showDataLabelsRange val="0"/>
                </c:ext>
                <c:ext xmlns:c16="http://schemas.microsoft.com/office/drawing/2014/chart" uri="{C3380CC4-5D6E-409C-BE32-E72D297353CC}">
                  <c16:uniqueId val="{00000029-7A90-464D-86DA-74CF3AC3D88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{32CAB86C-7511-4DF7-8074-E5469DD15C55}</c15:txfldGUID>
                      <c15:f>Diagramm!$K$65</c15:f>
                      <c15:dlblFieldTableCache>
                        <c:ptCount val="1"/>
                      </c15:dlblFieldTableCache>
                    </c15:dlblFTEntry>
                  </c15:dlblFieldTable>
                  <c15:showDataLabelsRange val="0"/>
                </c:ext>
                <c:ext xmlns:c16="http://schemas.microsoft.com/office/drawing/2014/chart" uri="{C3380CC4-5D6E-409C-BE32-E72D297353CC}">
                  <c16:uniqueId val="{0000002A-7A90-464D-86DA-74CF3AC3D88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{D9369F37-94BB-4493-AC30-290F85FC74BF}</c15:txfldGUID>
                      <c15:f>Diagramm!$K$66</c15:f>
                      <c15:dlblFieldTableCache>
                        <c:ptCount val="1"/>
                      </c15:dlblFieldTableCache>
                    </c15:dlblFTEntry>
                  </c15:dlblFieldTable>
                  <c15:showDataLabelsRange val="0"/>
                </c:ext>
                <c:ext xmlns:c16="http://schemas.microsoft.com/office/drawing/2014/chart" uri="{C3380CC4-5D6E-409C-BE32-E72D297353CC}">
                  <c16:uniqueId val="{0000002B-7A90-464D-86DA-74CF3AC3D88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{A9AE145B-004D-4980-B779-A359123C2F71}</c15:txfldGUID>
                      <c15:f>Diagramm!$K$67</c15:f>
                      <c15:dlblFieldTableCache>
                        <c:ptCount val="1"/>
                      </c15:dlblFieldTableCache>
                    </c15:dlblFTEntry>
                  </c15:dlblFieldTable>
                  <c15:showDataLabelsRange val="0"/>
                </c:ext>
                <c:ext xmlns:c16="http://schemas.microsoft.com/office/drawing/2014/chart" uri="{C3380CC4-5D6E-409C-BE32-E72D297353CC}">
                  <c16:uniqueId val="{0000002C-7A90-464D-86DA-74CF3AC3D88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A90-464D-86DA-74CF3AC3D88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{BC233A1E-C49D-4874-A5C1-746BF735AF5C}</c15:txfldGUID>
                      <c15:f>Diagramm!$J$46</c15:f>
                      <c15:dlblFieldTableCache>
                        <c:ptCount val="1"/>
                      </c15:dlblFieldTableCache>
                    </c15:dlblFTEntry>
                  </c15:dlblFieldTable>
                  <c15:showDataLabelsRange val="0"/>
                </c:ext>
                <c:ext xmlns:c16="http://schemas.microsoft.com/office/drawing/2014/chart" uri="{C3380CC4-5D6E-409C-BE32-E72D297353CC}">
                  <c16:uniqueId val="{0000002E-7A90-464D-86DA-74CF3AC3D88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{53694B42-2110-481E-B89F-8C29505B8023}</c15:txfldGUID>
                      <c15:f>Diagramm!$J$47</c15:f>
                      <c15:dlblFieldTableCache>
                        <c:ptCount val="1"/>
                      </c15:dlblFieldTableCache>
                    </c15:dlblFTEntry>
                  </c15:dlblFieldTable>
                  <c15:showDataLabelsRange val="0"/>
                </c:ext>
                <c:ext xmlns:c16="http://schemas.microsoft.com/office/drawing/2014/chart" uri="{C3380CC4-5D6E-409C-BE32-E72D297353CC}">
                  <c16:uniqueId val="{0000002F-7A90-464D-86DA-74CF3AC3D88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{0B77E7DF-B865-4E74-94C2-13F02C00D3FD}</c15:txfldGUID>
                      <c15:f>Diagramm!$J$48</c15:f>
                      <c15:dlblFieldTableCache>
                        <c:ptCount val="1"/>
                      </c15:dlblFieldTableCache>
                    </c15:dlblFTEntry>
                  </c15:dlblFieldTable>
                  <c15:showDataLabelsRange val="0"/>
                </c:ext>
                <c:ext xmlns:c16="http://schemas.microsoft.com/office/drawing/2014/chart" uri="{C3380CC4-5D6E-409C-BE32-E72D297353CC}">
                  <c16:uniqueId val="{00000030-7A90-464D-86DA-74CF3AC3D88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{A1E3308A-8E94-417A-B3AB-0EF57D2DFC60}</c15:txfldGUID>
                      <c15:f>Diagramm!$J$49</c15:f>
                      <c15:dlblFieldTableCache>
                        <c:ptCount val="1"/>
                      </c15:dlblFieldTableCache>
                    </c15:dlblFTEntry>
                  </c15:dlblFieldTable>
                  <c15:showDataLabelsRange val="0"/>
                </c:ext>
                <c:ext xmlns:c16="http://schemas.microsoft.com/office/drawing/2014/chart" uri="{C3380CC4-5D6E-409C-BE32-E72D297353CC}">
                  <c16:uniqueId val="{00000031-7A90-464D-86DA-74CF3AC3D88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{CA310773-51E7-4C60-BFEB-4B7F5F517B86}</c15:txfldGUID>
                      <c15:f>Diagramm!$J$50</c15:f>
                      <c15:dlblFieldTableCache>
                        <c:ptCount val="1"/>
                      </c15:dlblFieldTableCache>
                    </c15:dlblFTEntry>
                  </c15:dlblFieldTable>
                  <c15:showDataLabelsRange val="0"/>
                </c:ext>
                <c:ext xmlns:c16="http://schemas.microsoft.com/office/drawing/2014/chart" uri="{C3380CC4-5D6E-409C-BE32-E72D297353CC}">
                  <c16:uniqueId val="{00000032-7A90-464D-86DA-74CF3AC3D88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{17EFC52D-FE40-4FC1-9CCA-F6A2CCD75F18}</c15:txfldGUID>
                      <c15:f>Diagramm!$J$51</c15:f>
                      <c15:dlblFieldTableCache>
                        <c:ptCount val="1"/>
                      </c15:dlblFieldTableCache>
                    </c15:dlblFTEntry>
                  </c15:dlblFieldTable>
                  <c15:showDataLabelsRange val="0"/>
                </c:ext>
                <c:ext xmlns:c16="http://schemas.microsoft.com/office/drawing/2014/chart" uri="{C3380CC4-5D6E-409C-BE32-E72D297353CC}">
                  <c16:uniqueId val="{00000033-7A90-464D-86DA-74CF3AC3D88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{585654CC-037B-4257-B950-CED78E881E64}</c15:txfldGUID>
                      <c15:f>Diagramm!$J$52</c15:f>
                      <c15:dlblFieldTableCache>
                        <c:ptCount val="1"/>
                      </c15:dlblFieldTableCache>
                    </c15:dlblFTEntry>
                  </c15:dlblFieldTable>
                  <c15:showDataLabelsRange val="0"/>
                </c:ext>
                <c:ext xmlns:c16="http://schemas.microsoft.com/office/drawing/2014/chart" uri="{C3380CC4-5D6E-409C-BE32-E72D297353CC}">
                  <c16:uniqueId val="{00000034-7A90-464D-86DA-74CF3AC3D88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{595335A8-890D-4F40-BFC4-791D4451FB70}</c15:txfldGUID>
                      <c15:f>Diagramm!$J$53</c15:f>
                      <c15:dlblFieldTableCache>
                        <c:ptCount val="1"/>
                      </c15:dlblFieldTableCache>
                    </c15:dlblFTEntry>
                  </c15:dlblFieldTable>
                  <c15:showDataLabelsRange val="0"/>
                </c:ext>
                <c:ext xmlns:c16="http://schemas.microsoft.com/office/drawing/2014/chart" uri="{C3380CC4-5D6E-409C-BE32-E72D297353CC}">
                  <c16:uniqueId val="{00000035-7A90-464D-86DA-74CF3AC3D88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{09877296-349C-4726-953B-51CCB1486859}</c15:txfldGUID>
                      <c15:f>Diagramm!$J$54</c15:f>
                      <c15:dlblFieldTableCache>
                        <c:ptCount val="1"/>
                      </c15:dlblFieldTableCache>
                    </c15:dlblFTEntry>
                  </c15:dlblFieldTable>
                  <c15:showDataLabelsRange val="0"/>
                </c:ext>
                <c:ext xmlns:c16="http://schemas.microsoft.com/office/drawing/2014/chart" uri="{C3380CC4-5D6E-409C-BE32-E72D297353CC}">
                  <c16:uniqueId val="{00000036-7A90-464D-86DA-74CF3AC3D88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{45752EA2-F58F-4006-A3FA-FF59C72A1796}</c15:txfldGUID>
                      <c15:f>Diagramm!$J$55</c15:f>
                      <c15:dlblFieldTableCache>
                        <c:ptCount val="1"/>
                      </c15:dlblFieldTableCache>
                    </c15:dlblFTEntry>
                  </c15:dlblFieldTable>
                  <c15:showDataLabelsRange val="0"/>
                </c:ext>
                <c:ext xmlns:c16="http://schemas.microsoft.com/office/drawing/2014/chart" uri="{C3380CC4-5D6E-409C-BE32-E72D297353CC}">
                  <c16:uniqueId val="{00000037-7A90-464D-86DA-74CF3AC3D88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{B5A33C9A-6F1B-4C14-A96E-9E8218968DB9}</c15:txfldGUID>
                      <c15:f>Diagramm!$J$56</c15:f>
                      <c15:dlblFieldTableCache>
                        <c:ptCount val="1"/>
                      </c15:dlblFieldTableCache>
                    </c15:dlblFTEntry>
                  </c15:dlblFieldTable>
                  <c15:showDataLabelsRange val="0"/>
                </c:ext>
                <c:ext xmlns:c16="http://schemas.microsoft.com/office/drawing/2014/chart" uri="{C3380CC4-5D6E-409C-BE32-E72D297353CC}">
                  <c16:uniqueId val="{00000038-7A90-464D-86DA-74CF3AC3D88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{1F8DA410-D766-4A64-B894-94341EF7F19F}</c15:txfldGUID>
                      <c15:f>Diagramm!$J$57</c15:f>
                      <c15:dlblFieldTableCache>
                        <c:ptCount val="1"/>
                      </c15:dlblFieldTableCache>
                    </c15:dlblFTEntry>
                  </c15:dlblFieldTable>
                  <c15:showDataLabelsRange val="0"/>
                </c:ext>
                <c:ext xmlns:c16="http://schemas.microsoft.com/office/drawing/2014/chart" uri="{C3380CC4-5D6E-409C-BE32-E72D297353CC}">
                  <c16:uniqueId val="{00000039-7A90-464D-86DA-74CF3AC3D88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{EA8C770A-8FA2-43E4-81ED-BF9625C5D571}</c15:txfldGUID>
                      <c15:f>Diagramm!$J$58</c15:f>
                      <c15:dlblFieldTableCache>
                        <c:ptCount val="1"/>
                      </c15:dlblFieldTableCache>
                    </c15:dlblFTEntry>
                  </c15:dlblFieldTable>
                  <c15:showDataLabelsRange val="0"/>
                </c:ext>
                <c:ext xmlns:c16="http://schemas.microsoft.com/office/drawing/2014/chart" uri="{C3380CC4-5D6E-409C-BE32-E72D297353CC}">
                  <c16:uniqueId val="{0000003A-7A90-464D-86DA-74CF3AC3D88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{9264458B-EC8E-4685-B754-F89A7549AFD8}</c15:txfldGUID>
                      <c15:f>Diagramm!$J$59</c15:f>
                      <c15:dlblFieldTableCache>
                        <c:ptCount val="1"/>
                      </c15:dlblFieldTableCache>
                    </c15:dlblFTEntry>
                  </c15:dlblFieldTable>
                  <c15:showDataLabelsRange val="0"/>
                </c:ext>
                <c:ext xmlns:c16="http://schemas.microsoft.com/office/drawing/2014/chart" uri="{C3380CC4-5D6E-409C-BE32-E72D297353CC}">
                  <c16:uniqueId val="{0000003B-7A90-464D-86DA-74CF3AC3D88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{959C4802-88BC-41DD-9DA2-6245FED3B1AE}</c15:txfldGUID>
                      <c15:f>Diagramm!$J$60</c15:f>
                      <c15:dlblFieldTableCache>
                        <c:ptCount val="1"/>
                      </c15:dlblFieldTableCache>
                    </c15:dlblFTEntry>
                  </c15:dlblFieldTable>
                  <c15:showDataLabelsRange val="0"/>
                </c:ext>
                <c:ext xmlns:c16="http://schemas.microsoft.com/office/drawing/2014/chart" uri="{C3380CC4-5D6E-409C-BE32-E72D297353CC}">
                  <c16:uniqueId val="{0000003C-7A90-464D-86DA-74CF3AC3D88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{6DC72DCB-248B-4DAB-9E89-F633C69594C8}</c15:txfldGUID>
                      <c15:f>Diagramm!$J$61</c15:f>
                      <c15:dlblFieldTableCache>
                        <c:ptCount val="1"/>
                      </c15:dlblFieldTableCache>
                    </c15:dlblFTEntry>
                  </c15:dlblFieldTable>
                  <c15:showDataLabelsRange val="0"/>
                </c:ext>
                <c:ext xmlns:c16="http://schemas.microsoft.com/office/drawing/2014/chart" uri="{C3380CC4-5D6E-409C-BE32-E72D297353CC}">
                  <c16:uniqueId val="{0000003D-7A90-464D-86DA-74CF3AC3D88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{17EF71AE-6441-4278-9B19-E4E3A4E9A595}</c15:txfldGUID>
                      <c15:f>Diagramm!$J$62</c15:f>
                      <c15:dlblFieldTableCache>
                        <c:ptCount val="1"/>
                      </c15:dlblFieldTableCache>
                    </c15:dlblFTEntry>
                  </c15:dlblFieldTable>
                  <c15:showDataLabelsRange val="0"/>
                </c:ext>
                <c:ext xmlns:c16="http://schemas.microsoft.com/office/drawing/2014/chart" uri="{C3380CC4-5D6E-409C-BE32-E72D297353CC}">
                  <c16:uniqueId val="{0000003E-7A90-464D-86DA-74CF3AC3D88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{E287F94D-E231-49D3-959F-2FDD23F697FC}</c15:txfldGUID>
                      <c15:f>Diagramm!$J$63</c15:f>
                      <c15:dlblFieldTableCache>
                        <c:ptCount val="1"/>
                      </c15:dlblFieldTableCache>
                    </c15:dlblFTEntry>
                  </c15:dlblFieldTable>
                  <c15:showDataLabelsRange val="0"/>
                </c:ext>
                <c:ext xmlns:c16="http://schemas.microsoft.com/office/drawing/2014/chart" uri="{C3380CC4-5D6E-409C-BE32-E72D297353CC}">
                  <c16:uniqueId val="{0000003F-7A90-464D-86DA-74CF3AC3D88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{C52378EC-9F63-4B2A-A33D-89D3CADE26A5}</c15:txfldGUID>
                      <c15:f>Diagramm!$J$64</c15:f>
                      <c15:dlblFieldTableCache>
                        <c:ptCount val="1"/>
                      </c15:dlblFieldTableCache>
                    </c15:dlblFTEntry>
                  </c15:dlblFieldTable>
                  <c15:showDataLabelsRange val="0"/>
                </c:ext>
                <c:ext xmlns:c16="http://schemas.microsoft.com/office/drawing/2014/chart" uri="{C3380CC4-5D6E-409C-BE32-E72D297353CC}">
                  <c16:uniqueId val="{00000040-7A90-464D-86DA-74CF3AC3D88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{E69C45F0-0870-450B-9022-ECD84F1AF513}</c15:txfldGUID>
                      <c15:f>Diagramm!$J$65</c15:f>
                      <c15:dlblFieldTableCache>
                        <c:ptCount val="1"/>
                      </c15:dlblFieldTableCache>
                    </c15:dlblFTEntry>
                  </c15:dlblFieldTable>
                  <c15:showDataLabelsRange val="0"/>
                </c:ext>
                <c:ext xmlns:c16="http://schemas.microsoft.com/office/drawing/2014/chart" uri="{C3380CC4-5D6E-409C-BE32-E72D297353CC}">
                  <c16:uniqueId val="{00000041-7A90-464D-86DA-74CF3AC3D88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{1BBC4FFE-DEB0-4D82-9BC4-A2F99910C613}</c15:txfldGUID>
                      <c15:f>Diagramm!$J$66</c15:f>
                      <c15:dlblFieldTableCache>
                        <c:ptCount val="1"/>
                      </c15:dlblFieldTableCache>
                    </c15:dlblFTEntry>
                  </c15:dlblFieldTable>
                  <c15:showDataLabelsRange val="0"/>
                </c:ext>
                <c:ext xmlns:c16="http://schemas.microsoft.com/office/drawing/2014/chart" uri="{C3380CC4-5D6E-409C-BE32-E72D297353CC}">
                  <c16:uniqueId val="{00000042-7A90-464D-86DA-74CF3AC3D88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{CE69BD5E-E980-4161-B53C-9847F3385152}</c15:txfldGUID>
                      <c15:f>Diagramm!$J$67</c15:f>
                      <c15:dlblFieldTableCache>
                        <c:ptCount val="1"/>
                      </c15:dlblFieldTableCache>
                    </c15:dlblFTEntry>
                  </c15:dlblFieldTable>
                  <c15:showDataLabelsRange val="0"/>
                </c:ext>
                <c:ext xmlns:c16="http://schemas.microsoft.com/office/drawing/2014/chart" uri="{C3380CC4-5D6E-409C-BE32-E72D297353CC}">
                  <c16:uniqueId val="{00000043-7A90-464D-86DA-74CF3AC3D88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A90-464D-86DA-74CF3AC3D88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12-4806-B499-55407843340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12-4806-B499-55407843340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12-4806-B499-55407843340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212-4806-B499-55407843340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212-4806-B499-55407843340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212-4806-B499-55407843340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212-4806-B499-55407843340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212-4806-B499-55407843340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212-4806-B499-55407843340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212-4806-B499-55407843340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212-4806-B499-55407843340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212-4806-B499-55407843340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212-4806-B499-55407843340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212-4806-B499-55407843340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212-4806-B499-55407843340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212-4806-B499-55407843340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12-4806-B499-55407843340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212-4806-B499-55407843340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212-4806-B499-55407843340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212-4806-B499-55407843340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212-4806-B499-55407843340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212-4806-B499-55407843340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212-4806-B499-55407843340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212-4806-B499-55407843340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212-4806-B499-55407843340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212-4806-B499-55407843340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212-4806-B499-55407843340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212-4806-B499-55407843340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212-4806-B499-55407843340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212-4806-B499-55407843340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212-4806-B499-55407843340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212-4806-B499-55407843340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212-4806-B499-55407843340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212-4806-B499-55407843340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212-4806-B499-55407843340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212-4806-B499-55407843340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212-4806-B499-55407843340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212-4806-B499-55407843340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212-4806-B499-55407843340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212-4806-B499-55407843340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212-4806-B499-55407843340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212-4806-B499-55407843340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212-4806-B499-55407843340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212-4806-B499-55407843340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212-4806-B499-55407843340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212-4806-B499-55407843340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212-4806-B499-55407843340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212-4806-B499-55407843340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212-4806-B499-55407843340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212-4806-B499-55407843340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212-4806-B499-55407843340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212-4806-B499-55407843340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212-4806-B499-55407843340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212-4806-B499-55407843340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212-4806-B499-55407843340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212-4806-B499-55407843340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212-4806-B499-55407843340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212-4806-B499-55407843340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212-4806-B499-55407843340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212-4806-B499-55407843340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212-4806-B499-55407843340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212-4806-B499-55407843340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212-4806-B499-55407843340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212-4806-B499-55407843340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212-4806-B499-55407843340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212-4806-B499-55407843340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212-4806-B499-55407843340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212-4806-B499-55407843340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212-4806-B499-55407843340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102.85211267605634</c:v>
                </c:pt>
                <c:pt idx="2">
                  <c:v>104.60307298335468</c:v>
                </c:pt>
                <c:pt idx="3">
                  <c:v>102.73047375160051</c:v>
                </c:pt>
                <c:pt idx="4">
                  <c:v>103.55633802816901</c:v>
                </c:pt>
                <c:pt idx="5">
                  <c:v>106.12035851472473</c:v>
                </c:pt>
                <c:pt idx="6">
                  <c:v>108.0729833546735</c:v>
                </c:pt>
                <c:pt idx="7">
                  <c:v>105.81626120358514</c:v>
                </c:pt>
                <c:pt idx="8">
                  <c:v>106.40845070422536</c:v>
                </c:pt>
                <c:pt idx="9">
                  <c:v>108.50832266325223</c:v>
                </c:pt>
                <c:pt idx="10">
                  <c:v>110.38092189500641</c:v>
                </c:pt>
                <c:pt idx="11">
                  <c:v>108.75800256081946</c:v>
                </c:pt>
                <c:pt idx="12">
                  <c:v>109.54225352112677</c:v>
                </c:pt>
                <c:pt idx="13">
                  <c:v>112.01664532650449</c:v>
                </c:pt>
                <c:pt idx="14">
                  <c:v>113.81882202304739</c:v>
                </c:pt>
                <c:pt idx="15">
                  <c:v>112.8169014084507</c:v>
                </c:pt>
                <c:pt idx="16">
                  <c:v>113.01856594110116</c:v>
                </c:pt>
                <c:pt idx="17">
                  <c:v>114.97439180537772</c:v>
                </c:pt>
                <c:pt idx="18">
                  <c:v>116.83418693982075</c:v>
                </c:pt>
                <c:pt idx="19">
                  <c:v>115.64980793854033</c:v>
                </c:pt>
                <c:pt idx="20">
                  <c:v>115.99231754161332</c:v>
                </c:pt>
                <c:pt idx="21">
                  <c:v>117.17669654289374</c:v>
                </c:pt>
                <c:pt idx="22">
                  <c:v>118.64276568501921</c:v>
                </c:pt>
                <c:pt idx="23">
                  <c:v>117.25032010243277</c:v>
                </c:pt>
                <c:pt idx="24">
                  <c:v>116.42765685019205</c:v>
                </c:pt>
              </c:numCache>
            </c:numRef>
          </c:val>
          <c:smooth val="0"/>
          <c:extLst>
            <c:ext xmlns:c16="http://schemas.microsoft.com/office/drawing/2014/chart" uri="{C3380CC4-5D6E-409C-BE32-E72D297353CC}">
              <c16:uniqueId val="{00000000-6058-4BA7-A3A2-F9818CB0BC4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103.90347764371894</c:v>
                </c:pt>
                <c:pt idx="2">
                  <c:v>107.42843624319849</c:v>
                </c:pt>
                <c:pt idx="3">
                  <c:v>105.96167494677076</c:v>
                </c:pt>
                <c:pt idx="4">
                  <c:v>103.64324580080435</c:v>
                </c:pt>
                <c:pt idx="5">
                  <c:v>107.73598296664302</c:v>
                </c:pt>
                <c:pt idx="6">
                  <c:v>109.93612491128459</c:v>
                </c:pt>
                <c:pt idx="7">
                  <c:v>107.42843624319849</c:v>
                </c:pt>
                <c:pt idx="8">
                  <c:v>108.3274189732671</c:v>
                </c:pt>
                <c:pt idx="9">
                  <c:v>111.59214572983203</c:v>
                </c:pt>
                <c:pt idx="10">
                  <c:v>114.6439555240123</c:v>
                </c:pt>
                <c:pt idx="11">
                  <c:v>113.01159214572982</c:v>
                </c:pt>
                <c:pt idx="12">
                  <c:v>114.95150224745683</c:v>
                </c:pt>
                <c:pt idx="13">
                  <c:v>120.06150934468891</c:v>
                </c:pt>
                <c:pt idx="14">
                  <c:v>123.06600425833925</c:v>
                </c:pt>
                <c:pt idx="15">
                  <c:v>122.35628105039036</c:v>
                </c:pt>
                <c:pt idx="16">
                  <c:v>119.75396262124438</c:v>
                </c:pt>
                <c:pt idx="17">
                  <c:v>125.50272060563049</c:v>
                </c:pt>
                <c:pt idx="18">
                  <c:v>130.82564466524721</c:v>
                </c:pt>
                <c:pt idx="19">
                  <c:v>129.57180033120417</c:v>
                </c:pt>
                <c:pt idx="20">
                  <c:v>130.56541282233263</c:v>
                </c:pt>
                <c:pt idx="21">
                  <c:v>134.65814998817126</c:v>
                </c:pt>
                <c:pt idx="22">
                  <c:v>137.28412585758221</c:v>
                </c:pt>
                <c:pt idx="23">
                  <c:v>135.1549562337355</c:v>
                </c:pt>
                <c:pt idx="24">
                  <c:v>127.48994558788741</c:v>
                </c:pt>
              </c:numCache>
            </c:numRef>
          </c:val>
          <c:smooth val="0"/>
          <c:extLst>
            <c:ext xmlns:c16="http://schemas.microsoft.com/office/drawing/2014/chart" uri="{C3380CC4-5D6E-409C-BE32-E72D297353CC}">
              <c16:uniqueId val="{00000001-6058-4BA7-A3A2-F9818CB0BC4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101.27899045020463</c:v>
                </c:pt>
                <c:pt idx="2">
                  <c:v>102.31923601637108</c:v>
                </c:pt>
                <c:pt idx="3">
                  <c:v>102.11459754433834</c:v>
                </c:pt>
                <c:pt idx="4">
                  <c:v>100.35811732605731</c:v>
                </c:pt>
                <c:pt idx="5">
                  <c:v>101.34720327421556</c:v>
                </c:pt>
                <c:pt idx="6">
                  <c:v>101.33015006821282</c:v>
                </c:pt>
                <c:pt idx="7">
                  <c:v>101.05729877216916</c:v>
                </c:pt>
                <c:pt idx="8">
                  <c:v>100.59686221009549</c:v>
                </c:pt>
                <c:pt idx="9">
                  <c:v>102.13165075034108</c:v>
                </c:pt>
                <c:pt idx="10">
                  <c:v>103.08663028649386</c:v>
                </c:pt>
                <c:pt idx="11">
                  <c:v>102.23396998635744</c:v>
                </c:pt>
                <c:pt idx="12">
                  <c:v>99.863574351978173</c:v>
                </c:pt>
                <c:pt idx="13">
                  <c:v>102.21691678035472</c:v>
                </c:pt>
                <c:pt idx="14">
                  <c:v>101.99522510231924</c:v>
                </c:pt>
                <c:pt idx="15">
                  <c:v>100.78444747612552</c:v>
                </c:pt>
                <c:pt idx="16">
                  <c:v>100.98908594815825</c:v>
                </c:pt>
                <c:pt idx="17">
                  <c:v>102.38744884038201</c:v>
                </c:pt>
                <c:pt idx="18">
                  <c:v>101.1425648021828</c:v>
                </c:pt>
                <c:pt idx="19">
                  <c:v>99.641882673942703</c:v>
                </c:pt>
                <c:pt idx="20">
                  <c:v>98.175306957708059</c:v>
                </c:pt>
                <c:pt idx="21">
                  <c:v>100.66507503410642</c:v>
                </c:pt>
                <c:pt idx="22">
                  <c:v>98.12414733969986</c:v>
                </c:pt>
                <c:pt idx="23">
                  <c:v>98.465211459754428</c:v>
                </c:pt>
                <c:pt idx="24">
                  <c:v>94.730559345156891</c:v>
                </c:pt>
              </c:numCache>
            </c:numRef>
          </c:val>
          <c:smooth val="0"/>
          <c:extLst>
            <c:ext xmlns:c16="http://schemas.microsoft.com/office/drawing/2014/chart" uri="{C3380CC4-5D6E-409C-BE32-E72D297353CC}">
              <c16:uniqueId val="{00000002-6058-4BA7-A3A2-F9818CB0BC4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058-4BA7-A3A2-F9818CB0BC4B}"/>
                </c:ext>
              </c:extLst>
            </c:dLbl>
            <c:dLbl>
              <c:idx val="1"/>
              <c:delete val="1"/>
              <c:extLst>
                <c:ext xmlns:c15="http://schemas.microsoft.com/office/drawing/2012/chart" uri="{CE6537A1-D6FC-4f65-9D91-7224C49458BB}"/>
                <c:ext xmlns:c16="http://schemas.microsoft.com/office/drawing/2014/chart" uri="{C3380CC4-5D6E-409C-BE32-E72D297353CC}">
                  <c16:uniqueId val="{00000004-6058-4BA7-A3A2-F9818CB0BC4B}"/>
                </c:ext>
              </c:extLst>
            </c:dLbl>
            <c:dLbl>
              <c:idx val="2"/>
              <c:delete val="1"/>
              <c:extLst>
                <c:ext xmlns:c15="http://schemas.microsoft.com/office/drawing/2012/chart" uri="{CE6537A1-D6FC-4f65-9D91-7224C49458BB}"/>
                <c:ext xmlns:c16="http://schemas.microsoft.com/office/drawing/2014/chart" uri="{C3380CC4-5D6E-409C-BE32-E72D297353CC}">
                  <c16:uniqueId val="{00000005-6058-4BA7-A3A2-F9818CB0BC4B}"/>
                </c:ext>
              </c:extLst>
            </c:dLbl>
            <c:dLbl>
              <c:idx val="3"/>
              <c:delete val="1"/>
              <c:extLst>
                <c:ext xmlns:c15="http://schemas.microsoft.com/office/drawing/2012/chart" uri="{CE6537A1-D6FC-4f65-9D91-7224C49458BB}"/>
                <c:ext xmlns:c16="http://schemas.microsoft.com/office/drawing/2014/chart" uri="{C3380CC4-5D6E-409C-BE32-E72D297353CC}">
                  <c16:uniqueId val="{00000006-6058-4BA7-A3A2-F9818CB0BC4B}"/>
                </c:ext>
              </c:extLst>
            </c:dLbl>
            <c:dLbl>
              <c:idx val="4"/>
              <c:delete val="1"/>
              <c:extLst>
                <c:ext xmlns:c15="http://schemas.microsoft.com/office/drawing/2012/chart" uri="{CE6537A1-D6FC-4f65-9D91-7224C49458BB}"/>
                <c:ext xmlns:c16="http://schemas.microsoft.com/office/drawing/2014/chart" uri="{C3380CC4-5D6E-409C-BE32-E72D297353CC}">
                  <c16:uniqueId val="{00000007-6058-4BA7-A3A2-F9818CB0BC4B}"/>
                </c:ext>
              </c:extLst>
            </c:dLbl>
            <c:dLbl>
              <c:idx val="5"/>
              <c:delete val="1"/>
              <c:extLst>
                <c:ext xmlns:c15="http://schemas.microsoft.com/office/drawing/2012/chart" uri="{CE6537A1-D6FC-4f65-9D91-7224C49458BB}"/>
                <c:ext xmlns:c16="http://schemas.microsoft.com/office/drawing/2014/chart" uri="{C3380CC4-5D6E-409C-BE32-E72D297353CC}">
                  <c16:uniqueId val="{00000008-6058-4BA7-A3A2-F9818CB0BC4B}"/>
                </c:ext>
              </c:extLst>
            </c:dLbl>
            <c:dLbl>
              <c:idx val="6"/>
              <c:delete val="1"/>
              <c:extLst>
                <c:ext xmlns:c15="http://schemas.microsoft.com/office/drawing/2012/chart" uri="{CE6537A1-D6FC-4f65-9D91-7224C49458BB}"/>
                <c:ext xmlns:c16="http://schemas.microsoft.com/office/drawing/2014/chart" uri="{C3380CC4-5D6E-409C-BE32-E72D297353CC}">
                  <c16:uniqueId val="{00000009-6058-4BA7-A3A2-F9818CB0BC4B}"/>
                </c:ext>
              </c:extLst>
            </c:dLbl>
            <c:dLbl>
              <c:idx val="7"/>
              <c:delete val="1"/>
              <c:extLst>
                <c:ext xmlns:c15="http://schemas.microsoft.com/office/drawing/2012/chart" uri="{CE6537A1-D6FC-4f65-9D91-7224C49458BB}"/>
                <c:ext xmlns:c16="http://schemas.microsoft.com/office/drawing/2014/chart" uri="{C3380CC4-5D6E-409C-BE32-E72D297353CC}">
                  <c16:uniqueId val="{0000000A-6058-4BA7-A3A2-F9818CB0BC4B}"/>
                </c:ext>
              </c:extLst>
            </c:dLbl>
            <c:dLbl>
              <c:idx val="8"/>
              <c:delete val="1"/>
              <c:extLst>
                <c:ext xmlns:c15="http://schemas.microsoft.com/office/drawing/2012/chart" uri="{CE6537A1-D6FC-4f65-9D91-7224C49458BB}"/>
                <c:ext xmlns:c16="http://schemas.microsoft.com/office/drawing/2014/chart" uri="{C3380CC4-5D6E-409C-BE32-E72D297353CC}">
                  <c16:uniqueId val="{0000000B-6058-4BA7-A3A2-F9818CB0BC4B}"/>
                </c:ext>
              </c:extLst>
            </c:dLbl>
            <c:dLbl>
              <c:idx val="9"/>
              <c:delete val="1"/>
              <c:extLst>
                <c:ext xmlns:c15="http://schemas.microsoft.com/office/drawing/2012/chart" uri="{CE6537A1-D6FC-4f65-9D91-7224C49458BB}"/>
                <c:ext xmlns:c16="http://schemas.microsoft.com/office/drawing/2014/chart" uri="{C3380CC4-5D6E-409C-BE32-E72D297353CC}">
                  <c16:uniqueId val="{0000000C-6058-4BA7-A3A2-F9818CB0BC4B}"/>
                </c:ext>
              </c:extLst>
            </c:dLbl>
            <c:dLbl>
              <c:idx val="10"/>
              <c:delete val="1"/>
              <c:extLst>
                <c:ext xmlns:c15="http://schemas.microsoft.com/office/drawing/2012/chart" uri="{CE6537A1-D6FC-4f65-9D91-7224C49458BB}"/>
                <c:ext xmlns:c16="http://schemas.microsoft.com/office/drawing/2014/chart" uri="{C3380CC4-5D6E-409C-BE32-E72D297353CC}">
                  <c16:uniqueId val="{0000000D-6058-4BA7-A3A2-F9818CB0BC4B}"/>
                </c:ext>
              </c:extLst>
            </c:dLbl>
            <c:dLbl>
              <c:idx val="11"/>
              <c:delete val="1"/>
              <c:extLst>
                <c:ext xmlns:c15="http://schemas.microsoft.com/office/drawing/2012/chart" uri="{CE6537A1-D6FC-4f65-9D91-7224C49458BB}"/>
                <c:ext xmlns:c16="http://schemas.microsoft.com/office/drawing/2014/chart" uri="{C3380CC4-5D6E-409C-BE32-E72D297353CC}">
                  <c16:uniqueId val="{0000000E-6058-4BA7-A3A2-F9818CB0BC4B}"/>
                </c:ext>
              </c:extLst>
            </c:dLbl>
            <c:dLbl>
              <c:idx val="12"/>
              <c:delete val="1"/>
              <c:extLst>
                <c:ext xmlns:c15="http://schemas.microsoft.com/office/drawing/2012/chart" uri="{CE6537A1-D6FC-4f65-9D91-7224C49458BB}"/>
                <c:ext xmlns:c16="http://schemas.microsoft.com/office/drawing/2014/chart" uri="{C3380CC4-5D6E-409C-BE32-E72D297353CC}">
                  <c16:uniqueId val="{0000000F-6058-4BA7-A3A2-F9818CB0BC4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058-4BA7-A3A2-F9818CB0BC4B}"/>
                </c:ext>
              </c:extLst>
            </c:dLbl>
            <c:dLbl>
              <c:idx val="14"/>
              <c:delete val="1"/>
              <c:extLst>
                <c:ext xmlns:c15="http://schemas.microsoft.com/office/drawing/2012/chart" uri="{CE6537A1-D6FC-4f65-9D91-7224C49458BB}"/>
                <c:ext xmlns:c16="http://schemas.microsoft.com/office/drawing/2014/chart" uri="{C3380CC4-5D6E-409C-BE32-E72D297353CC}">
                  <c16:uniqueId val="{00000011-6058-4BA7-A3A2-F9818CB0BC4B}"/>
                </c:ext>
              </c:extLst>
            </c:dLbl>
            <c:dLbl>
              <c:idx val="15"/>
              <c:delete val="1"/>
              <c:extLst>
                <c:ext xmlns:c15="http://schemas.microsoft.com/office/drawing/2012/chart" uri="{CE6537A1-D6FC-4f65-9D91-7224C49458BB}"/>
                <c:ext xmlns:c16="http://schemas.microsoft.com/office/drawing/2014/chart" uri="{C3380CC4-5D6E-409C-BE32-E72D297353CC}">
                  <c16:uniqueId val="{00000012-6058-4BA7-A3A2-F9818CB0BC4B}"/>
                </c:ext>
              </c:extLst>
            </c:dLbl>
            <c:dLbl>
              <c:idx val="16"/>
              <c:delete val="1"/>
              <c:extLst>
                <c:ext xmlns:c15="http://schemas.microsoft.com/office/drawing/2012/chart" uri="{CE6537A1-D6FC-4f65-9D91-7224C49458BB}"/>
                <c:ext xmlns:c16="http://schemas.microsoft.com/office/drawing/2014/chart" uri="{C3380CC4-5D6E-409C-BE32-E72D297353CC}">
                  <c16:uniqueId val="{00000013-6058-4BA7-A3A2-F9818CB0BC4B}"/>
                </c:ext>
              </c:extLst>
            </c:dLbl>
            <c:dLbl>
              <c:idx val="17"/>
              <c:delete val="1"/>
              <c:extLst>
                <c:ext xmlns:c15="http://schemas.microsoft.com/office/drawing/2012/chart" uri="{CE6537A1-D6FC-4f65-9D91-7224C49458BB}"/>
                <c:ext xmlns:c16="http://schemas.microsoft.com/office/drawing/2014/chart" uri="{C3380CC4-5D6E-409C-BE32-E72D297353CC}">
                  <c16:uniqueId val="{00000014-6058-4BA7-A3A2-F9818CB0BC4B}"/>
                </c:ext>
              </c:extLst>
            </c:dLbl>
            <c:dLbl>
              <c:idx val="18"/>
              <c:delete val="1"/>
              <c:extLst>
                <c:ext xmlns:c15="http://schemas.microsoft.com/office/drawing/2012/chart" uri="{CE6537A1-D6FC-4f65-9D91-7224C49458BB}"/>
                <c:ext xmlns:c16="http://schemas.microsoft.com/office/drawing/2014/chart" uri="{C3380CC4-5D6E-409C-BE32-E72D297353CC}">
                  <c16:uniqueId val="{00000015-6058-4BA7-A3A2-F9818CB0BC4B}"/>
                </c:ext>
              </c:extLst>
            </c:dLbl>
            <c:dLbl>
              <c:idx val="19"/>
              <c:delete val="1"/>
              <c:extLst>
                <c:ext xmlns:c15="http://schemas.microsoft.com/office/drawing/2012/chart" uri="{CE6537A1-D6FC-4f65-9D91-7224C49458BB}"/>
                <c:ext xmlns:c16="http://schemas.microsoft.com/office/drawing/2014/chart" uri="{C3380CC4-5D6E-409C-BE32-E72D297353CC}">
                  <c16:uniqueId val="{00000016-6058-4BA7-A3A2-F9818CB0BC4B}"/>
                </c:ext>
              </c:extLst>
            </c:dLbl>
            <c:dLbl>
              <c:idx val="20"/>
              <c:delete val="1"/>
              <c:extLst>
                <c:ext xmlns:c15="http://schemas.microsoft.com/office/drawing/2012/chart" uri="{CE6537A1-D6FC-4f65-9D91-7224C49458BB}"/>
                <c:ext xmlns:c16="http://schemas.microsoft.com/office/drawing/2014/chart" uri="{C3380CC4-5D6E-409C-BE32-E72D297353CC}">
                  <c16:uniqueId val="{00000017-6058-4BA7-A3A2-F9818CB0BC4B}"/>
                </c:ext>
              </c:extLst>
            </c:dLbl>
            <c:dLbl>
              <c:idx val="21"/>
              <c:delete val="1"/>
              <c:extLst>
                <c:ext xmlns:c15="http://schemas.microsoft.com/office/drawing/2012/chart" uri="{CE6537A1-D6FC-4f65-9D91-7224C49458BB}"/>
                <c:ext xmlns:c16="http://schemas.microsoft.com/office/drawing/2014/chart" uri="{C3380CC4-5D6E-409C-BE32-E72D297353CC}">
                  <c16:uniqueId val="{00000018-6058-4BA7-A3A2-F9818CB0BC4B}"/>
                </c:ext>
              </c:extLst>
            </c:dLbl>
            <c:dLbl>
              <c:idx val="22"/>
              <c:delete val="1"/>
              <c:extLst>
                <c:ext xmlns:c15="http://schemas.microsoft.com/office/drawing/2012/chart" uri="{CE6537A1-D6FC-4f65-9D91-7224C49458BB}"/>
                <c:ext xmlns:c16="http://schemas.microsoft.com/office/drawing/2014/chart" uri="{C3380CC4-5D6E-409C-BE32-E72D297353CC}">
                  <c16:uniqueId val="{00000019-6058-4BA7-A3A2-F9818CB0BC4B}"/>
                </c:ext>
              </c:extLst>
            </c:dLbl>
            <c:dLbl>
              <c:idx val="23"/>
              <c:delete val="1"/>
              <c:extLst>
                <c:ext xmlns:c15="http://schemas.microsoft.com/office/drawing/2012/chart" uri="{CE6537A1-D6FC-4f65-9D91-7224C49458BB}"/>
                <c:ext xmlns:c16="http://schemas.microsoft.com/office/drawing/2014/chart" uri="{C3380CC4-5D6E-409C-BE32-E72D297353CC}">
                  <c16:uniqueId val="{0000001A-6058-4BA7-A3A2-F9818CB0BC4B}"/>
                </c:ext>
              </c:extLst>
            </c:dLbl>
            <c:dLbl>
              <c:idx val="24"/>
              <c:delete val="1"/>
              <c:extLst>
                <c:ext xmlns:c15="http://schemas.microsoft.com/office/drawing/2012/chart" uri="{CE6537A1-D6FC-4f65-9D91-7224C49458BB}"/>
                <c:ext xmlns:c16="http://schemas.microsoft.com/office/drawing/2014/chart" uri="{C3380CC4-5D6E-409C-BE32-E72D297353CC}">
                  <c16:uniqueId val="{0000001B-6058-4BA7-A3A2-F9818CB0BC4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058-4BA7-A3A2-F9818CB0BC4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Miesbach (09182)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36372</v>
      </c>
      <c r="F11" s="238">
        <v>36629</v>
      </c>
      <c r="G11" s="238">
        <v>37064</v>
      </c>
      <c r="H11" s="238">
        <v>36606</v>
      </c>
      <c r="I11" s="265">
        <v>36236</v>
      </c>
      <c r="J11" s="263">
        <v>136</v>
      </c>
      <c r="K11" s="266">
        <v>0.37531736394745557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14.764104256021115</v>
      </c>
      <c r="E13" s="115">
        <v>5370</v>
      </c>
      <c r="F13" s="114">
        <v>5432</v>
      </c>
      <c r="G13" s="114">
        <v>5623</v>
      </c>
      <c r="H13" s="114">
        <v>5680</v>
      </c>
      <c r="I13" s="140">
        <v>5487</v>
      </c>
      <c r="J13" s="115">
        <v>-117</v>
      </c>
      <c r="K13" s="116">
        <v>-2.1323127392017498</v>
      </c>
    </row>
    <row r="14" spans="1:255" ht="14.1" customHeight="1" x14ac:dyDescent="0.2">
      <c r="A14" s="306" t="s">
        <v>230</v>
      </c>
      <c r="B14" s="307"/>
      <c r="C14" s="308"/>
      <c r="D14" s="113">
        <v>58.784229627185745</v>
      </c>
      <c r="E14" s="115">
        <v>21381</v>
      </c>
      <c r="F14" s="114">
        <v>21678</v>
      </c>
      <c r="G14" s="114">
        <v>21955</v>
      </c>
      <c r="H14" s="114">
        <v>21537</v>
      </c>
      <c r="I14" s="140">
        <v>21367</v>
      </c>
      <c r="J14" s="115">
        <v>14</v>
      </c>
      <c r="K14" s="116">
        <v>6.552159872700894E-2</v>
      </c>
    </row>
    <row r="15" spans="1:255" ht="14.1" customHeight="1" x14ac:dyDescent="0.2">
      <c r="A15" s="306" t="s">
        <v>231</v>
      </c>
      <c r="B15" s="307"/>
      <c r="C15" s="308"/>
      <c r="D15" s="113">
        <v>13.491147036181678</v>
      </c>
      <c r="E15" s="115">
        <v>4907</v>
      </c>
      <c r="F15" s="114">
        <v>4853</v>
      </c>
      <c r="G15" s="114">
        <v>4832</v>
      </c>
      <c r="H15" s="114">
        <v>4726</v>
      </c>
      <c r="I15" s="140">
        <v>4720</v>
      </c>
      <c r="J15" s="115">
        <v>187</v>
      </c>
      <c r="K15" s="116">
        <v>3.9618644067796609</v>
      </c>
    </row>
    <row r="16" spans="1:255" ht="14.1" customHeight="1" x14ac:dyDescent="0.2">
      <c r="A16" s="306" t="s">
        <v>232</v>
      </c>
      <c r="B16" s="307"/>
      <c r="C16" s="308"/>
      <c r="D16" s="113">
        <v>12.960519080611459</v>
      </c>
      <c r="E16" s="115">
        <v>4714</v>
      </c>
      <c r="F16" s="114">
        <v>4666</v>
      </c>
      <c r="G16" s="114">
        <v>4654</v>
      </c>
      <c r="H16" s="114">
        <v>4663</v>
      </c>
      <c r="I16" s="140">
        <v>4662</v>
      </c>
      <c r="J16" s="115">
        <v>52</v>
      </c>
      <c r="K16" s="116">
        <v>1.1154011154011154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0.9787748817771913</v>
      </c>
      <c r="E18" s="115">
        <v>356</v>
      </c>
      <c r="F18" s="114">
        <v>350</v>
      </c>
      <c r="G18" s="114">
        <v>380</v>
      </c>
      <c r="H18" s="114">
        <v>371</v>
      </c>
      <c r="I18" s="140">
        <v>349</v>
      </c>
      <c r="J18" s="115">
        <v>7</v>
      </c>
      <c r="K18" s="116">
        <v>2.005730659025788</v>
      </c>
    </row>
    <row r="19" spans="1:255" ht="14.1" customHeight="1" x14ac:dyDescent="0.2">
      <c r="A19" s="306" t="s">
        <v>235</v>
      </c>
      <c r="B19" s="307" t="s">
        <v>236</v>
      </c>
      <c r="C19" s="308"/>
      <c r="D19" s="113">
        <v>0.30792917628945343</v>
      </c>
      <c r="E19" s="115">
        <v>112</v>
      </c>
      <c r="F19" s="114">
        <v>114</v>
      </c>
      <c r="G19" s="114">
        <v>125</v>
      </c>
      <c r="H19" s="114">
        <v>120</v>
      </c>
      <c r="I19" s="140">
        <v>122</v>
      </c>
      <c r="J19" s="115">
        <v>-10</v>
      </c>
      <c r="K19" s="116">
        <v>-8.1967213114754092</v>
      </c>
    </row>
    <row r="20" spans="1:255" ht="14.1" customHeight="1" x14ac:dyDescent="0.2">
      <c r="A20" s="306">
        <v>12</v>
      </c>
      <c r="B20" s="307" t="s">
        <v>237</v>
      </c>
      <c r="C20" s="308"/>
      <c r="D20" s="113">
        <v>0.80556472011437374</v>
      </c>
      <c r="E20" s="115">
        <v>293</v>
      </c>
      <c r="F20" s="114">
        <v>292</v>
      </c>
      <c r="G20" s="114">
        <v>345</v>
      </c>
      <c r="H20" s="114">
        <v>329</v>
      </c>
      <c r="I20" s="140">
        <v>293</v>
      </c>
      <c r="J20" s="115">
        <v>0</v>
      </c>
      <c r="K20" s="116">
        <v>0</v>
      </c>
    </row>
    <row r="21" spans="1:255" ht="14.1" customHeight="1" x14ac:dyDescent="0.2">
      <c r="A21" s="306">
        <v>21</v>
      </c>
      <c r="B21" s="307" t="s">
        <v>238</v>
      </c>
      <c r="C21" s="308"/>
      <c r="D21" s="113">
        <v>7.9731661717804908E-2</v>
      </c>
      <c r="E21" s="115">
        <v>29</v>
      </c>
      <c r="F21" s="114">
        <v>33</v>
      </c>
      <c r="G21" s="114">
        <v>37</v>
      </c>
      <c r="H21" s="114">
        <v>36</v>
      </c>
      <c r="I21" s="140">
        <v>30</v>
      </c>
      <c r="J21" s="115">
        <v>-1</v>
      </c>
      <c r="K21" s="116">
        <v>-3.3333333333333335</v>
      </c>
    </row>
    <row r="22" spans="1:255" ht="14.1" customHeight="1" x14ac:dyDescent="0.2">
      <c r="A22" s="306">
        <v>22</v>
      </c>
      <c r="B22" s="307" t="s">
        <v>239</v>
      </c>
      <c r="C22" s="308"/>
      <c r="D22" s="113">
        <v>1.6716155284284615</v>
      </c>
      <c r="E22" s="115">
        <v>608</v>
      </c>
      <c r="F22" s="114">
        <v>621</v>
      </c>
      <c r="G22" s="114">
        <v>634</v>
      </c>
      <c r="H22" s="114">
        <v>591</v>
      </c>
      <c r="I22" s="140">
        <v>572</v>
      </c>
      <c r="J22" s="115">
        <v>36</v>
      </c>
      <c r="K22" s="116">
        <v>6.2937062937062933</v>
      </c>
    </row>
    <row r="23" spans="1:255" ht="14.1" customHeight="1" x14ac:dyDescent="0.2">
      <c r="A23" s="306">
        <v>23</v>
      </c>
      <c r="B23" s="307" t="s">
        <v>240</v>
      </c>
      <c r="C23" s="308"/>
      <c r="D23" s="113">
        <v>1.9548003959089408</v>
      </c>
      <c r="E23" s="115">
        <v>711</v>
      </c>
      <c r="F23" s="114">
        <v>712</v>
      </c>
      <c r="G23" s="114">
        <v>713</v>
      </c>
      <c r="H23" s="114">
        <v>719</v>
      </c>
      <c r="I23" s="140">
        <v>732</v>
      </c>
      <c r="J23" s="115">
        <v>-21</v>
      </c>
      <c r="K23" s="116">
        <v>-2.8688524590163933</v>
      </c>
    </row>
    <row r="24" spans="1:255" ht="14.1" customHeight="1" x14ac:dyDescent="0.2">
      <c r="A24" s="306">
        <v>24</v>
      </c>
      <c r="B24" s="307" t="s">
        <v>241</v>
      </c>
      <c r="C24" s="308"/>
      <c r="D24" s="113">
        <v>1.6111294402287475</v>
      </c>
      <c r="E24" s="115">
        <v>586</v>
      </c>
      <c r="F24" s="114">
        <v>593</v>
      </c>
      <c r="G24" s="114">
        <v>599</v>
      </c>
      <c r="H24" s="114">
        <v>605</v>
      </c>
      <c r="I24" s="140">
        <v>602</v>
      </c>
      <c r="J24" s="115">
        <v>-16</v>
      </c>
      <c r="K24" s="116">
        <v>-2.6578073089700998</v>
      </c>
    </row>
    <row r="25" spans="1:255" ht="14.1" customHeight="1" x14ac:dyDescent="0.2">
      <c r="A25" s="306">
        <v>25</v>
      </c>
      <c r="B25" s="307" t="s">
        <v>242</v>
      </c>
      <c r="C25" s="308"/>
      <c r="D25" s="113">
        <v>4.8746288353678651</v>
      </c>
      <c r="E25" s="115">
        <v>1773</v>
      </c>
      <c r="F25" s="114">
        <v>1774</v>
      </c>
      <c r="G25" s="114">
        <v>1747</v>
      </c>
      <c r="H25" s="114">
        <v>1721</v>
      </c>
      <c r="I25" s="140">
        <v>1709</v>
      </c>
      <c r="J25" s="115">
        <v>64</v>
      </c>
      <c r="K25" s="116">
        <v>3.7448800468110006</v>
      </c>
    </row>
    <row r="26" spans="1:255" ht="14.1" customHeight="1" x14ac:dyDescent="0.2">
      <c r="A26" s="306">
        <v>26</v>
      </c>
      <c r="B26" s="307" t="s">
        <v>243</v>
      </c>
      <c r="C26" s="308"/>
      <c r="D26" s="113">
        <v>2.8345980424502364</v>
      </c>
      <c r="E26" s="115">
        <v>1031</v>
      </c>
      <c r="F26" s="114">
        <v>1056</v>
      </c>
      <c r="G26" s="114">
        <v>1066</v>
      </c>
      <c r="H26" s="114">
        <v>1015</v>
      </c>
      <c r="I26" s="140">
        <v>1024</v>
      </c>
      <c r="J26" s="115">
        <v>7</v>
      </c>
      <c r="K26" s="116">
        <v>0.68359375</v>
      </c>
    </row>
    <row r="27" spans="1:255" ht="14.1" customHeight="1" x14ac:dyDescent="0.2">
      <c r="A27" s="306">
        <v>27</v>
      </c>
      <c r="B27" s="307" t="s">
        <v>244</v>
      </c>
      <c r="C27" s="308"/>
      <c r="D27" s="113">
        <v>2.666886616078302</v>
      </c>
      <c r="E27" s="115">
        <v>970</v>
      </c>
      <c r="F27" s="114">
        <v>973</v>
      </c>
      <c r="G27" s="114">
        <v>962</v>
      </c>
      <c r="H27" s="114">
        <v>923</v>
      </c>
      <c r="I27" s="140">
        <v>909</v>
      </c>
      <c r="J27" s="115">
        <v>61</v>
      </c>
      <c r="K27" s="116">
        <v>6.7106710671067109</v>
      </c>
    </row>
    <row r="28" spans="1:255" ht="14.1" customHeight="1" x14ac:dyDescent="0.2">
      <c r="A28" s="306">
        <v>28</v>
      </c>
      <c r="B28" s="307" t="s">
        <v>245</v>
      </c>
      <c r="C28" s="308"/>
      <c r="D28" s="113">
        <v>0.19245573518090839</v>
      </c>
      <c r="E28" s="115">
        <v>70</v>
      </c>
      <c r="F28" s="114">
        <v>75</v>
      </c>
      <c r="G28" s="114">
        <v>76</v>
      </c>
      <c r="H28" s="114">
        <v>79</v>
      </c>
      <c r="I28" s="140">
        <v>82</v>
      </c>
      <c r="J28" s="115">
        <v>-12</v>
      </c>
      <c r="K28" s="116">
        <v>-14.634146341463415</v>
      </c>
    </row>
    <row r="29" spans="1:255" ht="14.1" customHeight="1" x14ac:dyDescent="0.2">
      <c r="A29" s="306">
        <v>29</v>
      </c>
      <c r="B29" s="307" t="s">
        <v>246</v>
      </c>
      <c r="C29" s="308"/>
      <c r="D29" s="113">
        <v>4.7069174089959311</v>
      </c>
      <c r="E29" s="115">
        <v>1712</v>
      </c>
      <c r="F29" s="114">
        <v>1769</v>
      </c>
      <c r="G29" s="114">
        <v>1848</v>
      </c>
      <c r="H29" s="114">
        <v>1803</v>
      </c>
      <c r="I29" s="140">
        <v>1772</v>
      </c>
      <c r="J29" s="115">
        <v>-60</v>
      </c>
      <c r="K29" s="116">
        <v>-3.386004514672686</v>
      </c>
    </row>
    <row r="30" spans="1:255" ht="14.1" customHeight="1" x14ac:dyDescent="0.2">
      <c r="A30" s="306" t="s">
        <v>247</v>
      </c>
      <c r="B30" s="307" t="s">
        <v>248</v>
      </c>
      <c r="C30" s="308"/>
      <c r="D30" s="113">
        <v>1.2619597492576706</v>
      </c>
      <c r="E30" s="115">
        <v>459</v>
      </c>
      <c r="F30" s="114">
        <v>474</v>
      </c>
      <c r="G30" s="114">
        <v>488</v>
      </c>
      <c r="H30" s="114">
        <v>457</v>
      </c>
      <c r="I30" s="140">
        <v>463</v>
      </c>
      <c r="J30" s="115">
        <v>-4</v>
      </c>
      <c r="K30" s="116">
        <v>-0.86393088552915764</v>
      </c>
    </row>
    <row r="31" spans="1:255" ht="14.1" customHeight="1" x14ac:dyDescent="0.2">
      <c r="A31" s="306" t="s">
        <v>249</v>
      </c>
      <c r="B31" s="307" t="s">
        <v>250</v>
      </c>
      <c r="C31" s="308"/>
      <c r="D31" s="113">
        <v>3.2882437039480918</v>
      </c>
      <c r="E31" s="115">
        <v>1196</v>
      </c>
      <c r="F31" s="114">
        <v>1236</v>
      </c>
      <c r="G31" s="114">
        <v>1302</v>
      </c>
      <c r="H31" s="114">
        <v>1289</v>
      </c>
      <c r="I31" s="140">
        <v>1252</v>
      </c>
      <c r="J31" s="115">
        <v>-56</v>
      </c>
      <c r="K31" s="116">
        <v>-4.4728434504792336</v>
      </c>
    </row>
    <row r="32" spans="1:255" ht="14.1" customHeight="1" x14ac:dyDescent="0.2">
      <c r="A32" s="306">
        <v>31</v>
      </c>
      <c r="B32" s="307" t="s">
        <v>251</v>
      </c>
      <c r="C32" s="308"/>
      <c r="D32" s="113">
        <v>0.54987352908830966</v>
      </c>
      <c r="E32" s="115">
        <v>200</v>
      </c>
      <c r="F32" s="114">
        <v>200</v>
      </c>
      <c r="G32" s="114">
        <v>197</v>
      </c>
      <c r="H32" s="114">
        <v>191</v>
      </c>
      <c r="I32" s="140">
        <v>191</v>
      </c>
      <c r="J32" s="115">
        <v>9</v>
      </c>
      <c r="K32" s="116">
        <v>4.7120418848167542</v>
      </c>
    </row>
    <row r="33" spans="1:11" ht="14.1" customHeight="1" x14ac:dyDescent="0.2">
      <c r="A33" s="306">
        <v>32</v>
      </c>
      <c r="B33" s="307" t="s">
        <v>252</v>
      </c>
      <c r="C33" s="308"/>
      <c r="D33" s="113">
        <v>1.6523699549103705</v>
      </c>
      <c r="E33" s="115">
        <v>601</v>
      </c>
      <c r="F33" s="114">
        <v>597</v>
      </c>
      <c r="G33" s="114">
        <v>647</v>
      </c>
      <c r="H33" s="114">
        <v>637</v>
      </c>
      <c r="I33" s="140">
        <v>576</v>
      </c>
      <c r="J33" s="115">
        <v>25</v>
      </c>
      <c r="K33" s="116">
        <v>4.3402777777777777</v>
      </c>
    </row>
    <row r="34" spans="1:11" ht="14.1" customHeight="1" x14ac:dyDescent="0.2">
      <c r="A34" s="306">
        <v>33</v>
      </c>
      <c r="B34" s="307" t="s">
        <v>253</v>
      </c>
      <c r="C34" s="308"/>
      <c r="D34" s="113">
        <v>1.7430990872099417</v>
      </c>
      <c r="E34" s="115">
        <v>634</v>
      </c>
      <c r="F34" s="114">
        <v>614</v>
      </c>
      <c r="G34" s="114">
        <v>671</v>
      </c>
      <c r="H34" s="114">
        <v>646</v>
      </c>
      <c r="I34" s="140">
        <v>605</v>
      </c>
      <c r="J34" s="115">
        <v>29</v>
      </c>
      <c r="K34" s="116">
        <v>4.7933884297520661</v>
      </c>
    </row>
    <row r="35" spans="1:11" ht="14.1" customHeight="1" x14ac:dyDescent="0.2">
      <c r="A35" s="306">
        <v>34</v>
      </c>
      <c r="B35" s="307" t="s">
        <v>254</v>
      </c>
      <c r="C35" s="308"/>
      <c r="D35" s="113">
        <v>3.0353018805674696</v>
      </c>
      <c r="E35" s="115">
        <v>1104</v>
      </c>
      <c r="F35" s="114">
        <v>1104</v>
      </c>
      <c r="G35" s="114">
        <v>1125</v>
      </c>
      <c r="H35" s="114">
        <v>1080</v>
      </c>
      <c r="I35" s="140">
        <v>1057</v>
      </c>
      <c r="J35" s="115">
        <v>47</v>
      </c>
      <c r="K35" s="116">
        <v>4.4465468306527907</v>
      </c>
    </row>
    <row r="36" spans="1:11" ht="14.1" customHeight="1" x14ac:dyDescent="0.2">
      <c r="A36" s="306">
        <v>41</v>
      </c>
      <c r="B36" s="307" t="s">
        <v>255</v>
      </c>
      <c r="C36" s="308"/>
      <c r="D36" s="113">
        <v>1.7211041460464094</v>
      </c>
      <c r="E36" s="115">
        <v>626</v>
      </c>
      <c r="F36" s="114">
        <v>630</v>
      </c>
      <c r="G36" s="114">
        <v>650</v>
      </c>
      <c r="H36" s="114">
        <v>723</v>
      </c>
      <c r="I36" s="140">
        <v>727</v>
      </c>
      <c r="J36" s="115">
        <v>-101</v>
      </c>
      <c r="K36" s="116">
        <v>-13.89270976616231</v>
      </c>
    </row>
    <row r="37" spans="1:11" ht="14.1" customHeight="1" x14ac:dyDescent="0.2">
      <c r="A37" s="306">
        <v>42</v>
      </c>
      <c r="B37" s="307" t="s">
        <v>256</v>
      </c>
      <c r="C37" s="308"/>
      <c r="D37" s="113">
        <v>0.10172660288133729</v>
      </c>
      <c r="E37" s="115">
        <v>37</v>
      </c>
      <c r="F37" s="114">
        <v>34</v>
      </c>
      <c r="G37" s="114">
        <v>34</v>
      </c>
      <c r="H37" s="114">
        <v>33</v>
      </c>
      <c r="I37" s="140">
        <v>34</v>
      </c>
      <c r="J37" s="115">
        <v>3</v>
      </c>
      <c r="K37" s="116">
        <v>8.8235294117647065</v>
      </c>
    </row>
    <row r="38" spans="1:11" ht="14.1" customHeight="1" x14ac:dyDescent="0.2">
      <c r="A38" s="306">
        <v>43</v>
      </c>
      <c r="B38" s="307" t="s">
        <v>257</v>
      </c>
      <c r="C38" s="308"/>
      <c r="D38" s="113">
        <v>1.6771142637193446</v>
      </c>
      <c r="E38" s="115">
        <v>610</v>
      </c>
      <c r="F38" s="114">
        <v>610</v>
      </c>
      <c r="G38" s="114">
        <v>597</v>
      </c>
      <c r="H38" s="114">
        <v>593</v>
      </c>
      <c r="I38" s="140">
        <v>584</v>
      </c>
      <c r="J38" s="115">
        <v>26</v>
      </c>
      <c r="K38" s="116">
        <v>4.4520547945205475</v>
      </c>
    </row>
    <row r="39" spans="1:11" ht="14.1" customHeight="1" x14ac:dyDescent="0.2">
      <c r="A39" s="306">
        <v>51</v>
      </c>
      <c r="B39" s="307" t="s">
        <v>258</v>
      </c>
      <c r="C39" s="308"/>
      <c r="D39" s="113">
        <v>3.4861981744198833</v>
      </c>
      <c r="E39" s="115">
        <v>1268</v>
      </c>
      <c r="F39" s="114">
        <v>1235</v>
      </c>
      <c r="G39" s="114">
        <v>1245</v>
      </c>
      <c r="H39" s="114">
        <v>1227</v>
      </c>
      <c r="I39" s="140">
        <v>1227</v>
      </c>
      <c r="J39" s="115">
        <v>41</v>
      </c>
      <c r="K39" s="116">
        <v>3.3414832925835372</v>
      </c>
    </row>
    <row r="40" spans="1:11" ht="14.1" customHeight="1" x14ac:dyDescent="0.2">
      <c r="A40" s="306" t="s">
        <v>259</v>
      </c>
      <c r="B40" s="307" t="s">
        <v>260</v>
      </c>
      <c r="C40" s="308"/>
      <c r="D40" s="113">
        <v>2.6806334543055099</v>
      </c>
      <c r="E40" s="115">
        <v>975</v>
      </c>
      <c r="F40" s="114">
        <v>943</v>
      </c>
      <c r="G40" s="114">
        <v>946</v>
      </c>
      <c r="H40" s="114">
        <v>943</v>
      </c>
      <c r="I40" s="140">
        <v>943</v>
      </c>
      <c r="J40" s="115">
        <v>32</v>
      </c>
      <c r="K40" s="116">
        <v>3.3934252386002122</v>
      </c>
    </row>
    <row r="41" spans="1:11" ht="14.1" customHeight="1" x14ac:dyDescent="0.2">
      <c r="A41" s="306"/>
      <c r="B41" s="307" t="s">
        <v>261</v>
      </c>
      <c r="C41" s="308"/>
      <c r="D41" s="113">
        <v>2.2104915869350048</v>
      </c>
      <c r="E41" s="115">
        <v>804</v>
      </c>
      <c r="F41" s="114">
        <v>777</v>
      </c>
      <c r="G41" s="114">
        <v>776</v>
      </c>
      <c r="H41" s="114">
        <v>782</v>
      </c>
      <c r="I41" s="140">
        <v>775</v>
      </c>
      <c r="J41" s="115">
        <v>29</v>
      </c>
      <c r="K41" s="116">
        <v>3.7419354838709675</v>
      </c>
    </row>
    <row r="42" spans="1:11" ht="14.1" customHeight="1" x14ac:dyDescent="0.2">
      <c r="A42" s="306">
        <v>52</v>
      </c>
      <c r="B42" s="307" t="s">
        <v>262</v>
      </c>
      <c r="C42" s="308"/>
      <c r="D42" s="113">
        <v>3.9123501594633234</v>
      </c>
      <c r="E42" s="115">
        <v>1423</v>
      </c>
      <c r="F42" s="114">
        <v>1398</v>
      </c>
      <c r="G42" s="114">
        <v>1407</v>
      </c>
      <c r="H42" s="114">
        <v>1410</v>
      </c>
      <c r="I42" s="140">
        <v>1428</v>
      </c>
      <c r="J42" s="115">
        <v>-5</v>
      </c>
      <c r="K42" s="116">
        <v>-0.35014005602240894</v>
      </c>
    </row>
    <row r="43" spans="1:11" ht="14.1" customHeight="1" x14ac:dyDescent="0.2">
      <c r="A43" s="306" t="s">
        <v>263</v>
      </c>
      <c r="B43" s="307" t="s">
        <v>264</v>
      </c>
      <c r="C43" s="308"/>
      <c r="D43" s="113">
        <v>2.4744308808973936</v>
      </c>
      <c r="E43" s="115">
        <v>900</v>
      </c>
      <c r="F43" s="114">
        <v>872</v>
      </c>
      <c r="G43" s="114">
        <v>910</v>
      </c>
      <c r="H43" s="114">
        <v>922</v>
      </c>
      <c r="I43" s="140">
        <v>909</v>
      </c>
      <c r="J43" s="115">
        <v>-9</v>
      </c>
      <c r="K43" s="116">
        <v>-0.99009900990099009</v>
      </c>
    </row>
    <row r="44" spans="1:11" ht="14.1" customHeight="1" x14ac:dyDescent="0.2">
      <c r="A44" s="306">
        <v>53</v>
      </c>
      <c r="B44" s="307" t="s">
        <v>265</v>
      </c>
      <c r="C44" s="308"/>
      <c r="D44" s="113">
        <v>0.40690641152534918</v>
      </c>
      <c r="E44" s="115">
        <v>148</v>
      </c>
      <c r="F44" s="114">
        <v>146</v>
      </c>
      <c r="G44" s="114">
        <v>143</v>
      </c>
      <c r="H44" s="114">
        <v>145</v>
      </c>
      <c r="I44" s="140">
        <v>145</v>
      </c>
      <c r="J44" s="115">
        <v>3</v>
      </c>
      <c r="K44" s="116">
        <v>2.0689655172413794</v>
      </c>
    </row>
    <row r="45" spans="1:11" ht="14.1" customHeight="1" x14ac:dyDescent="0.2">
      <c r="A45" s="306" t="s">
        <v>266</v>
      </c>
      <c r="B45" s="307" t="s">
        <v>267</v>
      </c>
      <c r="C45" s="308"/>
      <c r="D45" s="113">
        <v>0.3794127350709337</v>
      </c>
      <c r="E45" s="115">
        <v>138</v>
      </c>
      <c r="F45" s="114">
        <v>136</v>
      </c>
      <c r="G45" s="114">
        <v>134</v>
      </c>
      <c r="H45" s="114">
        <v>136</v>
      </c>
      <c r="I45" s="140">
        <v>137</v>
      </c>
      <c r="J45" s="115">
        <v>1</v>
      </c>
      <c r="K45" s="116">
        <v>0.72992700729927007</v>
      </c>
    </row>
    <row r="46" spans="1:11" ht="14.1" customHeight="1" x14ac:dyDescent="0.2">
      <c r="A46" s="306">
        <v>54</v>
      </c>
      <c r="B46" s="307" t="s">
        <v>268</v>
      </c>
      <c r="C46" s="308"/>
      <c r="D46" s="113">
        <v>2.4799296161882767</v>
      </c>
      <c r="E46" s="115">
        <v>902</v>
      </c>
      <c r="F46" s="114">
        <v>957</v>
      </c>
      <c r="G46" s="114">
        <v>951</v>
      </c>
      <c r="H46" s="114">
        <v>957</v>
      </c>
      <c r="I46" s="140">
        <v>915</v>
      </c>
      <c r="J46" s="115">
        <v>-13</v>
      </c>
      <c r="K46" s="116">
        <v>-1.4207650273224044</v>
      </c>
    </row>
    <row r="47" spans="1:11" ht="14.1" customHeight="1" x14ac:dyDescent="0.2">
      <c r="A47" s="306">
        <v>61</v>
      </c>
      <c r="B47" s="307" t="s">
        <v>269</v>
      </c>
      <c r="C47" s="308"/>
      <c r="D47" s="113">
        <v>3.1562740569668977</v>
      </c>
      <c r="E47" s="115">
        <v>1148</v>
      </c>
      <c r="F47" s="114">
        <v>1111</v>
      </c>
      <c r="G47" s="114">
        <v>1102</v>
      </c>
      <c r="H47" s="114">
        <v>1014</v>
      </c>
      <c r="I47" s="140">
        <v>1001</v>
      </c>
      <c r="J47" s="115">
        <v>147</v>
      </c>
      <c r="K47" s="116">
        <v>14.685314685314685</v>
      </c>
    </row>
    <row r="48" spans="1:11" ht="14.1" customHeight="1" x14ac:dyDescent="0.2">
      <c r="A48" s="306">
        <v>62</v>
      </c>
      <c r="B48" s="307" t="s">
        <v>270</v>
      </c>
      <c r="C48" s="308"/>
      <c r="D48" s="113">
        <v>6.9778950841306502</v>
      </c>
      <c r="E48" s="115">
        <v>2538</v>
      </c>
      <c r="F48" s="114">
        <v>2642</v>
      </c>
      <c r="G48" s="114">
        <v>2711</v>
      </c>
      <c r="H48" s="114">
        <v>2702</v>
      </c>
      <c r="I48" s="140">
        <v>2711</v>
      </c>
      <c r="J48" s="115">
        <v>-173</v>
      </c>
      <c r="K48" s="116">
        <v>-6.3814090741423826</v>
      </c>
    </row>
    <row r="49" spans="1:11" ht="14.1" customHeight="1" x14ac:dyDescent="0.2">
      <c r="A49" s="306">
        <v>63</v>
      </c>
      <c r="B49" s="307" t="s">
        <v>271</v>
      </c>
      <c r="C49" s="308"/>
      <c r="D49" s="113">
        <v>6.94215330473991</v>
      </c>
      <c r="E49" s="115">
        <v>2525</v>
      </c>
      <c r="F49" s="114">
        <v>2670</v>
      </c>
      <c r="G49" s="114">
        <v>2820</v>
      </c>
      <c r="H49" s="114">
        <v>2773</v>
      </c>
      <c r="I49" s="140">
        <v>2615</v>
      </c>
      <c r="J49" s="115">
        <v>-90</v>
      </c>
      <c r="K49" s="116">
        <v>-3.4416826003824093</v>
      </c>
    </row>
    <row r="50" spans="1:11" ht="14.1" customHeight="1" x14ac:dyDescent="0.2">
      <c r="A50" s="306" t="s">
        <v>272</v>
      </c>
      <c r="B50" s="307" t="s">
        <v>273</v>
      </c>
      <c r="C50" s="308"/>
      <c r="D50" s="113">
        <v>2.5789068514241724</v>
      </c>
      <c r="E50" s="115">
        <v>938</v>
      </c>
      <c r="F50" s="114">
        <v>974</v>
      </c>
      <c r="G50" s="114">
        <v>1033</v>
      </c>
      <c r="H50" s="114">
        <v>1002</v>
      </c>
      <c r="I50" s="140">
        <v>974</v>
      </c>
      <c r="J50" s="115">
        <v>-36</v>
      </c>
      <c r="K50" s="116">
        <v>-3.6960985626283369</v>
      </c>
    </row>
    <row r="51" spans="1:11" ht="14.1" customHeight="1" x14ac:dyDescent="0.2">
      <c r="A51" s="306" t="s">
        <v>274</v>
      </c>
      <c r="B51" s="307" t="s">
        <v>275</v>
      </c>
      <c r="C51" s="308"/>
      <c r="D51" s="113">
        <v>3.8161222918728694</v>
      </c>
      <c r="E51" s="115">
        <v>1388</v>
      </c>
      <c r="F51" s="114">
        <v>1497</v>
      </c>
      <c r="G51" s="114">
        <v>1591</v>
      </c>
      <c r="H51" s="114">
        <v>1583</v>
      </c>
      <c r="I51" s="140">
        <v>1447</v>
      </c>
      <c r="J51" s="115">
        <v>-59</v>
      </c>
      <c r="K51" s="116">
        <v>-4.0774015203870073</v>
      </c>
    </row>
    <row r="52" spans="1:11" ht="14.1" customHeight="1" x14ac:dyDescent="0.2">
      <c r="A52" s="306">
        <v>71</v>
      </c>
      <c r="B52" s="307" t="s">
        <v>276</v>
      </c>
      <c r="C52" s="308"/>
      <c r="D52" s="113">
        <v>12.644341801385682</v>
      </c>
      <c r="E52" s="115">
        <v>4599</v>
      </c>
      <c r="F52" s="114">
        <v>4529</v>
      </c>
      <c r="G52" s="114">
        <v>4538</v>
      </c>
      <c r="H52" s="114">
        <v>4637</v>
      </c>
      <c r="I52" s="140">
        <v>4656</v>
      </c>
      <c r="J52" s="115">
        <v>-57</v>
      </c>
      <c r="K52" s="116">
        <v>-1.2242268041237114</v>
      </c>
    </row>
    <row r="53" spans="1:11" ht="14.1" customHeight="1" x14ac:dyDescent="0.2">
      <c r="A53" s="306" t="s">
        <v>277</v>
      </c>
      <c r="B53" s="307" t="s">
        <v>278</v>
      </c>
      <c r="C53" s="308"/>
      <c r="D53" s="113">
        <v>3.5631804684922468</v>
      </c>
      <c r="E53" s="115">
        <v>1296</v>
      </c>
      <c r="F53" s="114">
        <v>1255</v>
      </c>
      <c r="G53" s="114">
        <v>1267</v>
      </c>
      <c r="H53" s="114">
        <v>1150</v>
      </c>
      <c r="I53" s="140">
        <v>1144</v>
      </c>
      <c r="J53" s="115">
        <v>152</v>
      </c>
      <c r="K53" s="116">
        <v>13.286713286713287</v>
      </c>
    </row>
    <row r="54" spans="1:11" ht="14.1" customHeight="1" x14ac:dyDescent="0.2">
      <c r="A54" s="306" t="s">
        <v>279</v>
      </c>
      <c r="B54" s="307" t="s">
        <v>280</v>
      </c>
      <c r="C54" s="308"/>
      <c r="D54" s="113">
        <v>6.6122291872869239</v>
      </c>
      <c r="E54" s="115">
        <v>2405</v>
      </c>
      <c r="F54" s="114">
        <v>2393</v>
      </c>
      <c r="G54" s="114">
        <v>2386</v>
      </c>
      <c r="H54" s="114">
        <v>2432</v>
      </c>
      <c r="I54" s="140">
        <v>2454</v>
      </c>
      <c r="J54" s="115">
        <v>-49</v>
      </c>
      <c r="K54" s="116">
        <v>-1.9967400162999185</v>
      </c>
    </row>
    <row r="55" spans="1:11" ht="14.1" customHeight="1" x14ac:dyDescent="0.2">
      <c r="A55" s="306">
        <v>72</v>
      </c>
      <c r="B55" s="307" t="s">
        <v>281</v>
      </c>
      <c r="C55" s="308"/>
      <c r="D55" s="113">
        <v>3.7226437919278568</v>
      </c>
      <c r="E55" s="115">
        <v>1354</v>
      </c>
      <c r="F55" s="114">
        <v>1353</v>
      </c>
      <c r="G55" s="114">
        <v>1344</v>
      </c>
      <c r="H55" s="114">
        <v>1346</v>
      </c>
      <c r="I55" s="140">
        <v>1342</v>
      </c>
      <c r="J55" s="115">
        <v>12</v>
      </c>
      <c r="K55" s="116">
        <v>0.89418777943368111</v>
      </c>
    </row>
    <row r="56" spans="1:11" ht="14.1" customHeight="1" x14ac:dyDescent="0.2">
      <c r="A56" s="306" t="s">
        <v>282</v>
      </c>
      <c r="B56" s="307" t="s">
        <v>283</v>
      </c>
      <c r="C56" s="308"/>
      <c r="D56" s="113">
        <v>1.5423952490927086</v>
      </c>
      <c r="E56" s="115">
        <v>561</v>
      </c>
      <c r="F56" s="114">
        <v>562</v>
      </c>
      <c r="G56" s="114">
        <v>569</v>
      </c>
      <c r="H56" s="114">
        <v>582</v>
      </c>
      <c r="I56" s="140">
        <v>585</v>
      </c>
      <c r="J56" s="115">
        <v>-24</v>
      </c>
      <c r="K56" s="116">
        <v>-4.1025641025641022</v>
      </c>
    </row>
    <row r="57" spans="1:11" ht="14.1" customHeight="1" x14ac:dyDescent="0.2">
      <c r="A57" s="306" t="s">
        <v>284</v>
      </c>
      <c r="B57" s="307" t="s">
        <v>285</v>
      </c>
      <c r="C57" s="308"/>
      <c r="D57" s="113">
        <v>1.4324205432750468</v>
      </c>
      <c r="E57" s="115">
        <v>521</v>
      </c>
      <c r="F57" s="114">
        <v>519</v>
      </c>
      <c r="G57" s="114">
        <v>507</v>
      </c>
      <c r="H57" s="114">
        <v>493</v>
      </c>
      <c r="I57" s="140">
        <v>482</v>
      </c>
      <c r="J57" s="115">
        <v>39</v>
      </c>
      <c r="K57" s="116">
        <v>8.0912863070539416</v>
      </c>
    </row>
    <row r="58" spans="1:11" ht="14.1" customHeight="1" x14ac:dyDescent="0.2">
      <c r="A58" s="306">
        <v>73</v>
      </c>
      <c r="B58" s="307" t="s">
        <v>286</v>
      </c>
      <c r="C58" s="308"/>
      <c r="D58" s="113">
        <v>2.6283954690421205</v>
      </c>
      <c r="E58" s="115">
        <v>956</v>
      </c>
      <c r="F58" s="114">
        <v>963</v>
      </c>
      <c r="G58" s="114">
        <v>963</v>
      </c>
      <c r="H58" s="114">
        <v>946</v>
      </c>
      <c r="I58" s="140">
        <v>956</v>
      </c>
      <c r="J58" s="115">
        <v>0</v>
      </c>
      <c r="K58" s="116">
        <v>0</v>
      </c>
    </row>
    <row r="59" spans="1:11" ht="14.1" customHeight="1" x14ac:dyDescent="0.2">
      <c r="A59" s="306" t="s">
        <v>287</v>
      </c>
      <c r="B59" s="307" t="s">
        <v>288</v>
      </c>
      <c r="C59" s="308"/>
      <c r="D59" s="113">
        <v>2.1829979104805894</v>
      </c>
      <c r="E59" s="115">
        <v>794</v>
      </c>
      <c r="F59" s="114">
        <v>801</v>
      </c>
      <c r="G59" s="114">
        <v>793</v>
      </c>
      <c r="H59" s="114">
        <v>781</v>
      </c>
      <c r="I59" s="140">
        <v>784</v>
      </c>
      <c r="J59" s="115">
        <v>10</v>
      </c>
      <c r="K59" s="116">
        <v>1.2755102040816326</v>
      </c>
    </row>
    <row r="60" spans="1:11" ht="14.1" customHeight="1" x14ac:dyDescent="0.2">
      <c r="A60" s="306">
        <v>81</v>
      </c>
      <c r="B60" s="307" t="s">
        <v>289</v>
      </c>
      <c r="C60" s="308"/>
      <c r="D60" s="113">
        <v>10.081931155834159</v>
      </c>
      <c r="E60" s="115">
        <v>3667</v>
      </c>
      <c r="F60" s="114">
        <v>3688</v>
      </c>
      <c r="G60" s="114">
        <v>3649</v>
      </c>
      <c r="H60" s="114">
        <v>3450</v>
      </c>
      <c r="I60" s="140">
        <v>3464</v>
      </c>
      <c r="J60" s="115">
        <v>203</v>
      </c>
      <c r="K60" s="116">
        <v>5.8602771362586603</v>
      </c>
    </row>
    <row r="61" spans="1:11" ht="14.1" customHeight="1" x14ac:dyDescent="0.2">
      <c r="A61" s="306" t="s">
        <v>290</v>
      </c>
      <c r="B61" s="307" t="s">
        <v>291</v>
      </c>
      <c r="C61" s="308"/>
      <c r="D61" s="113">
        <v>2.3837017485978227</v>
      </c>
      <c r="E61" s="115">
        <v>867</v>
      </c>
      <c r="F61" s="114">
        <v>875</v>
      </c>
      <c r="G61" s="114">
        <v>872</v>
      </c>
      <c r="H61" s="114">
        <v>834</v>
      </c>
      <c r="I61" s="140">
        <v>840</v>
      </c>
      <c r="J61" s="115">
        <v>27</v>
      </c>
      <c r="K61" s="116">
        <v>3.2142857142857144</v>
      </c>
    </row>
    <row r="62" spans="1:11" ht="14.1" customHeight="1" x14ac:dyDescent="0.2">
      <c r="A62" s="306" t="s">
        <v>292</v>
      </c>
      <c r="B62" s="307" t="s">
        <v>293</v>
      </c>
      <c r="C62" s="308"/>
      <c r="D62" s="113">
        <v>2.6971296601781591</v>
      </c>
      <c r="E62" s="115">
        <v>981</v>
      </c>
      <c r="F62" s="114">
        <v>988</v>
      </c>
      <c r="G62" s="114">
        <v>968</v>
      </c>
      <c r="H62" s="114">
        <v>960</v>
      </c>
      <c r="I62" s="140">
        <v>974</v>
      </c>
      <c r="J62" s="115">
        <v>7</v>
      </c>
      <c r="K62" s="116">
        <v>0.71868583162217659</v>
      </c>
    </row>
    <row r="63" spans="1:11" ht="14.1" customHeight="1" x14ac:dyDescent="0.2">
      <c r="A63" s="306"/>
      <c r="B63" s="307" t="s">
        <v>294</v>
      </c>
      <c r="C63" s="308"/>
      <c r="D63" s="113">
        <v>2.386451116243264</v>
      </c>
      <c r="E63" s="115">
        <v>868</v>
      </c>
      <c r="F63" s="114">
        <v>879</v>
      </c>
      <c r="G63" s="114">
        <v>856</v>
      </c>
      <c r="H63" s="114">
        <v>851</v>
      </c>
      <c r="I63" s="140">
        <v>864</v>
      </c>
      <c r="J63" s="115">
        <v>4</v>
      </c>
      <c r="K63" s="116">
        <v>0.46296296296296297</v>
      </c>
    </row>
    <row r="64" spans="1:11" ht="14.1" customHeight="1" x14ac:dyDescent="0.2">
      <c r="A64" s="306" t="s">
        <v>295</v>
      </c>
      <c r="B64" s="307" t="s">
        <v>296</v>
      </c>
      <c r="C64" s="308"/>
      <c r="D64" s="113">
        <v>1.1024964258220609</v>
      </c>
      <c r="E64" s="115">
        <v>401</v>
      </c>
      <c r="F64" s="114">
        <v>391</v>
      </c>
      <c r="G64" s="114">
        <v>384</v>
      </c>
      <c r="H64" s="114">
        <v>375</v>
      </c>
      <c r="I64" s="140">
        <v>366</v>
      </c>
      <c r="J64" s="115">
        <v>35</v>
      </c>
      <c r="K64" s="116">
        <v>9.5628415300546443</v>
      </c>
    </row>
    <row r="65" spans="1:11" ht="14.1" customHeight="1" x14ac:dyDescent="0.2">
      <c r="A65" s="306" t="s">
        <v>297</v>
      </c>
      <c r="B65" s="307" t="s">
        <v>298</v>
      </c>
      <c r="C65" s="308"/>
      <c r="D65" s="113">
        <v>1.2674584845485539</v>
      </c>
      <c r="E65" s="115">
        <v>461</v>
      </c>
      <c r="F65" s="114">
        <v>459</v>
      </c>
      <c r="G65" s="114">
        <v>449</v>
      </c>
      <c r="H65" s="114">
        <v>458</v>
      </c>
      <c r="I65" s="140">
        <v>451</v>
      </c>
      <c r="J65" s="115">
        <v>10</v>
      </c>
      <c r="K65" s="116">
        <v>2.2172949002217295</v>
      </c>
    </row>
    <row r="66" spans="1:11" ht="14.1" customHeight="1" x14ac:dyDescent="0.2">
      <c r="A66" s="306">
        <v>82</v>
      </c>
      <c r="B66" s="307" t="s">
        <v>299</v>
      </c>
      <c r="C66" s="308"/>
      <c r="D66" s="113">
        <v>2.2077422192895635</v>
      </c>
      <c r="E66" s="115">
        <v>803</v>
      </c>
      <c r="F66" s="114">
        <v>827</v>
      </c>
      <c r="G66" s="114">
        <v>810</v>
      </c>
      <c r="H66" s="114">
        <v>800</v>
      </c>
      <c r="I66" s="140">
        <v>801</v>
      </c>
      <c r="J66" s="115">
        <v>2</v>
      </c>
      <c r="K66" s="116">
        <v>0.24968789013732834</v>
      </c>
    </row>
    <row r="67" spans="1:11" ht="14.1" customHeight="1" x14ac:dyDescent="0.2">
      <c r="A67" s="306" t="s">
        <v>300</v>
      </c>
      <c r="B67" s="307" t="s">
        <v>301</v>
      </c>
      <c r="C67" s="308"/>
      <c r="D67" s="113">
        <v>1.0969976905311778</v>
      </c>
      <c r="E67" s="115">
        <v>399</v>
      </c>
      <c r="F67" s="114">
        <v>403</v>
      </c>
      <c r="G67" s="114">
        <v>395</v>
      </c>
      <c r="H67" s="114">
        <v>396</v>
      </c>
      <c r="I67" s="140">
        <v>397</v>
      </c>
      <c r="J67" s="115">
        <v>2</v>
      </c>
      <c r="K67" s="116">
        <v>0.50377833753148615</v>
      </c>
    </row>
    <row r="68" spans="1:11" ht="14.1" customHeight="1" x14ac:dyDescent="0.2">
      <c r="A68" s="306" t="s">
        <v>302</v>
      </c>
      <c r="B68" s="307" t="s">
        <v>303</v>
      </c>
      <c r="C68" s="308"/>
      <c r="D68" s="113">
        <v>0.68184317606950406</v>
      </c>
      <c r="E68" s="115">
        <v>248</v>
      </c>
      <c r="F68" s="114">
        <v>257</v>
      </c>
      <c r="G68" s="114">
        <v>252</v>
      </c>
      <c r="H68" s="114">
        <v>240</v>
      </c>
      <c r="I68" s="140">
        <v>236</v>
      </c>
      <c r="J68" s="115">
        <v>12</v>
      </c>
      <c r="K68" s="116">
        <v>5.0847457627118642</v>
      </c>
    </row>
    <row r="69" spans="1:11" ht="14.1" customHeight="1" x14ac:dyDescent="0.2">
      <c r="A69" s="306">
        <v>83</v>
      </c>
      <c r="B69" s="307" t="s">
        <v>304</v>
      </c>
      <c r="C69" s="308"/>
      <c r="D69" s="113">
        <v>5.2128010557571756</v>
      </c>
      <c r="E69" s="115">
        <v>1896</v>
      </c>
      <c r="F69" s="114">
        <v>1884</v>
      </c>
      <c r="G69" s="114">
        <v>1883</v>
      </c>
      <c r="H69" s="114">
        <v>1839</v>
      </c>
      <c r="I69" s="140">
        <v>1835</v>
      </c>
      <c r="J69" s="115">
        <v>61</v>
      </c>
      <c r="K69" s="116">
        <v>3.3242506811989099</v>
      </c>
    </row>
    <row r="70" spans="1:11" ht="14.1" customHeight="1" x14ac:dyDescent="0.2">
      <c r="A70" s="306" t="s">
        <v>305</v>
      </c>
      <c r="B70" s="307" t="s">
        <v>306</v>
      </c>
      <c r="C70" s="308"/>
      <c r="D70" s="113">
        <v>4.0800615858352582</v>
      </c>
      <c r="E70" s="115">
        <v>1484</v>
      </c>
      <c r="F70" s="114">
        <v>1475</v>
      </c>
      <c r="G70" s="114">
        <v>1467</v>
      </c>
      <c r="H70" s="114">
        <v>1416</v>
      </c>
      <c r="I70" s="140">
        <v>1411</v>
      </c>
      <c r="J70" s="115">
        <v>73</v>
      </c>
      <c r="K70" s="116">
        <v>5.1736357193479803</v>
      </c>
    </row>
    <row r="71" spans="1:11" ht="14.1" customHeight="1" x14ac:dyDescent="0.2">
      <c r="A71" s="306"/>
      <c r="B71" s="307" t="s">
        <v>307</v>
      </c>
      <c r="C71" s="308"/>
      <c r="D71" s="113">
        <v>2.9693170570768723</v>
      </c>
      <c r="E71" s="115">
        <v>1080</v>
      </c>
      <c r="F71" s="114">
        <v>1065</v>
      </c>
      <c r="G71" s="114">
        <v>1068</v>
      </c>
      <c r="H71" s="114">
        <v>1024</v>
      </c>
      <c r="I71" s="140">
        <v>1023</v>
      </c>
      <c r="J71" s="115">
        <v>57</v>
      </c>
      <c r="K71" s="116">
        <v>5.5718475073313787</v>
      </c>
    </row>
    <row r="72" spans="1:11" ht="14.1" customHeight="1" x14ac:dyDescent="0.2">
      <c r="A72" s="306">
        <v>84</v>
      </c>
      <c r="B72" s="307" t="s">
        <v>308</v>
      </c>
      <c r="C72" s="308"/>
      <c r="D72" s="113">
        <v>1.3141977345210603</v>
      </c>
      <c r="E72" s="115">
        <v>478</v>
      </c>
      <c r="F72" s="114">
        <v>478</v>
      </c>
      <c r="G72" s="114">
        <v>467</v>
      </c>
      <c r="H72" s="114">
        <v>484</v>
      </c>
      <c r="I72" s="140">
        <v>497</v>
      </c>
      <c r="J72" s="115">
        <v>-19</v>
      </c>
      <c r="K72" s="116">
        <v>-3.8229376257545273</v>
      </c>
    </row>
    <row r="73" spans="1:11" ht="14.1" customHeight="1" x14ac:dyDescent="0.2">
      <c r="A73" s="306" t="s">
        <v>309</v>
      </c>
      <c r="B73" s="307" t="s">
        <v>310</v>
      </c>
      <c r="C73" s="308"/>
      <c r="D73" s="113">
        <v>0.45364566149785551</v>
      </c>
      <c r="E73" s="115">
        <v>165</v>
      </c>
      <c r="F73" s="114">
        <v>161</v>
      </c>
      <c r="G73" s="114">
        <v>159</v>
      </c>
      <c r="H73" s="114">
        <v>178</v>
      </c>
      <c r="I73" s="140">
        <v>183</v>
      </c>
      <c r="J73" s="115">
        <v>-18</v>
      </c>
      <c r="K73" s="116">
        <v>-9.8360655737704921</v>
      </c>
    </row>
    <row r="74" spans="1:11" ht="14.1" customHeight="1" x14ac:dyDescent="0.2">
      <c r="A74" s="306" t="s">
        <v>311</v>
      </c>
      <c r="B74" s="307" t="s">
        <v>312</v>
      </c>
      <c r="C74" s="308"/>
      <c r="D74" s="113">
        <v>0.14296711756296052</v>
      </c>
      <c r="E74" s="115">
        <v>52</v>
      </c>
      <c r="F74" s="114">
        <v>50</v>
      </c>
      <c r="G74" s="114">
        <v>47</v>
      </c>
      <c r="H74" s="114">
        <v>50</v>
      </c>
      <c r="I74" s="140">
        <v>49</v>
      </c>
      <c r="J74" s="115">
        <v>3</v>
      </c>
      <c r="K74" s="116">
        <v>6.1224489795918364</v>
      </c>
    </row>
    <row r="75" spans="1:11" ht="14.1" customHeight="1" x14ac:dyDescent="0.2">
      <c r="A75" s="306" t="s">
        <v>313</v>
      </c>
      <c r="B75" s="307" t="s">
        <v>314</v>
      </c>
      <c r="C75" s="308"/>
      <c r="D75" s="113">
        <v>0.20620257340811612</v>
      </c>
      <c r="E75" s="115">
        <v>75</v>
      </c>
      <c r="F75" s="114">
        <v>74</v>
      </c>
      <c r="G75" s="114">
        <v>74</v>
      </c>
      <c r="H75" s="114">
        <v>72</v>
      </c>
      <c r="I75" s="140">
        <v>75</v>
      </c>
      <c r="J75" s="115">
        <v>0</v>
      </c>
      <c r="K75" s="116">
        <v>0</v>
      </c>
    </row>
    <row r="76" spans="1:11" ht="14.1" customHeight="1" x14ac:dyDescent="0.2">
      <c r="A76" s="306">
        <v>91</v>
      </c>
      <c r="B76" s="307" t="s">
        <v>315</v>
      </c>
      <c r="C76" s="308"/>
      <c r="D76" s="113" t="s">
        <v>513</v>
      </c>
      <c r="E76" s="115" t="s">
        <v>513</v>
      </c>
      <c r="F76" s="114" t="s">
        <v>513</v>
      </c>
      <c r="G76" s="114" t="s">
        <v>513</v>
      </c>
      <c r="H76" s="114" t="s">
        <v>513</v>
      </c>
      <c r="I76" s="140">
        <v>24</v>
      </c>
      <c r="J76" s="115" t="s">
        <v>513</v>
      </c>
      <c r="K76" s="116" t="s">
        <v>513</v>
      </c>
    </row>
    <row r="77" spans="1:11" ht="14.1" customHeight="1" x14ac:dyDescent="0.2">
      <c r="A77" s="306">
        <v>92</v>
      </c>
      <c r="B77" s="307" t="s">
        <v>316</v>
      </c>
      <c r="C77" s="308"/>
      <c r="D77" s="113">
        <v>1.3114483668756185</v>
      </c>
      <c r="E77" s="115">
        <v>477</v>
      </c>
      <c r="F77" s="114">
        <v>472</v>
      </c>
      <c r="G77" s="114">
        <v>465</v>
      </c>
      <c r="H77" s="114">
        <v>556</v>
      </c>
      <c r="I77" s="140">
        <v>565</v>
      </c>
      <c r="J77" s="115">
        <v>-88</v>
      </c>
      <c r="K77" s="116">
        <v>-15.575221238938052</v>
      </c>
    </row>
    <row r="78" spans="1:11" ht="14.1" customHeight="1" x14ac:dyDescent="0.2">
      <c r="A78" s="306">
        <v>93</v>
      </c>
      <c r="B78" s="307" t="s">
        <v>317</v>
      </c>
      <c r="C78" s="308"/>
      <c r="D78" s="113">
        <v>0.27493676454415483</v>
      </c>
      <c r="E78" s="115">
        <v>100</v>
      </c>
      <c r="F78" s="114">
        <v>101</v>
      </c>
      <c r="G78" s="114">
        <v>100</v>
      </c>
      <c r="H78" s="114">
        <v>89</v>
      </c>
      <c r="I78" s="140">
        <v>92</v>
      </c>
      <c r="J78" s="115">
        <v>8</v>
      </c>
      <c r="K78" s="116">
        <v>8.695652173913043</v>
      </c>
    </row>
    <row r="79" spans="1:11" ht="14.1" customHeight="1" x14ac:dyDescent="0.2">
      <c r="A79" s="306">
        <v>94</v>
      </c>
      <c r="B79" s="307" t="s">
        <v>318</v>
      </c>
      <c r="C79" s="308"/>
      <c r="D79" s="113">
        <v>0.30792917628945343</v>
      </c>
      <c r="E79" s="115">
        <v>112</v>
      </c>
      <c r="F79" s="114">
        <v>110</v>
      </c>
      <c r="G79" s="114">
        <v>109</v>
      </c>
      <c r="H79" s="114">
        <v>109</v>
      </c>
      <c r="I79" s="140">
        <v>114</v>
      </c>
      <c r="J79" s="115">
        <v>-2</v>
      </c>
      <c r="K79" s="116">
        <v>-1.7543859649122806</v>
      </c>
    </row>
    <row r="80" spans="1:11" ht="14.1" customHeight="1" x14ac:dyDescent="0.2">
      <c r="A80" s="306" t="s">
        <v>319</v>
      </c>
      <c r="B80" s="307" t="s">
        <v>320</v>
      </c>
      <c r="C80" s="308"/>
      <c r="D80" s="113" t="s">
        <v>513</v>
      </c>
      <c r="E80" s="115" t="s">
        <v>513</v>
      </c>
      <c r="F80" s="114" t="s">
        <v>513</v>
      </c>
      <c r="G80" s="114" t="s">
        <v>513</v>
      </c>
      <c r="H80" s="114" t="s">
        <v>513</v>
      </c>
      <c r="I80" s="140">
        <v>0</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10944</v>
      </c>
      <c r="E12" s="114">
        <v>11487</v>
      </c>
      <c r="F12" s="114">
        <v>11557</v>
      </c>
      <c r="G12" s="114">
        <v>11595</v>
      </c>
      <c r="H12" s="140">
        <v>11276</v>
      </c>
      <c r="I12" s="115">
        <v>-332</v>
      </c>
      <c r="J12" s="116">
        <v>-2.9443064916637107</v>
      </c>
      <c r="K12"/>
      <c r="L12"/>
      <c r="M12"/>
      <c r="N12"/>
      <c r="O12"/>
      <c r="P12"/>
    </row>
    <row r="13" spans="1:16" s="110" customFormat="1" ht="14.45" customHeight="1" x14ac:dyDescent="0.2">
      <c r="A13" s="120" t="s">
        <v>105</v>
      </c>
      <c r="B13" s="119" t="s">
        <v>106</v>
      </c>
      <c r="C13" s="113">
        <v>37.372076023391813</v>
      </c>
      <c r="D13" s="115">
        <v>4090</v>
      </c>
      <c r="E13" s="114">
        <v>4228</v>
      </c>
      <c r="F13" s="114">
        <v>4204</v>
      </c>
      <c r="G13" s="114">
        <v>4195</v>
      </c>
      <c r="H13" s="140">
        <v>4062</v>
      </c>
      <c r="I13" s="115">
        <v>28</v>
      </c>
      <c r="J13" s="116">
        <v>0.68931560807483994</v>
      </c>
      <c r="K13"/>
      <c r="L13"/>
      <c r="M13"/>
      <c r="N13"/>
      <c r="O13"/>
      <c r="P13"/>
    </row>
    <row r="14" spans="1:16" s="110" customFormat="1" ht="14.45" customHeight="1" x14ac:dyDescent="0.2">
      <c r="A14" s="120"/>
      <c r="B14" s="119" t="s">
        <v>107</v>
      </c>
      <c r="C14" s="113">
        <v>62.627923976608187</v>
      </c>
      <c r="D14" s="115">
        <v>6854</v>
      </c>
      <c r="E14" s="114">
        <v>7259</v>
      </c>
      <c r="F14" s="114">
        <v>7353</v>
      </c>
      <c r="G14" s="114">
        <v>7400</v>
      </c>
      <c r="H14" s="140">
        <v>7214</v>
      </c>
      <c r="I14" s="115">
        <v>-360</v>
      </c>
      <c r="J14" s="116">
        <v>-4.990296645411699</v>
      </c>
      <c r="K14"/>
      <c r="L14"/>
      <c r="M14"/>
      <c r="N14"/>
      <c r="O14"/>
      <c r="P14"/>
    </row>
    <row r="15" spans="1:16" s="110" customFormat="1" ht="14.45" customHeight="1" x14ac:dyDescent="0.2">
      <c r="A15" s="118" t="s">
        <v>105</v>
      </c>
      <c r="B15" s="121" t="s">
        <v>108</v>
      </c>
      <c r="C15" s="113">
        <v>16.511330409356724</v>
      </c>
      <c r="D15" s="115">
        <v>1807</v>
      </c>
      <c r="E15" s="114">
        <v>1945</v>
      </c>
      <c r="F15" s="114">
        <v>1950</v>
      </c>
      <c r="G15" s="114">
        <v>1978</v>
      </c>
      <c r="H15" s="140">
        <v>1872</v>
      </c>
      <c r="I15" s="115">
        <v>-65</v>
      </c>
      <c r="J15" s="116">
        <v>-3.4722222222222223</v>
      </c>
      <c r="K15"/>
      <c r="L15"/>
      <c r="M15"/>
      <c r="N15"/>
      <c r="O15"/>
      <c r="P15"/>
    </row>
    <row r="16" spans="1:16" s="110" customFormat="1" ht="14.45" customHeight="1" x14ac:dyDescent="0.2">
      <c r="A16" s="118"/>
      <c r="B16" s="121" t="s">
        <v>109</v>
      </c>
      <c r="C16" s="113">
        <v>51.279239766081872</v>
      </c>
      <c r="D16" s="115">
        <v>5612</v>
      </c>
      <c r="E16" s="114">
        <v>5890</v>
      </c>
      <c r="F16" s="114">
        <v>5914</v>
      </c>
      <c r="G16" s="114">
        <v>5916</v>
      </c>
      <c r="H16" s="140">
        <v>5840</v>
      </c>
      <c r="I16" s="115">
        <v>-228</v>
      </c>
      <c r="J16" s="116">
        <v>-3.904109589041096</v>
      </c>
      <c r="K16"/>
      <c r="L16"/>
      <c r="M16"/>
      <c r="N16"/>
      <c r="O16"/>
      <c r="P16"/>
    </row>
    <row r="17" spans="1:16" s="110" customFormat="1" ht="14.45" customHeight="1" x14ac:dyDescent="0.2">
      <c r="A17" s="118"/>
      <c r="B17" s="121" t="s">
        <v>110</v>
      </c>
      <c r="C17" s="113">
        <v>16.822002923976608</v>
      </c>
      <c r="D17" s="115">
        <v>1841</v>
      </c>
      <c r="E17" s="114">
        <v>1880</v>
      </c>
      <c r="F17" s="114">
        <v>1909</v>
      </c>
      <c r="G17" s="114">
        <v>1900</v>
      </c>
      <c r="H17" s="140">
        <v>1833</v>
      </c>
      <c r="I17" s="115">
        <v>8</v>
      </c>
      <c r="J17" s="116">
        <v>0.43644298963447897</v>
      </c>
      <c r="K17"/>
      <c r="L17"/>
      <c r="M17"/>
      <c r="N17"/>
      <c r="O17"/>
      <c r="P17"/>
    </row>
    <row r="18" spans="1:16" s="110" customFormat="1" ht="14.45" customHeight="1" x14ac:dyDescent="0.2">
      <c r="A18" s="120"/>
      <c r="B18" s="121" t="s">
        <v>111</v>
      </c>
      <c r="C18" s="113">
        <v>15.387426900584796</v>
      </c>
      <c r="D18" s="115">
        <v>1684</v>
      </c>
      <c r="E18" s="114">
        <v>1772</v>
      </c>
      <c r="F18" s="114">
        <v>1784</v>
      </c>
      <c r="G18" s="114">
        <v>1801</v>
      </c>
      <c r="H18" s="140">
        <v>1731</v>
      </c>
      <c r="I18" s="115">
        <v>-47</v>
      </c>
      <c r="J18" s="116">
        <v>-2.7151935297515886</v>
      </c>
      <c r="K18"/>
      <c r="L18"/>
      <c r="M18"/>
      <c r="N18"/>
      <c r="O18"/>
      <c r="P18"/>
    </row>
    <row r="19" spans="1:16" s="110" customFormat="1" ht="14.45" customHeight="1" x14ac:dyDescent="0.2">
      <c r="A19" s="120"/>
      <c r="B19" s="121" t="s">
        <v>112</v>
      </c>
      <c r="C19" s="113">
        <v>1.1787280701754386</v>
      </c>
      <c r="D19" s="115">
        <v>129</v>
      </c>
      <c r="E19" s="114">
        <v>141</v>
      </c>
      <c r="F19" s="114">
        <v>126</v>
      </c>
      <c r="G19" s="114">
        <v>108</v>
      </c>
      <c r="H19" s="140">
        <v>102</v>
      </c>
      <c r="I19" s="115">
        <v>27</v>
      </c>
      <c r="J19" s="116">
        <v>26.470588235294116</v>
      </c>
      <c r="K19"/>
      <c r="L19"/>
      <c r="M19"/>
      <c r="N19"/>
      <c r="O19"/>
      <c r="P19"/>
    </row>
    <row r="20" spans="1:16" s="110" customFormat="1" ht="14.45" customHeight="1" x14ac:dyDescent="0.2">
      <c r="A20" s="120" t="s">
        <v>113</v>
      </c>
      <c r="B20" s="119" t="s">
        <v>116</v>
      </c>
      <c r="C20" s="113">
        <v>85.444078947368425</v>
      </c>
      <c r="D20" s="115">
        <v>9351</v>
      </c>
      <c r="E20" s="114">
        <v>9808</v>
      </c>
      <c r="F20" s="114">
        <v>9870</v>
      </c>
      <c r="G20" s="114">
        <v>9866</v>
      </c>
      <c r="H20" s="140">
        <v>9656</v>
      </c>
      <c r="I20" s="115">
        <v>-305</v>
      </c>
      <c r="J20" s="116">
        <v>-3.1586578293289147</v>
      </c>
      <c r="K20"/>
      <c r="L20"/>
      <c r="M20"/>
      <c r="N20"/>
      <c r="O20"/>
      <c r="P20"/>
    </row>
    <row r="21" spans="1:16" s="110" customFormat="1" ht="14.45" customHeight="1" x14ac:dyDescent="0.2">
      <c r="A21" s="123"/>
      <c r="B21" s="124" t="s">
        <v>117</v>
      </c>
      <c r="C21" s="125">
        <v>14.437134502923977</v>
      </c>
      <c r="D21" s="143">
        <v>1580</v>
      </c>
      <c r="E21" s="144">
        <v>1666</v>
      </c>
      <c r="F21" s="144">
        <v>1674</v>
      </c>
      <c r="G21" s="144">
        <v>1716</v>
      </c>
      <c r="H21" s="145">
        <v>1608</v>
      </c>
      <c r="I21" s="143">
        <v>-28</v>
      </c>
      <c r="J21" s="146">
        <v>-1.7412935323383085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11254</v>
      </c>
      <c r="E56" s="114">
        <v>11675</v>
      </c>
      <c r="F56" s="114">
        <v>11725</v>
      </c>
      <c r="G56" s="114">
        <v>11717</v>
      </c>
      <c r="H56" s="140">
        <v>11443</v>
      </c>
      <c r="I56" s="115">
        <v>-189</v>
      </c>
      <c r="J56" s="116">
        <v>-1.651664773223805</v>
      </c>
      <c r="K56"/>
      <c r="L56"/>
      <c r="M56"/>
      <c r="N56"/>
      <c r="O56"/>
      <c r="P56"/>
    </row>
    <row r="57" spans="1:16" s="110" customFormat="1" ht="14.45" customHeight="1" x14ac:dyDescent="0.2">
      <c r="A57" s="120" t="s">
        <v>105</v>
      </c>
      <c r="B57" s="119" t="s">
        <v>106</v>
      </c>
      <c r="C57" s="113">
        <v>37.62217878087791</v>
      </c>
      <c r="D57" s="115">
        <v>4234</v>
      </c>
      <c r="E57" s="114">
        <v>4376</v>
      </c>
      <c r="F57" s="114">
        <v>4358</v>
      </c>
      <c r="G57" s="114">
        <v>4341</v>
      </c>
      <c r="H57" s="140">
        <v>4212</v>
      </c>
      <c r="I57" s="115">
        <v>22</v>
      </c>
      <c r="J57" s="116">
        <v>0.5223171889838556</v>
      </c>
    </row>
    <row r="58" spans="1:16" s="110" customFormat="1" ht="14.45" customHeight="1" x14ac:dyDescent="0.2">
      <c r="A58" s="120"/>
      <c r="B58" s="119" t="s">
        <v>107</v>
      </c>
      <c r="C58" s="113">
        <v>62.37782121912209</v>
      </c>
      <c r="D58" s="115">
        <v>7020</v>
      </c>
      <c r="E58" s="114">
        <v>7299</v>
      </c>
      <c r="F58" s="114">
        <v>7367</v>
      </c>
      <c r="G58" s="114">
        <v>7376</v>
      </c>
      <c r="H58" s="140">
        <v>7231</v>
      </c>
      <c r="I58" s="115">
        <v>-211</v>
      </c>
      <c r="J58" s="116">
        <v>-2.9179919789793942</v>
      </c>
    </row>
    <row r="59" spans="1:16" s="110" customFormat="1" ht="14.45" customHeight="1" x14ac:dyDescent="0.2">
      <c r="A59" s="118" t="s">
        <v>105</v>
      </c>
      <c r="B59" s="121" t="s">
        <v>108</v>
      </c>
      <c r="C59" s="113">
        <v>17.424915585569575</v>
      </c>
      <c r="D59" s="115">
        <v>1961</v>
      </c>
      <c r="E59" s="114">
        <v>2043</v>
      </c>
      <c r="F59" s="114">
        <v>2047</v>
      </c>
      <c r="G59" s="114">
        <v>2087</v>
      </c>
      <c r="H59" s="140">
        <v>1999</v>
      </c>
      <c r="I59" s="115">
        <v>-38</v>
      </c>
      <c r="J59" s="116">
        <v>-1.9009504752376187</v>
      </c>
    </row>
    <row r="60" spans="1:16" s="110" customFormat="1" ht="14.45" customHeight="1" x14ac:dyDescent="0.2">
      <c r="A60" s="118"/>
      <c r="B60" s="121" t="s">
        <v>109</v>
      </c>
      <c r="C60" s="113">
        <v>49.946685622889639</v>
      </c>
      <c r="D60" s="115">
        <v>5621</v>
      </c>
      <c r="E60" s="114">
        <v>5884</v>
      </c>
      <c r="F60" s="114">
        <v>5913</v>
      </c>
      <c r="G60" s="114">
        <v>5876</v>
      </c>
      <c r="H60" s="140">
        <v>5794</v>
      </c>
      <c r="I60" s="115">
        <v>-173</v>
      </c>
      <c r="J60" s="116">
        <v>-2.9858474283741803</v>
      </c>
    </row>
    <row r="61" spans="1:16" s="110" customFormat="1" ht="14.45" customHeight="1" x14ac:dyDescent="0.2">
      <c r="A61" s="118"/>
      <c r="B61" s="121" t="s">
        <v>110</v>
      </c>
      <c r="C61" s="113">
        <v>16.962857650613117</v>
      </c>
      <c r="D61" s="115">
        <v>1909</v>
      </c>
      <c r="E61" s="114">
        <v>1920</v>
      </c>
      <c r="F61" s="114">
        <v>1949</v>
      </c>
      <c r="G61" s="114">
        <v>1932</v>
      </c>
      <c r="H61" s="140">
        <v>1890</v>
      </c>
      <c r="I61" s="115">
        <v>19</v>
      </c>
      <c r="J61" s="116">
        <v>1.0052910052910053</v>
      </c>
    </row>
    <row r="62" spans="1:16" s="110" customFormat="1" ht="14.45" customHeight="1" x14ac:dyDescent="0.2">
      <c r="A62" s="120"/>
      <c r="B62" s="121" t="s">
        <v>111</v>
      </c>
      <c r="C62" s="113">
        <v>15.665541140927671</v>
      </c>
      <c r="D62" s="115">
        <v>1763</v>
      </c>
      <c r="E62" s="114">
        <v>1828</v>
      </c>
      <c r="F62" s="114">
        <v>1816</v>
      </c>
      <c r="G62" s="114">
        <v>1822</v>
      </c>
      <c r="H62" s="140">
        <v>1760</v>
      </c>
      <c r="I62" s="115">
        <v>3</v>
      </c>
      <c r="J62" s="116">
        <v>0.17045454545454544</v>
      </c>
    </row>
    <row r="63" spans="1:16" s="110" customFormat="1" ht="14.45" customHeight="1" x14ac:dyDescent="0.2">
      <c r="A63" s="120"/>
      <c r="B63" s="121" t="s">
        <v>112</v>
      </c>
      <c r="C63" s="113">
        <v>1.2440021325750845</v>
      </c>
      <c r="D63" s="115">
        <v>140</v>
      </c>
      <c r="E63" s="114">
        <v>164</v>
      </c>
      <c r="F63" s="114">
        <v>143</v>
      </c>
      <c r="G63" s="114">
        <v>120</v>
      </c>
      <c r="H63" s="140">
        <v>110</v>
      </c>
      <c r="I63" s="115">
        <v>30</v>
      </c>
      <c r="J63" s="116">
        <v>27.272727272727273</v>
      </c>
    </row>
    <row r="64" spans="1:16" s="110" customFormat="1" ht="14.45" customHeight="1" x14ac:dyDescent="0.2">
      <c r="A64" s="120" t="s">
        <v>113</v>
      </c>
      <c r="B64" s="119" t="s">
        <v>116</v>
      </c>
      <c r="C64" s="113">
        <v>85.445175048871519</v>
      </c>
      <c r="D64" s="115">
        <v>9616</v>
      </c>
      <c r="E64" s="114">
        <v>9988</v>
      </c>
      <c r="F64" s="114">
        <v>10055</v>
      </c>
      <c r="G64" s="114">
        <v>10063</v>
      </c>
      <c r="H64" s="140">
        <v>9883</v>
      </c>
      <c r="I64" s="115">
        <v>-267</v>
      </c>
      <c r="J64" s="116">
        <v>-2.7016088232318123</v>
      </c>
    </row>
    <row r="65" spans="1:10" s="110" customFormat="1" ht="14.45" customHeight="1" x14ac:dyDescent="0.2">
      <c r="A65" s="123"/>
      <c r="B65" s="124" t="s">
        <v>117</v>
      </c>
      <c r="C65" s="125">
        <v>14.457081926426159</v>
      </c>
      <c r="D65" s="143">
        <v>1627</v>
      </c>
      <c r="E65" s="144">
        <v>1677</v>
      </c>
      <c r="F65" s="144">
        <v>1660</v>
      </c>
      <c r="G65" s="144">
        <v>1644</v>
      </c>
      <c r="H65" s="145">
        <v>1548</v>
      </c>
      <c r="I65" s="143">
        <v>79</v>
      </c>
      <c r="J65" s="146">
        <v>5.1033591731266146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10944</v>
      </c>
      <c r="G11" s="114">
        <v>11487</v>
      </c>
      <c r="H11" s="114">
        <v>11557</v>
      </c>
      <c r="I11" s="114">
        <v>11595</v>
      </c>
      <c r="J11" s="140">
        <v>11276</v>
      </c>
      <c r="K11" s="114">
        <v>-332</v>
      </c>
      <c r="L11" s="116">
        <v>-2.9443064916637107</v>
      </c>
    </row>
    <row r="12" spans="1:17" s="110" customFormat="1" ht="24" customHeight="1" x14ac:dyDescent="0.2">
      <c r="A12" s="604" t="s">
        <v>185</v>
      </c>
      <c r="B12" s="605"/>
      <c r="C12" s="605"/>
      <c r="D12" s="606"/>
      <c r="E12" s="113">
        <v>37.372076023391813</v>
      </c>
      <c r="F12" s="115">
        <v>4090</v>
      </c>
      <c r="G12" s="114">
        <v>4228</v>
      </c>
      <c r="H12" s="114">
        <v>4204</v>
      </c>
      <c r="I12" s="114">
        <v>4195</v>
      </c>
      <c r="J12" s="140">
        <v>4062</v>
      </c>
      <c r="K12" s="114">
        <v>28</v>
      </c>
      <c r="L12" s="116">
        <v>0.68931560807483994</v>
      </c>
    </row>
    <row r="13" spans="1:17" s="110" customFormat="1" ht="15" customHeight="1" x14ac:dyDescent="0.2">
      <c r="A13" s="120"/>
      <c r="B13" s="612" t="s">
        <v>107</v>
      </c>
      <c r="C13" s="612"/>
      <c r="E13" s="113">
        <v>62.627923976608187</v>
      </c>
      <c r="F13" s="115">
        <v>6854</v>
      </c>
      <c r="G13" s="114">
        <v>7259</v>
      </c>
      <c r="H13" s="114">
        <v>7353</v>
      </c>
      <c r="I13" s="114">
        <v>7400</v>
      </c>
      <c r="J13" s="140">
        <v>7214</v>
      </c>
      <c r="K13" s="114">
        <v>-360</v>
      </c>
      <c r="L13" s="116">
        <v>-4.990296645411699</v>
      </c>
    </row>
    <row r="14" spans="1:17" s="110" customFormat="1" ht="22.5" customHeight="1" x14ac:dyDescent="0.2">
      <c r="A14" s="604" t="s">
        <v>186</v>
      </c>
      <c r="B14" s="605"/>
      <c r="C14" s="605"/>
      <c r="D14" s="606"/>
      <c r="E14" s="113">
        <v>16.511330409356724</v>
      </c>
      <c r="F14" s="115">
        <v>1807</v>
      </c>
      <c r="G14" s="114">
        <v>1945</v>
      </c>
      <c r="H14" s="114">
        <v>1950</v>
      </c>
      <c r="I14" s="114">
        <v>1978</v>
      </c>
      <c r="J14" s="140">
        <v>1872</v>
      </c>
      <c r="K14" s="114">
        <v>-65</v>
      </c>
      <c r="L14" s="116">
        <v>-3.4722222222222223</v>
      </c>
    </row>
    <row r="15" spans="1:17" s="110" customFormat="1" ht="15" customHeight="1" x14ac:dyDescent="0.2">
      <c r="A15" s="120"/>
      <c r="B15" s="119"/>
      <c r="C15" s="258" t="s">
        <v>106</v>
      </c>
      <c r="E15" s="113">
        <v>46.375207526286665</v>
      </c>
      <c r="F15" s="115">
        <v>838</v>
      </c>
      <c r="G15" s="114">
        <v>867</v>
      </c>
      <c r="H15" s="114">
        <v>851</v>
      </c>
      <c r="I15" s="114">
        <v>862</v>
      </c>
      <c r="J15" s="140">
        <v>810</v>
      </c>
      <c r="K15" s="114">
        <v>28</v>
      </c>
      <c r="L15" s="116">
        <v>3.4567901234567899</v>
      </c>
    </row>
    <row r="16" spans="1:17" s="110" customFormat="1" ht="15" customHeight="1" x14ac:dyDescent="0.2">
      <c r="A16" s="120"/>
      <c r="B16" s="119"/>
      <c r="C16" s="258" t="s">
        <v>107</v>
      </c>
      <c r="E16" s="113">
        <v>53.624792473713335</v>
      </c>
      <c r="F16" s="115">
        <v>969</v>
      </c>
      <c r="G16" s="114">
        <v>1078</v>
      </c>
      <c r="H16" s="114">
        <v>1099</v>
      </c>
      <c r="I16" s="114">
        <v>1116</v>
      </c>
      <c r="J16" s="140">
        <v>1062</v>
      </c>
      <c r="K16" s="114">
        <v>-93</v>
      </c>
      <c r="L16" s="116">
        <v>-8.7570621468926557</v>
      </c>
    </row>
    <row r="17" spans="1:12" s="110" customFormat="1" ht="15" customHeight="1" x14ac:dyDescent="0.2">
      <c r="A17" s="120"/>
      <c r="B17" s="121" t="s">
        <v>109</v>
      </c>
      <c r="C17" s="258"/>
      <c r="E17" s="113">
        <v>51.279239766081872</v>
      </c>
      <c r="F17" s="115">
        <v>5612</v>
      </c>
      <c r="G17" s="114">
        <v>5890</v>
      </c>
      <c r="H17" s="114">
        <v>5914</v>
      </c>
      <c r="I17" s="114">
        <v>5916</v>
      </c>
      <c r="J17" s="140">
        <v>5840</v>
      </c>
      <c r="K17" s="114">
        <v>-228</v>
      </c>
      <c r="L17" s="116">
        <v>-3.904109589041096</v>
      </c>
    </row>
    <row r="18" spans="1:12" s="110" customFormat="1" ht="15" customHeight="1" x14ac:dyDescent="0.2">
      <c r="A18" s="120"/>
      <c r="B18" s="119"/>
      <c r="C18" s="258" t="s">
        <v>106</v>
      </c>
      <c r="E18" s="113">
        <v>34.853884533143265</v>
      </c>
      <c r="F18" s="115">
        <v>1956</v>
      </c>
      <c r="G18" s="114">
        <v>2032</v>
      </c>
      <c r="H18" s="114">
        <v>2003</v>
      </c>
      <c r="I18" s="114">
        <v>1993</v>
      </c>
      <c r="J18" s="140">
        <v>1970</v>
      </c>
      <c r="K18" s="114">
        <v>-14</v>
      </c>
      <c r="L18" s="116">
        <v>-0.71065989847715738</v>
      </c>
    </row>
    <row r="19" spans="1:12" s="110" customFormat="1" ht="15" customHeight="1" x14ac:dyDescent="0.2">
      <c r="A19" s="120"/>
      <c r="B19" s="119"/>
      <c r="C19" s="258" t="s">
        <v>107</v>
      </c>
      <c r="E19" s="113">
        <v>65.146115466856742</v>
      </c>
      <c r="F19" s="115">
        <v>3656</v>
      </c>
      <c r="G19" s="114">
        <v>3858</v>
      </c>
      <c r="H19" s="114">
        <v>3911</v>
      </c>
      <c r="I19" s="114">
        <v>3923</v>
      </c>
      <c r="J19" s="140">
        <v>3870</v>
      </c>
      <c r="K19" s="114">
        <v>-214</v>
      </c>
      <c r="L19" s="116">
        <v>-5.5297157622739022</v>
      </c>
    </row>
    <row r="20" spans="1:12" s="110" customFormat="1" ht="15" customHeight="1" x14ac:dyDescent="0.2">
      <c r="A20" s="120"/>
      <c r="B20" s="121" t="s">
        <v>110</v>
      </c>
      <c r="C20" s="258"/>
      <c r="E20" s="113">
        <v>16.822002923976608</v>
      </c>
      <c r="F20" s="115">
        <v>1841</v>
      </c>
      <c r="G20" s="114">
        <v>1880</v>
      </c>
      <c r="H20" s="114">
        <v>1909</v>
      </c>
      <c r="I20" s="114">
        <v>1900</v>
      </c>
      <c r="J20" s="140">
        <v>1833</v>
      </c>
      <c r="K20" s="114">
        <v>8</v>
      </c>
      <c r="L20" s="116">
        <v>0.43644298963447897</v>
      </c>
    </row>
    <row r="21" spans="1:12" s="110" customFormat="1" ht="15" customHeight="1" x14ac:dyDescent="0.2">
      <c r="A21" s="120"/>
      <c r="B21" s="119"/>
      <c r="C21" s="258" t="s">
        <v>106</v>
      </c>
      <c r="E21" s="113">
        <v>30.68984247691472</v>
      </c>
      <c r="F21" s="115">
        <v>565</v>
      </c>
      <c r="G21" s="114">
        <v>560</v>
      </c>
      <c r="H21" s="114">
        <v>564</v>
      </c>
      <c r="I21" s="114">
        <v>563</v>
      </c>
      <c r="J21" s="140">
        <v>540</v>
      </c>
      <c r="K21" s="114">
        <v>25</v>
      </c>
      <c r="L21" s="116">
        <v>4.6296296296296298</v>
      </c>
    </row>
    <row r="22" spans="1:12" s="110" customFormat="1" ht="15" customHeight="1" x14ac:dyDescent="0.2">
      <c r="A22" s="120"/>
      <c r="B22" s="119"/>
      <c r="C22" s="258" t="s">
        <v>107</v>
      </c>
      <c r="E22" s="113">
        <v>69.31015752308528</v>
      </c>
      <c r="F22" s="115">
        <v>1276</v>
      </c>
      <c r="G22" s="114">
        <v>1320</v>
      </c>
      <c r="H22" s="114">
        <v>1345</v>
      </c>
      <c r="I22" s="114">
        <v>1337</v>
      </c>
      <c r="J22" s="140">
        <v>1293</v>
      </c>
      <c r="K22" s="114">
        <v>-17</v>
      </c>
      <c r="L22" s="116">
        <v>-1.3147718484145399</v>
      </c>
    </row>
    <row r="23" spans="1:12" s="110" customFormat="1" ht="15" customHeight="1" x14ac:dyDescent="0.2">
      <c r="A23" s="120"/>
      <c r="B23" s="121" t="s">
        <v>111</v>
      </c>
      <c r="C23" s="258"/>
      <c r="E23" s="113">
        <v>15.387426900584796</v>
      </c>
      <c r="F23" s="115">
        <v>1684</v>
      </c>
      <c r="G23" s="114">
        <v>1772</v>
      </c>
      <c r="H23" s="114">
        <v>1784</v>
      </c>
      <c r="I23" s="114">
        <v>1801</v>
      </c>
      <c r="J23" s="140">
        <v>1731</v>
      </c>
      <c r="K23" s="114">
        <v>-47</v>
      </c>
      <c r="L23" s="116">
        <v>-2.7151935297515886</v>
      </c>
    </row>
    <row r="24" spans="1:12" s="110" customFormat="1" ht="15" customHeight="1" x14ac:dyDescent="0.2">
      <c r="A24" s="120"/>
      <c r="B24" s="119"/>
      <c r="C24" s="258" t="s">
        <v>106</v>
      </c>
      <c r="E24" s="113">
        <v>43.408551068883611</v>
      </c>
      <c r="F24" s="115">
        <v>731</v>
      </c>
      <c r="G24" s="114">
        <v>769</v>
      </c>
      <c r="H24" s="114">
        <v>786</v>
      </c>
      <c r="I24" s="114">
        <v>777</v>
      </c>
      <c r="J24" s="140">
        <v>742</v>
      </c>
      <c r="K24" s="114">
        <v>-11</v>
      </c>
      <c r="L24" s="116">
        <v>-1.4824797843665769</v>
      </c>
    </row>
    <row r="25" spans="1:12" s="110" customFormat="1" ht="15" customHeight="1" x14ac:dyDescent="0.2">
      <c r="A25" s="120"/>
      <c r="B25" s="119"/>
      <c r="C25" s="258" t="s">
        <v>107</v>
      </c>
      <c r="E25" s="113">
        <v>56.591448931116389</v>
      </c>
      <c r="F25" s="115">
        <v>953</v>
      </c>
      <c r="G25" s="114">
        <v>1003</v>
      </c>
      <c r="H25" s="114">
        <v>998</v>
      </c>
      <c r="I25" s="114">
        <v>1024</v>
      </c>
      <c r="J25" s="140">
        <v>989</v>
      </c>
      <c r="K25" s="114">
        <v>-36</v>
      </c>
      <c r="L25" s="116">
        <v>-3.6400404448938319</v>
      </c>
    </row>
    <row r="26" spans="1:12" s="110" customFormat="1" ht="15" customHeight="1" x14ac:dyDescent="0.2">
      <c r="A26" s="120"/>
      <c r="C26" s="121" t="s">
        <v>187</v>
      </c>
      <c r="D26" s="110" t="s">
        <v>188</v>
      </c>
      <c r="E26" s="113">
        <v>1.1787280701754386</v>
      </c>
      <c r="F26" s="115">
        <v>129</v>
      </c>
      <c r="G26" s="114">
        <v>141</v>
      </c>
      <c r="H26" s="114">
        <v>126</v>
      </c>
      <c r="I26" s="114">
        <v>108</v>
      </c>
      <c r="J26" s="140">
        <v>102</v>
      </c>
      <c r="K26" s="114">
        <v>27</v>
      </c>
      <c r="L26" s="116">
        <v>26.470588235294116</v>
      </c>
    </row>
    <row r="27" spans="1:12" s="110" customFormat="1" ht="15" customHeight="1" x14ac:dyDescent="0.2">
      <c r="A27" s="120"/>
      <c r="B27" s="119"/>
      <c r="D27" s="259" t="s">
        <v>106</v>
      </c>
      <c r="E27" s="113">
        <v>38.759689922480618</v>
      </c>
      <c r="F27" s="115">
        <v>50</v>
      </c>
      <c r="G27" s="114">
        <v>53</v>
      </c>
      <c r="H27" s="114">
        <v>52</v>
      </c>
      <c r="I27" s="114">
        <v>39</v>
      </c>
      <c r="J27" s="140">
        <v>47</v>
      </c>
      <c r="K27" s="114">
        <v>3</v>
      </c>
      <c r="L27" s="116">
        <v>6.3829787234042552</v>
      </c>
    </row>
    <row r="28" spans="1:12" s="110" customFormat="1" ht="15" customHeight="1" x14ac:dyDescent="0.2">
      <c r="A28" s="120"/>
      <c r="B28" s="119"/>
      <c r="D28" s="259" t="s">
        <v>107</v>
      </c>
      <c r="E28" s="113">
        <v>61.240310077519382</v>
      </c>
      <c r="F28" s="115">
        <v>79</v>
      </c>
      <c r="G28" s="114">
        <v>88</v>
      </c>
      <c r="H28" s="114">
        <v>74</v>
      </c>
      <c r="I28" s="114">
        <v>69</v>
      </c>
      <c r="J28" s="140">
        <v>55</v>
      </c>
      <c r="K28" s="114">
        <v>24</v>
      </c>
      <c r="L28" s="116">
        <v>43.636363636363633</v>
      </c>
    </row>
    <row r="29" spans="1:12" s="110" customFormat="1" ht="24" customHeight="1" x14ac:dyDescent="0.2">
      <c r="A29" s="604" t="s">
        <v>189</v>
      </c>
      <c r="B29" s="605"/>
      <c r="C29" s="605"/>
      <c r="D29" s="606"/>
      <c r="E29" s="113">
        <v>85.444078947368425</v>
      </c>
      <c r="F29" s="115">
        <v>9351</v>
      </c>
      <c r="G29" s="114">
        <v>9808</v>
      </c>
      <c r="H29" s="114">
        <v>9870</v>
      </c>
      <c r="I29" s="114">
        <v>9866</v>
      </c>
      <c r="J29" s="140">
        <v>9656</v>
      </c>
      <c r="K29" s="114">
        <v>-305</v>
      </c>
      <c r="L29" s="116">
        <v>-3.1586578293289147</v>
      </c>
    </row>
    <row r="30" spans="1:12" s="110" customFormat="1" ht="15" customHeight="1" x14ac:dyDescent="0.2">
      <c r="A30" s="120"/>
      <c r="B30" s="119"/>
      <c r="C30" s="258" t="s">
        <v>106</v>
      </c>
      <c r="E30" s="113">
        <v>36.466688054753504</v>
      </c>
      <c r="F30" s="115">
        <v>3410</v>
      </c>
      <c r="G30" s="114">
        <v>3518</v>
      </c>
      <c r="H30" s="114">
        <v>3498</v>
      </c>
      <c r="I30" s="114">
        <v>3470</v>
      </c>
      <c r="J30" s="140">
        <v>3374</v>
      </c>
      <c r="K30" s="114">
        <v>36</v>
      </c>
      <c r="L30" s="116">
        <v>1.0669828097213989</v>
      </c>
    </row>
    <row r="31" spans="1:12" s="110" customFormat="1" ht="15" customHeight="1" x14ac:dyDescent="0.2">
      <c r="A31" s="120"/>
      <c r="B31" s="119"/>
      <c r="C31" s="258" t="s">
        <v>107</v>
      </c>
      <c r="E31" s="113">
        <v>63.533311945246496</v>
      </c>
      <c r="F31" s="115">
        <v>5941</v>
      </c>
      <c r="G31" s="114">
        <v>6290</v>
      </c>
      <c r="H31" s="114">
        <v>6372</v>
      </c>
      <c r="I31" s="114">
        <v>6396</v>
      </c>
      <c r="J31" s="140">
        <v>6282</v>
      </c>
      <c r="K31" s="114">
        <v>-341</v>
      </c>
      <c r="L31" s="116">
        <v>-5.428207577204712</v>
      </c>
    </row>
    <row r="32" spans="1:12" s="110" customFormat="1" ht="15" customHeight="1" x14ac:dyDescent="0.2">
      <c r="A32" s="120"/>
      <c r="B32" s="119" t="s">
        <v>117</v>
      </c>
      <c r="C32" s="258"/>
      <c r="E32" s="113">
        <v>14.437134502923977</v>
      </c>
      <c r="F32" s="114">
        <v>1580</v>
      </c>
      <c r="G32" s="114">
        <v>1666</v>
      </c>
      <c r="H32" s="114">
        <v>1674</v>
      </c>
      <c r="I32" s="114">
        <v>1716</v>
      </c>
      <c r="J32" s="140">
        <v>1608</v>
      </c>
      <c r="K32" s="114">
        <v>-28</v>
      </c>
      <c r="L32" s="116">
        <v>-1.7412935323383085</v>
      </c>
    </row>
    <row r="33" spans="1:12" s="110" customFormat="1" ht="15" customHeight="1" x14ac:dyDescent="0.2">
      <c r="A33" s="120"/>
      <c r="B33" s="119"/>
      <c r="C33" s="258" t="s">
        <v>106</v>
      </c>
      <c r="E33" s="113">
        <v>42.721518987341774</v>
      </c>
      <c r="F33" s="114">
        <v>675</v>
      </c>
      <c r="G33" s="114">
        <v>705</v>
      </c>
      <c r="H33" s="114">
        <v>702</v>
      </c>
      <c r="I33" s="114">
        <v>721</v>
      </c>
      <c r="J33" s="140">
        <v>683</v>
      </c>
      <c r="K33" s="114">
        <v>-8</v>
      </c>
      <c r="L33" s="116">
        <v>-1.171303074670571</v>
      </c>
    </row>
    <row r="34" spans="1:12" s="110" customFormat="1" ht="15" customHeight="1" x14ac:dyDescent="0.2">
      <c r="A34" s="120"/>
      <c r="B34" s="119"/>
      <c r="C34" s="258" t="s">
        <v>107</v>
      </c>
      <c r="E34" s="113">
        <v>57.278481012658226</v>
      </c>
      <c r="F34" s="114">
        <v>905</v>
      </c>
      <c r="G34" s="114">
        <v>961</v>
      </c>
      <c r="H34" s="114">
        <v>972</v>
      </c>
      <c r="I34" s="114">
        <v>995</v>
      </c>
      <c r="J34" s="140">
        <v>925</v>
      </c>
      <c r="K34" s="114">
        <v>-20</v>
      </c>
      <c r="L34" s="116">
        <v>-2.1621621621621623</v>
      </c>
    </row>
    <row r="35" spans="1:12" s="110" customFormat="1" ht="24" customHeight="1" x14ac:dyDescent="0.2">
      <c r="A35" s="604" t="s">
        <v>192</v>
      </c>
      <c r="B35" s="605"/>
      <c r="C35" s="605"/>
      <c r="D35" s="606"/>
      <c r="E35" s="113">
        <v>14.418859649122806</v>
      </c>
      <c r="F35" s="114">
        <v>1578</v>
      </c>
      <c r="G35" s="114">
        <v>1728</v>
      </c>
      <c r="H35" s="114">
        <v>1763</v>
      </c>
      <c r="I35" s="114">
        <v>1769</v>
      </c>
      <c r="J35" s="114">
        <v>1618</v>
      </c>
      <c r="K35" s="318">
        <v>-40</v>
      </c>
      <c r="L35" s="319">
        <v>-2.4721878862793574</v>
      </c>
    </row>
    <row r="36" spans="1:12" s="110" customFormat="1" ht="15" customHeight="1" x14ac:dyDescent="0.2">
      <c r="A36" s="120"/>
      <c r="B36" s="119"/>
      <c r="C36" s="258" t="s">
        <v>106</v>
      </c>
      <c r="E36" s="113">
        <v>44.106463878326998</v>
      </c>
      <c r="F36" s="114">
        <v>696</v>
      </c>
      <c r="G36" s="114">
        <v>727</v>
      </c>
      <c r="H36" s="114">
        <v>740</v>
      </c>
      <c r="I36" s="114">
        <v>750</v>
      </c>
      <c r="J36" s="114">
        <v>673</v>
      </c>
      <c r="K36" s="318">
        <v>23</v>
      </c>
      <c r="L36" s="116">
        <v>3.4175334323922733</v>
      </c>
    </row>
    <row r="37" spans="1:12" s="110" customFormat="1" ht="15" customHeight="1" x14ac:dyDescent="0.2">
      <c r="A37" s="120"/>
      <c r="B37" s="119"/>
      <c r="C37" s="258" t="s">
        <v>107</v>
      </c>
      <c r="E37" s="113">
        <v>55.893536121673002</v>
      </c>
      <c r="F37" s="114">
        <v>882</v>
      </c>
      <c r="G37" s="114">
        <v>1001</v>
      </c>
      <c r="H37" s="114">
        <v>1023</v>
      </c>
      <c r="I37" s="114">
        <v>1019</v>
      </c>
      <c r="J37" s="140">
        <v>945</v>
      </c>
      <c r="K37" s="114">
        <v>-63</v>
      </c>
      <c r="L37" s="116">
        <v>-6.666666666666667</v>
      </c>
    </row>
    <row r="38" spans="1:12" s="110" customFormat="1" ht="15" customHeight="1" x14ac:dyDescent="0.2">
      <c r="A38" s="120"/>
      <c r="B38" s="119" t="s">
        <v>328</v>
      </c>
      <c r="C38" s="258"/>
      <c r="E38" s="113">
        <v>62.043128654970758</v>
      </c>
      <c r="F38" s="114">
        <v>6790</v>
      </c>
      <c r="G38" s="114">
        <v>7073</v>
      </c>
      <c r="H38" s="114">
        <v>7095</v>
      </c>
      <c r="I38" s="114">
        <v>7084</v>
      </c>
      <c r="J38" s="140">
        <v>6930</v>
      </c>
      <c r="K38" s="114">
        <v>-140</v>
      </c>
      <c r="L38" s="116">
        <v>-2.0202020202020203</v>
      </c>
    </row>
    <row r="39" spans="1:12" s="110" customFormat="1" ht="15" customHeight="1" x14ac:dyDescent="0.2">
      <c r="A39" s="120"/>
      <c r="B39" s="119"/>
      <c r="C39" s="258" t="s">
        <v>106</v>
      </c>
      <c r="E39" s="113">
        <v>36.509572901325477</v>
      </c>
      <c r="F39" s="115">
        <v>2479</v>
      </c>
      <c r="G39" s="114">
        <v>2546</v>
      </c>
      <c r="H39" s="114">
        <v>2522</v>
      </c>
      <c r="I39" s="114">
        <v>2500</v>
      </c>
      <c r="J39" s="140">
        <v>2449</v>
      </c>
      <c r="K39" s="114">
        <v>30</v>
      </c>
      <c r="L39" s="116">
        <v>1.2249897917517354</v>
      </c>
    </row>
    <row r="40" spans="1:12" s="110" customFormat="1" ht="15" customHeight="1" x14ac:dyDescent="0.2">
      <c r="A40" s="120"/>
      <c r="B40" s="119"/>
      <c r="C40" s="258" t="s">
        <v>107</v>
      </c>
      <c r="E40" s="113">
        <v>63.490427098674523</v>
      </c>
      <c r="F40" s="115">
        <v>4311</v>
      </c>
      <c r="G40" s="114">
        <v>4527</v>
      </c>
      <c r="H40" s="114">
        <v>4573</v>
      </c>
      <c r="I40" s="114">
        <v>4584</v>
      </c>
      <c r="J40" s="140">
        <v>4481</v>
      </c>
      <c r="K40" s="114">
        <v>-170</v>
      </c>
      <c r="L40" s="116">
        <v>-3.7937960276723945</v>
      </c>
    </row>
    <row r="41" spans="1:12" s="110" customFormat="1" ht="15" customHeight="1" x14ac:dyDescent="0.2">
      <c r="A41" s="120"/>
      <c r="B41" s="320" t="s">
        <v>515</v>
      </c>
      <c r="C41" s="258"/>
      <c r="E41" s="113">
        <v>8.5800438596491233</v>
      </c>
      <c r="F41" s="115">
        <v>939</v>
      </c>
      <c r="G41" s="114">
        <v>954</v>
      </c>
      <c r="H41" s="114">
        <v>959</v>
      </c>
      <c r="I41" s="114">
        <v>938</v>
      </c>
      <c r="J41" s="140">
        <v>895</v>
      </c>
      <c r="K41" s="114">
        <v>44</v>
      </c>
      <c r="L41" s="116">
        <v>4.9162011173184359</v>
      </c>
    </row>
    <row r="42" spans="1:12" s="110" customFormat="1" ht="15" customHeight="1" x14ac:dyDescent="0.2">
      <c r="A42" s="120"/>
      <c r="B42" s="119"/>
      <c r="C42" s="268" t="s">
        <v>106</v>
      </c>
      <c r="D42" s="182"/>
      <c r="E42" s="113">
        <v>35.67625133120341</v>
      </c>
      <c r="F42" s="115">
        <v>335</v>
      </c>
      <c r="G42" s="114">
        <v>334</v>
      </c>
      <c r="H42" s="114">
        <v>333</v>
      </c>
      <c r="I42" s="114">
        <v>315</v>
      </c>
      <c r="J42" s="140">
        <v>305</v>
      </c>
      <c r="K42" s="114">
        <v>30</v>
      </c>
      <c r="L42" s="116">
        <v>9.8360655737704921</v>
      </c>
    </row>
    <row r="43" spans="1:12" s="110" customFormat="1" ht="15" customHeight="1" x14ac:dyDescent="0.2">
      <c r="A43" s="120"/>
      <c r="B43" s="119"/>
      <c r="C43" s="268" t="s">
        <v>107</v>
      </c>
      <c r="D43" s="182"/>
      <c r="E43" s="113">
        <v>64.323748668796597</v>
      </c>
      <c r="F43" s="115">
        <v>604</v>
      </c>
      <c r="G43" s="114">
        <v>620</v>
      </c>
      <c r="H43" s="114">
        <v>626</v>
      </c>
      <c r="I43" s="114">
        <v>623</v>
      </c>
      <c r="J43" s="140">
        <v>590</v>
      </c>
      <c r="K43" s="114">
        <v>14</v>
      </c>
      <c r="L43" s="116">
        <v>2.3728813559322033</v>
      </c>
    </row>
    <row r="44" spans="1:12" s="110" customFormat="1" ht="15" customHeight="1" x14ac:dyDescent="0.2">
      <c r="A44" s="120"/>
      <c r="B44" s="119" t="s">
        <v>205</v>
      </c>
      <c r="C44" s="268"/>
      <c r="D44" s="182"/>
      <c r="E44" s="113">
        <v>14.957967836257311</v>
      </c>
      <c r="F44" s="115">
        <v>1637</v>
      </c>
      <c r="G44" s="114">
        <v>1732</v>
      </c>
      <c r="H44" s="114">
        <v>1740</v>
      </c>
      <c r="I44" s="114">
        <v>1804</v>
      </c>
      <c r="J44" s="140">
        <v>1833</v>
      </c>
      <c r="K44" s="114">
        <v>-196</v>
      </c>
      <c r="L44" s="116">
        <v>-10.692853246044736</v>
      </c>
    </row>
    <row r="45" spans="1:12" s="110" customFormat="1" ht="15" customHeight="1" x14ac:dyDescent="0.2">
      <c r="A45" s="120"/>
      <c r="B45" s="119"/>
      <c r="C45" s="268" t="s">
        <v>106</v>
      </c>
      <c r="D45" s="182"/>
      <c r="E45" s="113">
        <v>35.430665852168602</v>
      </c>
      <c r="F45" s="115">
        <v>580</v>
      </c>
      <c r="G45" s="114">
        <v>621</v>
      </c>
      <c r="H45" s="114">
        <v>609</v>
      </c>
      <c r="I45" s="114">
        <v>630</v>
      </c>
      <c r="J45" s="140">
        <v>635</v>
      </c>
      <c r="K45" s="114">
        <v>-55</v>
      </c>
      <c r="L45" s="116">
        <v>-8.6614173228346463</v>
      </c>
    </row>
    <row r="46" spans="1:12" s="110" customFormat="1" ht="15" customHeight="1" x14ac:dyDescent="0.2">
      <c r="A46" s="123"/>
      <c r="B46" s="124"/>
      <c r="C46" s="260" t="s">
        <v>107</v>
      </c>
      <c r="D46" s="261"/>
      <c r="E46" s="125">
        <v>64.569334147831398</v>
      </c>
      <c r="F46" s="143">
        <v>1057</v>
      </c>
      <c r="G46" s="144">
        <v>1111</v>
      </c>
      <c r="H46" s="144">
        <v>1131</v>
      </c>
      <c r="I46" s="144">
        <v>1174</v>
      </c>
      <c r="J46" s="145">
        <v>1198</v>
      </c>
      <c r="K46" s="144">
        <v>-141</v>
      </c>
      <c r="L46" s="146">
        <v>-11.769616026711185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10944</v>
      </c>
      <c r="E11" s="114">
        <v>11487</v>
      </c>
      <c r="F11" s="114">
        <v>11557</v>
      </c>
      <c r="G11" s="114">
        <v>11595</v>
      </c>
      <c r="H11" s="140">
        <v>11276</v>
      </c>
      <c r="I11" s="115">
        <v>-332</v>
      </c>
      <c r="J11" s="116">
        <v>-2.9443064916637107</v>
      </c>
    </row>
    <row r="12" spans="1:15" s="110" customFormat="1" ht="24.95" customHeight="1" x14ac:dyDescent="0.2">
      <c r="A12" s="193" t="s">
        <v>132</v>
      </c>
      <c r="B12" s="194" t="s">
        <v>133</v>
      </c>
      <c r="C12" s="113">
        <v>2.1747076023391814</v>
      </c>
      <c r="D12" s="115">
        <v>238</v>
      </c>
      <c r="E12" s="114">
        <v>253</v>
      </c>
      <c r="F12" s="114">
        <v>263</v>
      </c>
      <c r="G12" s="114">
        <v>265</v>
      </c>
      <c r="H12" s="140">
        <v>253</v>
      </c>
      <c r="I12" s="115">
        <v>-15</v>
      </c>
      <c r="J12" s="116">
        <v>-5.9288537549407119</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8.5891812865497084</v>
      </c>
      <c r="D14" s="115">
        <v>940</v>
      </c>
      <c r="E14" s="114">
        <v>1083</v>
      </c>
      <c r="F14" s="114">
        <v>1101</v>
      </c>
      <c r="G14" s="114">
        <v>1118</v>
      </c>
      <c r="H14" s="140">
        <v>1055</v>
      </c>
      <c r="I14" s="115">
        <v>-115</v>
      </c>
      <c r="J14" s="116">
        <v>-10.900473933649289</v>
      </c>
      <c r="K14" s="110"/>
      <c r="L14" s="110"/>
      <c r="M14" s="110"/>
      <c r="N14" s="110"/>
      <c r="O14" s="110"/>
    </row>
    <row r="15" spans="1:15" s="110" customFormat="1" ht="24.95" customHeight="1" x14ac:dyDescent="0.2">
      <c r="A15" s="193" t="s">
        <v>216</v>
      </c>
      <c r="B15" s="199" t="s">
        <v>217</v>
      </c>
      <c r="C15" s="113">
        <v>4.8702485380116958</v>
      </c>
      <c r="D15" s="115">
        <v>533</v>
      </c>
      <c r="E15" s="114">
        <v>683</v>
      </c>
      <c r="F15" s="114">
        <v>699</v>
      </c>
      <c r="G15" s="114">
        <v>718</v>
      </c>
      <c r="H15" s="140">
        <v>645</v>
      </c>
      <c r="I15" s="115">
        <v>-112</v>
      </c>
      <c r="J15" s="116">
        <v>-17.364341085271317</v>
      </c>
    </row>
    <row r="16" spans="1:15" s="287" customFormat="1" ht="24.95" customHeight="1" x14ac:dyDescent="0.2">
      <c r="A16" s="193" t="s">
        <v>218</v>
      </c>
      <c r="B16" s="199" t="s">
        <v>141</v>
      </c>
      <c r="C16" s="113">
        <v>3.0519005847953218</v>
      </c>
      <c r="D16" s="115">
        <v>334</v>
      </c>
      <c r="E16" s="114">
        <v>324</v>
      </c>
      <c r="F16" s="114">
        <v>329</v>
      </c>
      <c r="G16" s="114">
        <v>323</v>
      </c>
      <c r="H16" s="140">
        <v>331</v>
      </c>
      <c r="I16" s="115">
        <v>3</v>
      </c>
      <c r="J16" s="116">
        <v>0.90634441087613293</v>
      </c>
      <c r="K16" s="110"/>
      <c r="L16" s="110"/>
      <c r="M16" s="110"/>
      <c r="N16" s="110"/>
      <c r="O16" s="110"/>
    </row>
    <row r="17" spans="1:15" s="110" customFormat="1" ht="24.95" customHeight="1" x14ac:dyDescent="0.2">
      <c r="A17" s="193" t="s">
        <v>142</v>
      </c>
      <c r="B17" s="199" t="s">
        <v>220</v>
      </c>
      <c r="C17" s="113">
        <v>0.66703216374269003</v>
      </c>
      <c r="D17" s="115">
        <v>73</v>
      </c>
      <c r="E17" s="114">
        <v>76</v>
      </c>
      <c r="F17" s="114">
        <v>73</v>
      </c>
      <c r="G17" s="114">
        <v>77</v>
      </c>
      <c r="H17" s="140">
        <v>79</v>
      </c>
      <c r="I17" s="115">
        <v>-6</v>
      </c>
      <c r="J17" s="116">
        <v>-7.5949367088607591</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17.717470760233919</v>
      </c>
      <c r="D19" s="115">
        <v>1939</v>
      </c>
      <c r="E19" s="114">
        <v>1990</v>
      </c>
      <c r="F19" s="114">
        <v>1979</v>
      </c>
      <c r="G19" s="114">
        <v>2018</v>
      </c>
      <c r="H19" s="140">
        <v>1966</v>
      </c>
      <c r="I19" s="115">
        <v>-27</v>
      </c>
      <c r="J19" s="116">
        <v>-1.3733468972533063</v>
      </c>
    </row>
    <row r="20" spans="1:15" s="287" customFormat="1" ht="24.95" customHeight="1" x14ac:dyDescent="0.2">
      <c r="A20" s="193" t="s">
        <v>148</v>
      </c>
      <c r="B20" s="199" t="s">
        <v>149</v>
      </c>
      <c r="C20" s="113">
        <v>4.1118421052631575</v>
      </c>
      <c r="D20" s="115">
        <v>450</v>
      </c>
      <c r="E20" s="114">
        <v>450</v>
      </c>
      <c r="F20" s="114">
        <v>436</v>
      </c>
      <c r="G20" s="114">
        <v>446</v>
      </c>
      <c r="H20" s="140">
        <v>438</v>
      </c>
      <c r="I20" s="115">
        <v>12</v>
      </c>
      <c r="J20" s="116">
        <v>2.7397260273972601</v>
      </c>
      <c r="K20" s="110"/>
      <c r="L20" s="110"/>
      <c r="M20" s="110"/>
      <c r="N20" s="110"/>
      <c r="O20" s="110"/>
    </row>
    <row r="21" spans="1:15" s="110" customFormat="1" ht="24.95" customHeight="1" x14ac:dyDescent="0.2">
      <c r="A21" s="201" t="s">
        <v>150</v>
      </c>
      <c r="B21" s="202" t="s">
        <v>151</v>
      </c>
      <c r="C21" s="113">
        <v>18.78654970760234</v>
      </c>
      <c r="D21" s="115">
        <v>2056</v>
      </c>
      <c r="E21" s="114">
        <v>2302</v>
      </c>
      <c r="F21" s="114">
        <v>2354</v>
      </c>
      <c r="G21" s="114">
        <v>2364</v>
      </c>
      <c r="H21" s="140">
        <v>2178</v>
      </c>
      <c r="I21" s="115">
        <v>-122</v>
      </c>
      <c r="J21" s="116">
        <v>-5.6014692378328741</v>
      </c>
    </row>
    <row r="22" spans="1:15" s="110" customFormat="1" ht="24.95" customHeight="1" x14ac:dyDescent="0.2">
      <c r="A22" s="201" t="s">
        <v>152</v>
      </c>
      <c r="B22" s="199" t="s">
        <v>153</v>
      </c>
      <c r="C22" s="113">
        <v>1.3523391812865497</v>
      </c>
      <c r="D22" s="115">
        <v>148</v>
      </c>
      <c r="E22" s="114">
        <v>143</v>
      </c>
      <c r="F22" s="114">
        <v>143</v>
      </c>
      <c r="G22" s="114">
        <v>137</v>
      </c>
      <c r="H22" s="140">
        <v>138</v>
      </c>
      <c r="I22" s="115">
        <v>10</v>
      </c>
      <c r="J22" s="116">
        <v>7.2463768115942031</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9.1008771929824555</v>
      </c>
      <c r="D24" s="115">
        <v>996</v>
      </c>
      <c r="E24" s="114">
        <v>1041</v>
      </c>
      <c r="F24" s="114">
        <v>1034</v>
      </c>
      <c r="G24" s="114">
        <v>1026</v>
      </c>
      <c r="H24" s="140">
        <v>1031</v>
      </c>
      <c r="I24" s="115">
        <v>-35</v>
      </c>
      <c r="J24" s="116">
        <v>-3.3947623666343354</v>
      </c>
    </row>
    <row r="25" spans="1:15" s="110" customFormat="1" ht="24.95" customHeight="1" x14ac:dyDescent="0.2">
      <c r="A25" s="193" t="s">
        <v>222</v>
      </c>
      <c r="B25" s="204" t="s">
        <v>159</v>
      </c>
      <c r="C25" s="113">
        <v>6.871345029239766</v>
      </c>
      <c r="D25" s="115">
        <v>752</v>
      </c>
      <c r="E25" s="114">
        <v>737</v>
      </c>
      <c r="F25" s="114">
        <v>761</v>
      </c>
      <c r="G25" s="114">
        <v>730</v>
      </c>
      <c r="H25" s="140">
        <v>730</v>
      </c>
      <c r="I25" s="115">
        <v>22</v>
      </c>
      <c r="J25" s="116">
        <v>3.0136986301369864</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2.2478070175438596</v>
      </c>
      <c r="D27" s="115">
        <v>246</v>
      </c>
      <c r="E27" s="114">
        <v>236</v>
      </c>
      <c r="F27" s="114">
        <v>244</v>
      </c>
      <c r="G27" s="114">
        <v>245</v>
      </c>
      <c r="H27" s="140">
        <v>255</v>
      </c>
      <c r="I27" s="115">
        <v>-9</v>
      </c>
      <c r="J27" s="116">
        <v>-3.5294117647058822</v>
      </c>
    </row>
    <row r="28" spans="1:15" s="110" customFormat="1" ht="24.95" customHeight="1" x14ac:dyDescent="0.2">
      <c r="A28" s="193" t="s">
        <v>163</v>
      </c>
      <c r="B28" s="199" t="s">
        <v>164</v>
      </c>
      <c r="C28" s="113">
        <v>1.6812865497076024</v>
      </c>
      <c r="D28" s="115">
        <v>184</v>
      </c>
      <c r="E28" s="114">
        <v>179</v>
      </c>
      <c r="F28" s="114">
        <v>169</v>
      </c>
      <c r="G28" s="114">
        <v>172</v>
      </c>
      <c r="H28" s="140">
        <v>168</v>
      </c>
      <c r="I28" s="115">
        <v>16</v>
      </c>
      <c r="J28" s="116">
        <v>9.5238095238095237</v>
      </c>
    </row>
    <row r="29" spans="1:15" s="110" customFormat="1" ht="24.95" customHeight="1" x14ac:dyDescent="0.2">
      <c r="A29" s="193">
        <v>86</v>
      </c>
      <c r="B29" s="199" t="s">
        <v>165</v>
      </c>
      <c r="C29" s="113">
        <v>6.0489766081871341</v>
      </c>
      <c r="D29" s="115">
        <v>662</v>
      </c>
      <c r="E29" s="114">
        <v>706</v>
      </c>
      <c r="F29" s="114">
        <v>722</v>
      </c>
      <c r="G29" s="114">
        <v>730</v>
      </c>
      <c r="H29" s="140">
        <v>731</v>
      </c>
      <c r="I29" s="115">
        <v>-69</v>
      </c>
      <c r="J29" s="116">
        <v>-9.4391244870041042</v>
      </c>
    </row>
    <row r="30" spans="1:15" s="110" customFormat="1" ht="24.95" customHeight="1" x14ac:dyDescent="0.2">
      <c r="A30" s="193">
        <v>87.88</v>
      </c>
      <c r="B30" s="204" t="s">
        <v>166</v>
      </c>
      <c r="C30" s="113">
        <v>2.6133040935672516</v>
      </c>
      <c r="D30" s="115">
        <v>286</v>
      </c>
      <c r="E30" s="114">
        <v>278</v>
      </c>
      <c r="F30" s="114">
        <v>284</v>
      </c>
      <c r="G30" s="114">
        <v>294</v>
      </c>
      <c r="H30" s="140">
        <v>304</v>
      </c>
      <c r="I30" s="115">
        <v>-18</v>
      </c>
      <c r="J30" s="116">
        <v>-5.9210526315789478</v>
      </c>
    </row>
    <row r="31" spans="1:15" s="110" customFormat="1" ht="24.95" customHeight="1" x14ac:dyDescent="0.2">
      <c r="A31" s="193" t="s">
        <v>167</v>
      </c>
      <c r="B31" s="199" t="s">
        <v>168</v>
      </c>
      <c r="C31" s="113">
        <v>11.942616959064328</v>
      </c>
      <c r="D31" s="115">
        <v>1307</v>
      </c>
      <c r="E31" s="114">
        <v>1366</v>
      </c>
      <c r="F31" s="114">
        <v>1345</v>
      </c>
      <c r="G31" s="114">
        <v>1336</v>
      </c>
      <c r="H31" s="140">
        <v>1311</v>
      </c>
      <c r="I31" s="115">
        <v>-4</v>
      </c>
      <c r="J31" s="116">
        <v>-0.30511060259344014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2.1747076023391814</v>
      </c>
      <c r="D34" s="115">
        <v>238</v>
      </c>
      <c r="E34" s="114">
        <v>253</v>
      </c>
      <c r="F34" s="114">
        <v>263</v>
      </c>
      <c r="G34" s="114">
        <v>265</v>
      </c>
      <c r="H34" s="140">
        <v>253</v>
      </c>
      <c r="I34" s="115">
        <v>-15</v>
      </c>
      <c r="J34" s="116">
        <v>-5.9288537549407119</v>
      </c>
    </row>
    <row r="35" spans="1:10" s="110" customFormat="1" ht="24.95" customHeight="1" x14ac:dyDescent="0.2">
      <c r="A35" s="292" t="s">
        <v>171</v>
      </c>
      <c r="B35" s="293" t="s">
        <v>172</v>
      </c>
      <c r="C35" s="113">
        <v>14.208698830409357</v>
      </c>
      <c r="D35" s="115">
        <v>1555</v>
      </c>
      <c r="E35" s="114">
        <v>1673</v>
      </c>
      <c r="F35" s="114">
        <v>1691</v>
      </c>
      <c r="G35" s="114">
        <v>1700</v>
      </c>
      <c r="H35" s="140">
        <v>1635</v>
      </c>
      <c r="I35" s="115">
        <v>-80</v>
      </c>
      <c r="J35" s="116">
        <v>-4.8929663608562688</v>
      </c>
    </row>
    <row r="36" spans="1:10" s="110" customFormat="1" ht="24.95" customHeight="1" x14ac:dyDescent="0.2">
      <c r="A36" s="294" t="s">
        <v>173</v>
      </c>
      <c r="B36" s="295" t="s">
        <v>174</v>
      </c>
      <c r="C36" s="125">
        <v>83.607456140350877</v>
      </c>
      <c r="D36" s="143">
        <v>9150</v>
      </c>
      <c r="E36" s="144">
        <v>9560</v>
      </c>
      <c r="F36" s="144">
        <v>9602</v>
      </c>
      <c r="G36" s="144">
        <v>9629</v>
      </c>
      <c r="H36" s="145">
        <v>9387</v>
      </c>
      <c r="I36" s="143">
        <v>-237</v>
      </c>
      <c r="J36" s="146">
        <v>-2.524768296580377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10944</v>
      </c>
      <c r="F11" s="264">
        <v>11487</v>
      </c>
      <c r="G11" s="264">
        <v>11557</v>
      </c>
      <c r="H11" s="264">
        <v>11595</v>
      </c>
      <c r="I11" s="265">
        <v>11276</v>
      </c>
      <c r="J11" s="263">
        <v>-332</v>
      </c>
      <c r="K11" s="266">
        <v>-2.9443064916637107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37.3812134502924</v>
      </c>
      <c r="E13" s="115">
        <v>4091</v>
      </c>
      <c r="F13" s="114">
        <v>4309</v>
      </c>
      <c r="G13" s="114">
        <v>4280</v>
      </c>
      <c r="H13" s="114">
        <v>4306</v>
      </c>
      <c r="I13" s="140">
        <v>4156</v>
      </c>
      <c r="J13" s="115">
        <v>-65</v>
      </c>
      <c r="K13" s="116">
        <v>-1.5640038498556303</v>
      </c>
    </row>
    <row r="14" spans="1:15" ht="15.95" customHeight="1" x14ac:dyDescent="0.2">
      <c r="A14" s="306" t="s">
        <v>230</v>
      </c>
      <c r="B14" s="307"/>
      <c r="C14" s="308"/>
      <c r="D14" s="113">
        <v>49.269005847953217</v>
      </c>
      <c r="E14" s="115">
        <v>5392</v>
      </c>
      <c r="F14" s="114">
        <v>5707</v>
      </c>
      <c r="G14" s="114">
        <v>5783</v>
      </c>
      <c r="H14" s="114">
        <v>5820</v>
      </c>
      <c r="I14" s="140">
        <v>5656</v>
      </c>
      <c r="J14" s="115">
        <v>-264</v>
      </c>
      <c r="K14" s="116">
        <v>-4.6676096181046676</v>
      </c>
    </row>
    <row r="15" spans="1:15" ht="15.95" customHeight="1" x14ac:dyDescent="0.2">
      <c r="A15" s="306" t="s">
        <v>231</v>
      </c>
      <c r="B15" s="307"/>
      <c r="C15" s="308"/>
      <c r="D15" s="113">
        <v>5.107821637426901</v>
      </c>
      <c r="E15" s="115">
        <v>559</v>
      </c>
      <c r="F15" s="114">
        <v>569</v>
      </c>
      <c r="G15" s="114">
        <v>596</v>
      </c>
      <c r="H15" s="114">
        <v>560</v>
      </c>
      <c r="I15" s="140">
        <v>579</v>
      </c>
      <c r="J15" s="115">
        <v>-20</v>
      </c>
      <c r="K15" s="116">
        <v>-3.4542314335060449</v>
      </c>
    </row>
    <row r="16" spans="1:15" ht="15.95" customHeight="1" x14ac:dyDescent="0.2">
      <c r="A16" s="306" t="s">
        <v>232</v>
      </c>
      <c r="B16" s="307"/>
      <c r="C16" s="308"/>
      <c r="D16" s="113">
        <v>2.8234649122807016</v>
      </c>
      <c r="E16" s="115">
        <v>309</v>
      </c>
      <c r="F16" s="114">
        <v>303</v>
      </c>
      <c r="G16" s="114">
        <v>304</v>
      </c>
      <c r="H16" s="114">
        <v>317</v>
      </c>
      <c r="I16" s="140">
        <v>309</v>
      </c>
      <c r="J16" s="115">
        <v>0</v>
      </c>
      <c r="K16" s="116">
        <v>0</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0.98684210526315785</v>
      </c>
      <c r="E18" s="115">
        <v>108</v>
      </c>
      <c r="F18" s="114">
        <v>115</v>
      </c>
      <c r="G18" s="114">
        <v>120</v>
      </c>
      <c r="H18" s="114">
        <v>120</v>
      </c>
      <c r="I18" s="140">
        <v>104</v>
      </c>
      <c r="J18" s="115">
        <v>4</v>
      </c>
      <c r="K18" s="116">
        <v>3.8461538461538463</v>
      </c>
    </row>
    <row r="19" spans="1:11" ht="14.1" customHeight="1" x14ac:dyDescent="0.2">
      <c r="A19" s="306" t="s">
        <v>235</v>
      </c>
      <c r="B19" s="307" t="s">
        <v>236</v>
      </c>
      <c r="C19" s="308"/>
      <c r="D19" s="113">
        <v>0.58479532163742687</v>
      </c>
      <c r="E19" s="115">
        <v>64</v>
      </c>
      <c r="F19" s="114">
        <v>70</v>
      </c>
      <c r="G19" s="114">
        <v>71</v>
      </c>
      <c r="H19" s="114">
        <v>64</v>
      </c>
      <c r="I19" s="140">
        <v>60</v>
      </c>
      <c r="J19" s="115">
        <v>4</v>
      </c>
      <c r="K19" s="116">
        <v>6.666666666666667</v>
      </c>
    </row>
    <row r="20" spans="1:11" ht="14.1" customHeight="1" x14ac:dyDescent="0.2">
      <c r="A20" s="306">
        <v>12</v>
      </c>
      <c r="B20" s="307" t="s">
        <v>237</v>
      </c>
      <c r="C20" s="308"/>
      <c r="D20" s="113">
        <v>1.0142543859649122</v>
      </c>
      <c r="E20" s="115">
        <v>111</v>
      </c>
      <c r="F20" s="114">
        <v>104</v>
      </c>
      <c r="G20" s="114">
        <v>117</v>
      </c>
      <c r="H20" s="114">
        <v>125</v>
      </c>
      <c r="I20" s="140">
        <v>114</v>
      </c>
      <c r="J20" s="115">
        <v>-3</v>
      </c>
      <c r="K20" s="116">
        <v>-2.6315789473684212</v>
      </c>
    </row>
    <row r="21" spans="1:11" ht="14.1" customHeight="1" x14ac:dyDescent="0.2">
      <c r="A21" s="306">
        <v>21</v>
      </c>
      <c r="B21" s="307" t="s">
        <v>238</v>
      </c>
      <c r="C21" s="308"/>
      <c r="D21" s="113" t="s">
        <v>513</v>
      </c>
      <c r="E21" s="115" t="s">
        <v>513</v>
      </c>
      <c r="F21" s="114" t="s">
        <v>513</v>
      </c>
      <c r="G21" s="114" t="s">
        <v>513</v>
      </c>
      <c r="H21" s="114" t="s">
        <v>513</v>
      </c>
      <c r="I21" s="140" t="s">
        <v>513</v>
      </c>
      <c r="J21" s="115" t="s">
        <v>513</v>
      </c>
      <c r="K21" s="116" t="s">
        <v>513</v>
      </c>
    </row>
    <row r="22" spans="1:11" ht="14.1" customHeight="1" x14ac:dyDescent="0.2">
      <c r="A22" s="306">
        <v>22</v>
      </c>
      <c r="B22" s="307" t="s">
        <v>239</v>
      </c>
      <c r="C22" s="308"/>
      <c r="D22" s="113">
        <v>0.52083333333333337</v>
      </c>
      <c r="E22" s="115">
        <v>57</v>
      </c>
      <c r="F22" s="114">
        <v>61</v>
      </c>
      <c r="G22" s="114">
        <v>54</v>
      </c>
      <c r="H22" s="114">
        <v>54</v>
      </c>
      <c r="I22" s="140">
        <v>55</v>
      </c>
      <c r="J22" s="115">
        <v>2</v>
      </c>
      <c r="K22" s="116">
        <v>3.6363636363636362</v>
      </c>
    </row>
    <row r="23" spans="1:11" ht="14.1" customHeight="1" x14ac:dyDescent="0.2">
      <c r="A23" s="306">
        <v>23</v>
      </c>
      <c r="B23" s="307" t="s">
        <v>240</v>
      </c>
      <c r="C23" s="308"/>
      <c r="D23" s="113">
        <v>0.41118421052631576</v>
      </c>
      <c r="E23" s="115">
        <v>45</v>
      </c>
      <c r="F23" s="114">
        <v>45</v>
      </c>
      <c r="G23" s="114">
        <v>39</v>
      </c>
      <c r="H23" s="114">
        <v>39</v>
      </c>
      <c r="I23" s="140">
        <v>33</v>
      </c>
      <c r="J23" s="115">
        <v>12</v>
      </c>
      <c r="K23" s="116">
        <v>36.363636363636367</v>
      </c>
    </row>
    <row r="24" spans="1:11" ht="14.1" customHeight="1" x14ac:dyDescent="0.2">
      <c r="A24" s="306">
        <v>24</v>
      </c>
      <c r="B24" s="307" t="s">
        <v>241</v>
      </c>
      <c r="C24" s="308"/>
      <c r="D24" s="113">
        <v>0.63048245614035092</v>
      </c>
      <c r="E24" s="115">
        <v>69</v>
      </c>
      <c r="F24" s="114">
        <v>70</v>
      </c>
      <c r="G24" s="114">
        <v>74</v>
      </c>
      <c r="H24" s="114">
        <v>74</v>
      </c>
      <c r="I24" s="140">
        <v>69</v>
      </c>
      <c r="J24" s="115">
        <v>0</v>
      </c>
      <c r="K24" s="116">
        <v>0</v>
      </c>
    </row>
    <row r="25" spans="1:11" ht="14.1" customHeight="1" x14ac:dyDescent="0.2">
      <c r="A25" s="306">
        <v>25</v>
      </c>
      <c r="B25" s="307" t="s">
        <v>242</v>
      </c>
      <c r="C25" s="308"/>
      <c r="D25" s="113">
        <v>1.4437134502923976</v>
      </c>
      <c r="E25" s="115">
        <v>158</v>
      </c>
      <c r="F25" s="114">
        <v>159</v>
      </c>
      <c r="G25" s="114">
        <v>151</v>
      </c>
      <c r="H25" s="114">
        <v>157</v>
      </c>
      <c r="I25" s="140">
        <v>162</v>
      </c>
      <c r="J25" s="115">
        <v>-4</v>
      </c>
      <c r="K25" s="116">
        <v>-2.4691358024691357</v>
      </c>
    </row>
    <row r="26" spans="1:11" ht="14.1" customHeight="1" x14ac:dyDescent="0.2">
      <c r="A26" s="306">
        <v>26</v>
      </c>
      <c r="B26" s="307" t="s">
        <v>243</v>
      </c>
      <c r="C26" s="308"/>
      <c r="D26" s="113">
        <v>0.84064327485380119</v>
      </c>
      <c r="E26" s="115">
        <v>92</v>
      </c>
      <c r="F26" s="114">
        <v>98</v>
      </c>
      <c r="G26" s="114">
        <v>101</v>
      </c>
      <c r="H26" s="114">
        <v>104</v>
      </c>
      <c r="I26" s="140">
        <v>104</v>
      </c>
      <c r="J26" s="115">
        <v>-12</v>
      </c>
      <c r="K26" s="116">
        <v>-11.538461538461538</v>
      </c>
    </row>
    <row r="27" spans="1:11" ht="14.1" customHeight="1" x14ac:dyDescent="0.2">
      <c r="A27" s="306">
        <v>27</v>
      </c>
      <c r="B27" s="307" t="s">
        <v>244</v>
      </c>
      <c r="C27" s="308"/>
      <c r="D27" s="113">
        <v>0.36549707602339182</v>
      </c>
      <c r="E27" s="115">
        <v>40</v>
      </c>
      <c r="F27" s="114">
        <v>35</v>
      </c>
      <c r="G27" s="114">
        <v>32</v>
      </c>
      <c r="H27" s="114">
        <v>35</v>
      </c>
      <c r="I27" s="140">
        <v>45</v>
      </c>
      <c r="J27" s="115">
        <v>-5</v>
      </c>
      <c r="K27" s="116">
        <v>-11.111111111111111</v>
      </c>
    </row>
    <row r="28" spans="1:11" ht="14.1" customHeight="1" x14ac:dyDescent="0.2">
      <c r="A28" s="306">
        <v>28</v>
      </c>
      <c r="B28" s="307" t="s">
        <v>245</v>
      </c>
      <c r="C28" s="308"/>
      <c r="D28" s="113">
        <v>0.31067251461988304</v>
      </c>
      <c r="E28" s="115">
        <v>34</v>
      </c>
      <c r="F28" s="114">
        <v>34</v>
      </c>
      <c r="G28" s="114">
        <v>34</v>
      </c>
      <c r="H28" s="114">
        <v>34</v>
      </c>
      <c r="I28" s="140">
        <v>37</v>
      </c>
      <c r="J28" s="115">
        <v>-3</v>
      </c>
      <c r="K28" s="116">
        <v>-8.1081081081081088</v>
      </c>
    </row>
    <row r="29" spans="1:11" ht="14.1" customHeight="1" x14ac:dyDescent="0.2">
      <c r="A29" s="306">
        <v>29</v>
      </c>
      <c r="B29" s="307" t="s">
        <v>246</v>
      </c>
      <c r="C29" s="308"/>
      <c r="D29" s="113">
        <v>4.4956140350877192</v>
      </c>
      <c r="E29" s="115">
        <v>492</v>
      </c>
      <c r="F29" s="114">
        <v>567</v>
      </c>
      <c r="G29" s="114">
        <v>546</v>
      </c>
      <c r="H29" s="114">
        <v>559</v>
      </c>
      <c r="I29" s="140">
        <v>541</v>
      </c>
      <c r="J29" s="115">
        <v>-49</v>
      </c>
      <c r="K29" s="116">
        <v>-9.0573012939001849</v>
      </c>
    </row>
    <row r="30" spans="1:11" ht="14.1" customHeight="1" x14ac:dyDescent="0.2">
      <c r="A30" s="306" t="s">
        <v>247</v>
      </c>
      <c r="B30" s="307" t="s">
        <v>248</v>
      </c>
      <c r="C30" s="308"/>
      <c r="D30" s="113">
        <v>0.5939327485380117</v>
      </c>
      <c r="E30" s="115">
        <v>65</v>
      </c>
      <c r="F30" s="114">
        <v>83</v>
      </c>
      <c r="G30" s="114">
        <v>69</v>
      </c>
      <c r="H30" s="114">
        <v>72</v>
      </c>
      <c r="I30" s="140">
        <v>70</v>
      </c>
      <c r="J30" s="115">
        <v>-5</v>
      </c>
      <c r="K30" s="116">
        <v>-7.1428571428571432</v>
      </c>
    </row>
    <row r="31" spans="1:11" ht="14.1" customHeight="1" x14ac:dyDescent="0.2">
      <c r="A31" s="306" t="s">
        <v>249</v>
      </c>
      <c r="B31" s="307" t="s">
        <v>250</v>
      </c>
      <c r="C31" s="308"/>
      <c r="D31" s="113">
        <v>3.8559941520467835</v>
      </c>
      <c r="E31" s="115">
        <v>422</v>
      </c>
      <c r="F31" s="114">
        <v>479</v>
      </c>
      <c r="G31" s="114">
        <v>472</v>
      </c>
      <c r="H31" s="114">
        <v>482</v>
      </c>
      <c r="I31" s="140">
        <v>466</v>
      </c>
      <c r="J31" s="115">
        <v>-44</v>
      </c>
      <c r="K31" s="116">
        <v>-9.4420600858369106</v>
      </c>
    </row>
    <row r="32" spans="1:11" ht="14.1" customHeight="1" x14ac:dyDescent="0.2">
      <c r="A32" s="306">
        <v>31</v>
      </c>
      <c r="B32" s="307" t="s">
        <v>251</v>
      </c>
      <c r="C32" s="308"/>
      <c r="D32" s="113">
        <v>0.11878654970760234</v>
      </c>
      <c r="E32" s="115">
        <v>13</v>
      </c>
      <c r="F32" s="114">
        <v>13</v>
      </c>
      <c r="G32" s="114">
        <v>14</v>
      </c>
      <c r="H32" s="114">
        <v>14</v>
      </c>
      <c r="I32" s="140">
        <v>12</v>
      </c>
      <c r="J32" s="115">
        <v>1</v>
      </c>
      <c r="K32" s="116">
        <v>8.3333333333333339</v>
      </c>
    </row>
    <row r="33" spans="1:11" ht="14.1" customHeight="1" x14ac:dyDescent="0.2">
      <c r="A33" s="306">
        <v>32</v>
      </c>
      <c r="B33" s="307" t="s">
        <v>252</v>
      </c>
      <c r="C33" s="308"/>
      <c r="D33" s="113">
        <v>0.72185672514619881</v>
      </c>
      <c r="E33" s="115">
        <v>79</v>
      </c>
      <c r="F33" s="114">
        <v>72</v>
      </c>
      <c r="G33" s="114">
        <v>67</v>
      </c>
      <c r="H33" s="114">
        <v>70</v>
      </c>
      <c r="I33" s="140">
        <v>73</v>
      </c>
      <c r="J33" s="115">
        <v>6</v>
      </c>
      <c r="K33" s="116">
        <v>8.2191780821917817</v>
      </c>
    </row>
    <row r="34" spans="1:11" ht="14.1" customHeight="1" x14ac:dyDescent="0.2">
      <c r="A34" s="306">
        <v>33</v>
      </c>
      <c r="B34" s="307" t="s">
        <v>253</v>
      </c>
      <c r="C34" s="308"/>
      <c r="D34" s="113">
        <v>0.76754385964912286</v>
      </c>
      <c r="E34" s="115">
        <v>84</v>
      </c>
      <c r="F34" s="114">
        <v>78</v>
      </c>
      <c r="G34" s="114">
        <v>80</v>
      </c>
      <c r="H34" s="114">
        <v>76</v>
      </c>
      <c r="I34" s="140">
        <v>75</v>
      </c>
      <c r="J34" s="115">
        <v>9</v>
      </c>
      <c r="K34" s="116">
        <v>12</v>
      </c>
    </row>
    <row r="35" spans="1:11" ht="14.1" customHeight="1" x14ac:dyDescent="0.2">
      <c r="A35" s="306">
        <v>34</v>
      </c>
      <c r="B35" s="307" t="s">
        <v>254</v>
      </c>
      <c r="C35" s="308"/>
      <c r="D35" s="113">
        <v>5.0529970760233915</v>
      </c>
      <c r="E35" s="115">
        <v>553</v>
      </c>
      <c r="F35" s="114">
        <v>577</v>
      </c>
      <c r="G35" s="114">
        <v>581</v>
      </c>
      <c r="H35" s="114">
        <v>577</v>
      </c>
      <c r="I35" s="140">
        <v>564</v>
      </c>
      <c r="J35" s="115">
        <v>-11</v>
      </c>
      <c r="K35" s="116">
        <v>-1.9503546099290781</v>
      </c>
    </row>
    <row r="36" spans="1:11" ht="14.1" customHeight="1" x14ac:dyDescent="0.2">
      <c r="A36" s="306">
        <v>41</v>
      </c>
      <c r="B36" s="307" t="s">
        <v>255</v>
      </c>
      <c r="C36" s="308"/>
      <c r="D36" s="113">
        <v>1.4071637426900585</v>
      </c>
      <c r="E36" s="115">
        <v>154</v>
      </c>
      <c r="F36" s="114">
        <v>154</v>
      </c>
      <c r="G36" s="114">
        <v>158</v>
      </c>
      <c r="H36" s="114">
        <v>160</v>
      </c>
      <c r="I36" s="140">
        <v>163</v>
      </c>
      <c r="J36" s="115">
        <v>-9</v>
      </c>
      <c r="K36" s="116">
        <v>-5.5214723926380369</v>
      </c>
    </row>
    <row r="37" spans="1:11" ht="14.1" customHeight="1" x14ac:dyDescent="0.2">
      <c r="A37" s="306">
        <v>42</v>
      </c>
      <c r="B37" s="307" t="s">
        <v>256</v>
      </c>
      <c r="C37" s="308"/>
      <c r="D37" s="113" t="s">
        <v>513</v>
      </c>
      <c r="E37" s="115" t="s">
        <v>513</v>
      </c>
      <c r="F37" s="114" t="s">
        <v>513</v>
      </c>
      <c r="G37" s="114">
        <v>0</v>
      </c>
      <c r="H37" s="114" t="s">
        <v>513</v>
      </c>
      <c r="I37" s="140" t="s">
        <v>513</v>
      </c>
      <c r="J37" s="115" t="s">
        <v>513</v>
      </c>
      <c r="K37" s="116" t="s">
        <v>513</v>
      </c>
    </row>
    <row r="38" spans="1:11" ht="14.1" customHeight="1" x14ac:dyDescent="0.2">
      <c r="A38" s="306">
        <v>43</v>
      </c>
      <c r="B38" s="307" t="s">
        <v>257</v>
      </c>
      <c r="C38" s="308"/>
      <c r="D38" s="113">
        <v>0.42945906432748537</v>
      </c>
      <c r="E38" s="115">
        <v>47</v>
      </c>
      <c r="F38" s="114">
        <v>42</v>
      </c>
      <c r="G38" s="114">
        <v>42</v>
      </c>
      <c r="H38" s="114">
        <v>43</v>
      </c>
      <c r="I38" s="140">
        <v>44</v>
      </c>
      <c r="J38" s="115">
        <v>3</v>
      </c>
      <c r="K38" s="116">
        <v>6.8181818181818183</v>
      </c>
    </row>
    <row r="39" spans="1:11" ht="14.1" customHeight="1" x14ac:dyDescent="0.2">
      <c r="A39" s="306">
        <v>51</v>
      </c>
      <c r="B39" s="307" t="s">
        <v>258</v>
      </c>
      <c r="C39" s="308"/>
      <c r="D39" s="113">
        <v>2.6315789473684212</v>
      </c>
      <c r="E39" s="115">
        <v>288</v>
      </c>
      <c r="F39" s="114">
        <v>291</v>
      </c>
      <c r="G39" s="114">
        <v>282</v>
      </c>
      <c r="H39" s="114">
        <v>289</v>
      </c>
      <c r="I39" s="140">
        <v>288</v>
      </c>
      <c r="J39" s="115">
        <v>0</v>
      </c>
      <c r="K39" s="116">
        <v>0</v>
      </c>
    </row>
    <row r="40" spans="1:11" ht="14.1" customHeight="1" x14ac:dyDescent="0.2">
      <c r="A40" s="306" t="s">
        <v>259</v>
      </c>
      <c r="B40" s="307" t="s">
        <v>260</v>
      </c>
      <c r="C40" s="308"/>
      <c r="D40" s="113">
        <v>2.4579678362573101</v>
      </c>
      <c r="E40" s="115">
        <v>269</v>
      </c>
      <c r="F40" s="114">
        <v>275</v>
      </c>
      <c r="G40" s="114">
        <v>261</v>
      </c>
      <c r="H40" s="114">
        <v>268</v>
      </c>
      <c r="I40" s="140">
        <v>270</v>
      </c>
      <c r="J40" s="115">
        <v>-1</v>
      </c>
      <c r="K40" s="116">
        <v>-0.37037037037037035</v>
      </c>
    </row>
    <row r="41" spans="1:11" ht="14.1" customHeight="1" x14ac:dyDescent="0.2">
      <c r="A41" s="306"/>
      <c r="B41" s="307" t="s">
        <v>261</v>
      </c>
      <c r="C41" s="308"/>
      <c r="D41" s="113">
        <v>2.0285087719298245</v>
      </c>
      <c r="E41" s="115">
        <v>222</v>
      </c>
      <c r="F41" s="114">
        <v>230</v>
      </c>
      <c r="G41" s="114">
        <v>213</v>
      </c>
      <c r="H41" s="114">
        <v>216</v>
      </c>
      <c r="I41" s="140">
        <v>220</v>
      </c>
      <c r="J41" s="115">
        <v>2</v>
      </c>
      <c r="K41" s="116">
        <v>0.90909090909090906</v>
      </c>
    </row>
    <row r="42" spans="1:11" ht="14.1" customHeight="1" x14ac:dyDescent="0.2">
      <c r="A42" s="306">
        <v>52</v>
      </c>
      <c r="B42" s="307" t="s">
        <v>262</v>
      </c>
      <c r="C42" s="308"/>
      <c r="D42" s="113">
        <v>3.9656432748538011</v>
      </c>
      <c r="E42" s="115">
        <v>434</v>
      </c>
      <c r="F42" s="114">
        <v>434</v>
      </c>
      <c r="G42" s="114">
        <v>427</v>
      </c>
      <c r="H42" s="114">
        <v>432</v>
      </c>
      <c r="I42" s="140">
        <v>449</v>
      </c>
      <c r="J42" s="115">
        <v>-15</v>
      </c>
      <c r="K42" s="116">
        <v>-3.3407572383073498</v>
      </c>
    </row>
    <row r="43" spans="1:11" ht="14.1" customHeight="1" x14ac:dyDescent="0.2">
      <c r="A43" s="306" t="s">
        <v>263</v>
      </c>
      <c r="B43" s="307" t="s">
        <v>264</v>
      </c>
      <c r="C43" s="308"/>
      <c r="D43" s="113">
        <v>3.2894736842105261</v>
      </c>
      <c r="E43" s="115">
        <v>360</v>
      </c>
      <c r="F43" s="114">
        <v>357</v>
      </c>
      <c r="G43" s="114">
        <v>372</v>
      </c>
      <c r="H43" s="114">
        <v>378</v>
      </c>
      <c r="I43" s="140">
        <v>364</v>
      </c>
      <c r="J43" s="115">
        <v>-4</v>
      </c>
      <c r="K43" s="116">
        <v>-1.098901098901099</v>
      </c>
    </row>
    <row r="44" spans="1:11" ht="14.1" customHeight="1" x14ac:dyDescent="0.2">
      <c r="A44" s="306">
        <v>53</v>
      </c>
      <c r="B44" s="307" t="s">
        <v>265</v>
      </c>
      <c r="C44" s="308"/>
      <c r="D44" s="113">
        <v>0.82236842105263153</v>
      </c>
      <c r="E44" s="115">
        <v>90</v>
      </c>
      <c r="F44" s="114">
        <v>92</v>
      </c>
      <c r="G44" s="114">
        <v>95</v>
      </c>
      <c r="H44" s="114">
        <v>90</v>
      </c>
      <c r="I44" s="140">
        <v>83</v>
      </c>
      <c r="J44" s="115">
        <v>7</v>
      </c>
      <c r="K44" s="116">
        <v>8.4337349397590362</v>
      </c>
    </row>
    <row r="45" spans="1:11" ht="14.1" customHeight="1" x14ac:dyDescent="0.2">
      <c r="A45" s="306" t="s">
        <v>266</v>
      </c>
      <c r="B45" s="307" t="s">
        <v>267</v>
      </c>
      <c r="C45" s="308"/>
      <c r="D45" s="113">
        <v>0.82236842105263153</v>
      </c>
      <c r="E45" s="115">
        <v>90</v>
      </c>
      <c r="F45" s="114">
        <v>92</v>
      </c>
      <c r="G45" s="114">
        <v>95</v>
      </c>
      <c r="H45" s="114">
        <v>90</v>
      </c>
      <c r="I45" s="140">
        <v>83</v>
      </c>
      <c r="J45" s="115">
        <v>7</v>
      </c>
      <c r="K45" s="116">
        <v>8.4337349397590362</v>
      </c>
    </row>
    <row r="46" spans="1:11" ht="14.1" customHeight="1" x14ac:dyDescent="0.2">
      <c r="A46" s="306">
        <v>54</v>
      </c>
      <c r="B46" s="307" t="s">
        <v>268</v>
      </c>
      <c r="C46" s="308"/>
      <c r="D46" s="113">
        <v>10.873538011695906</v>
      </c>
      <c r="E46" s="115">
        <v>1190</v>
      </c>
      <c r="F46" s="114">
        <v>1191</v>
      </c>
      <c r="G46" s="114">
        <v>1223</v>
      </c>
      <c r="H46" s="114">
        <v>1223</v>
      </c>
      <c r="I46" s="140">
        <v>1190</v>
      </c>
      <c r="J46" s="115">
        <v>0</v>
      </c>
      <c r="K46" s="116">
        <v>0</v>
      </c>
    </row>
    <row r="47" spans="1:11" ht="14.1" customHeight="1" x14ac:dyDescent="0.2">
      <c r="A47" s="306">
        <v>61</v>
      </c>
      <c r="B47" s="307" t="s">
        <v>269</v>
      </c>
      <c r="C47" s="308"/>
      <c r="D47" s="113">
        <v>0.89546783625730997</v>
      </c>
      <c r="E47" s="115">
        <v>98</v>
      </c>
      <c r="F47" s="114">
        <v>91</v>
      </c>
      <c r="G47" s="114">
        <v>101</v>
      </c>
      <c r="H47" s="114">
        <v>103</v>
      </c>
      <c r="I47" s="140">
        <v>90</v>
      </c>
      <c r="J47" s="115">
        <v>8</v>
      </c>
      <c r="K47" s="116">
        <v>8.8888888888888893</v>
      </c>
    </row>
    <row r="48" spans="1:11" ht="14.1" customHeight="1" x14ac:dyDescent="0.2">
      <c r="A48" s="306">
        <v>62</v>
      </c>
      <c r="B48" s="307" t="s">
        <v>270</v>
      </c>
      <c r="C48" s="308"/>
      <c r="D48" s="113">
        <v>13.495979532163743</v>
      </c>
      <c r="E48" s="115">
        <v>1477</v>
      </c>
      <c r="F48" s="114">
        <v>1664</v>
      </c>
      <c r="G48" s="114">
        <v>1683</v>
      </c>
      <c r="H48" s="114">
        <v>1708</v>
      </c>
      <c r="I48" s="140">
        <v>1633</v>
      </c>
      <c r="J48" s="115">
        <v>-156</v>
      </c>
      <c r="K48" s="116">
        <v>-9.5529699938763013</v>
      </c>
    </row>
    <row r="49" spans="1:11" ht="14.1" customHeight="1" x14ac:dyDescent="0.2">
      <c r="A49" s="306">
        <v>63</v>
      </c>
      <c r="B49" s="307" t="s">
        <v>271</v>
      </c>
      <c r="C49" s="308"/>
      <c r="D49" s="113">
        <v>15.360014619883041</v>
      </c>
      <c r="E49" s="115">
        <v>1681</v>
      </c>
      <c r="F49" s="114">
        <v>1857</v>
      </c>
      <c r="G49" s="114">
        <v>1897</v>
      </c>
      <c r="H49" s="114">
        <v>1897</v>
      </c>
      <c r="I49" s="140">
        <v>1766</v>
      </c>
      <c r="J49" s="115">
        <v>-85</v>
      </c>
      <c r="K49" s="116">
        <v>-4.8131370328425822</v>
      </c>
    </row>
    <row r="50" spans="1:11" ht="14.1" customHeight="1" x14ac:dyDescent="0.2">
      <c r="A50" s="306" t="s">
        <v>272</v>
      </c>
      <c r="B50" s="307" t="s">
        <v>273</v>
      </c>
      <c r="C50" s="308"/>
      <c r="D50" s="113">
        <v>2.3209064327485378</v>
      </c>
      <c r="E50" s="115">
        <v>254</v>
      </c>
      <c r="F50" s="114">
        <v>274</v>
      </c>
      <c r="G50" s="114">
        <v>304</v>
      </c>
      <c r="H50" s="114">
        <v>308</v>
      </c>
      <c r="I50" s="140">
        <v>276</v>
      </c>
      <c r="J50" s="115">
        <v>-22</v>
      </c>
      <c r="K50" s="116">
        <v>-7.9710144927536231</v>
      </c>
    </row>
    <row r="51" spans="1:11" ht="14.1" customHeight="1" x14ac:dyDescent="0.2">
      <c r="A51" s="306" t="s">
        <v>274</v>
      </c>
      <c r="B51" s="307" t="s">
        <v>275</v>
      </c>
      <c r="C51" s="308"/>
      <c r="D51" s="113">
        <v>12.554824561403509</v>
      </c>
      <c r="E51" s="115">
        <v>1374</v>
      </c>
      <c r="F51" s="114">
        <v>1521</v>
      </c>
      <c r="G51" s="114">
        <v>1535</v>
      </c>
      <c r="H51" s="114">
        <v>1529</v>
      </c>
      <c r="I51" s="140">
        <v>1430</v>
      </c>
      <c r="J51" s="115">
        <v>-56</v>
      </c>
      <c r="K51" s="116">
        <v>-3.9160839160839163</v>
      </c>
    </row>
    <row r="52" spans="1:11" ht="14.1" customHeight="1" x14ac:dyDescent="0.2">
      <c r="A52" s="306">
        <v>71</v>
      </c>
      <c r="B52" s="307" t="s">
        <v>276</v>
      </c>
      <c r="C52" s="308"/>
      <c r="D52" s="113">
        <v>14.245248538011696</v>
      </c>
      <c r="E52" s="115">
        <v>1559</v>
      </c>
      <c r="F52" s="114">
        <v>1596</v>
      </c>
      <c r="G52" s="114">
        <v>1565</v>
      </c>
      <c r="H52" s="114">
        <v>1541</v>
      </c>
      <c r="I52" s="140">
        <v>1516</v>
      </c>
      <c r="J52" s="115">
        <v>43</v>
      </c>
      <c r="K52" s="116">
        <v>2.8364116094986809</v>
      </c>
    </row>
    <row r="53" spans="1:11" ht="14.1" customHeight="1" x14ac:dyDescent="0.2">
      <c r="A53" s="306" t="s">
        <v>277</v>
      </c>
      <c r="B53" s="307" t="s">
        <v>278</v>
      </c>
      <c r="C53" s="308"/>
      <c r="D53" s="113">
        <v>0.85891812865497075</v>
      </c>
      <c r="E53" s="115">
        <v>94</v>
      </c>
      <c r="F53" s="114">
        <v>90</v>
      </c>
      <c r="G53" s="114">
        <v>87</v>
      </c>
      <c r="H53" s="114">
        <v>84</v>
      </c>
      <c r="I53" s="140">
        <v>84</v>
      </c>
      <c r="J53" s="115">
        <v>10</v>
      </c>
      <c r="K53" s="116">
        <v>11.904761904761905</v>
      </c>
    </row>
    <row r="54" spans="1:11" ht="14.1" customHeight="1" x14ac:dyDescent="0.2">
      <c r="A54" s="306" t="s">
        <v>279</v>
      </c>
      <c r="B54" s="307" t="s">
        <v>280</v>
      </c>
      <c r="C54" s="308"/>
      <c r="D54" s="113">
        <v>12.865497076023392</v>
      </c>
      <c r="E54" s="115">
        <v>1408</v>
      </c>
      <c r="F54" s="114">
        <v>1451</v>
      </c>
      <c r="G54" s="114">
        <v>1422</v>
      </c>
      <c r="H54" s="114">
        <v>1399</v>
      </c>
      <c r="I54" s="140">
        <v>1373</v>
      </c>
      <c r="J54" s="115">
        <v>35</v>
      </c>
      <c r="K54" s="116">
        <v>2.5491624180626364</v>
      </c>
    </row>
    <row r="55" spans="1:11" ht="14.1" customHeight="1" x14ac:dyDescent="0.2">
      <c r="A55" s="306">
        <v>72</v>
      </c>
      <c r="B55" s="307" t="s">
        <v>281</v>
      </c>
      <c r="C55" s="308"/>
      <c r="D55" s="113">
        <v>1.6264619883040936</v>
      </c>
      <c r="E55" s="115">
        <v>178</v>
      </c>
      <c r="F55" s="114">
        <v>177</v>
      </c>
      <c r="G55" s="114">
        <v>178</v>
      </c>
      <c r="H55" s="114">
        <v>174</v>
      </c>
      <c r="I55" s="140">
        <v>176</v>
      </c>
      <c r="J55" s="115">
        <v>2</v>
      </c>
      <c r="K55" s="116">
        <v>1.1363636363636365</v>
      </c>
    </row>
    <row r="56" spans="1:11" ht="14.1" customHeight="1" x14ac:dyDescent="0.2">
      <c r="A56" s="306" t="s">
        <v>282</v>
      </c>
      <c r="B56" s="307" t="s">
        <v>283</v>
      </c>
      <c r="C56" s="308"/>
      <c r="D56" s="113">
        <v>0.1736111111111111</v>
      </c>
      <c r="E56" s="115">
        <v>19</v>
      </c>
      <c r="F56" s="114">
        <v>21</v>
      </c>
      <c r="G56" s="114">
        <v>22</v>
      </c>
      <c r="H56" s="114">
        <v>18</v>
      </c>
      <c r="I56" s="140">
        <v>19</v>
      </c>
      <c r="J56" s="115">
        <v>0</v>
      </c>
      <c r="K56" s="116">
        <v>0</v>
      </c>
    </row>
    <row r="57" spans="1:11" ht="14.1" customHeight="1" x14ac:dyDescent="0.2">
      <c r="A57" s="306" t="s">
        <v>284</v>
      </c>
      <c r="B57" s="307" t="s">
        <v>285</v>
      </c>
      <c r="C57" s="308"/>
      <c r="D57" s="113">
        <v>1.0599415204678362</v>
      </c>
      <c r="E57" s="115">
        <v>116</v>
      </c>
      <c r="F57" s="114">
        <v>114</v>
      </c>
      <c r="G57" s="114">
        <v>117</v>
      </c>
      <c r="H57" s="114">
        <v>120</v>
      </c>
      <c r="I57" s="140">
        <v>121</v>
      </c>
      <c r="J57" s="115">
        <v>-5</v>
      </c>
      <c r="K57" s="116">
        <v>-4.1322314049586772</v>
      </c>
    </row>
    <row r="58" spans="1:11" ht="14.1" customHeight="1" x14ac:dyDescent="0.2">
      <c r="A58" s="306">
        <v>73</v>
      </c>
      <c r="B58" s="307" t="s">
        <v>286</v>
      </c>
      <c r="C58" s="308"/>
      <c r="D58" s="113">
        <v>1.0325292397660819</v>
      </c>
      <c r="E58" s="115">
        <v>113</v>
      </c>
      <c r="F58" s="114">
        <v>117</v>
      </c>
      <c r="G58" s="114">
        <v>103</v>
      </c>
      <c r="H58" s="114">
        <v>110</v>
      </c>
      <c r="I58" s="140">
        <v>108</v>
      </c>
      <c r="J58" s="115">
        <v>5</v>
      </c>
      <c r="K58" s="116">
        <v>4.6296296296296298</v>
      </c>
    </row>
    <row r="59" spans="1:11" ht="14.1" customHeight="1" x14ac:dyDescent="0.2">
      <c r="A59" s="306" t="s">
        <v>287</v>
      </c>
      <c r="B59" s="307" t="s">
        <v>288</v>
      </c>
      <c r="C59" s="308"/>
      <c r="D59" s="113">
        <v>0.69444444444444442</v>
      </c>
      <c r="E59" s="115">
        <v>76</v>
      </c>
      <c r="F59" s="114">
        <v>77</v>
      </c>
      <c r="G59" s="114">
        <v>65</v>
      </c>
      <c r="H59" s="114">
        <v>70</v>
      </c>
      <c r="I59" s="140">
        <v>68</v>
      </c>
      <c r="J59" s="115">
        <v>8</v>
      </c>
      <c r="K59" s="116">
        <v>11.764705882352942</v>
      </c>
    </row>
    <row r="60" spans="1:11" ht="14.1" customHeight="1" x14ac:dyDescent="0.2">
      <c r="A60" s="306">
        <v>81</v>
      </c>
      <c r="B60" s="307" t="s">
        <v>289</v>
      </c>
      <c r="C60" s="308"/>
      <c r="D60" s="113">
        <v>3.8559941520467835</v>
      </c>
      <c r="E60" s="115">
        <v>422</v>
      </c>
      <c r="F60" s="114">
        <v>454</v>
      </c>
      <c r="G60" s="114">
        <v>467</v>
      </c>
      <c r="H60" s="114">
        <v>488</v>
      </c>
      <c r="I60" s="140">
        <v>498</v>
      </c>
      <c r="J60" s="115">
        <v>-76</v>
      </c>
      <c r="K60" s="116">
        <v>-15.261044176706827</v>
      </c>
    </row>
    <row r="61" spans="1:11" ht="14.1" customHeight="1" x14ac:dyDescent="0.2">
      <c r="A61" s="306" t="s">
        <v>290</v>
      </c>
      <c r="B61" s="307" t="s">
        <v>291</v>
      </c>
      <c r="C61" s="308"/>
      <c r="D61" s="113">
        <v>1.6264619883040936</v>
      </c>
      <c r="E61" s="115">
        <v>178</v>
      </c>
      <c r="F61" s="114">
        <v>192</v>
      </c>
      <c r="G61" s="114">
        <v>190</v>
      </c>
      <c r="H61" s="114">
        <v>186</v>
      </c>
      <c r="I61" s="140">
        <v>193</v>
      </c>
      <c r="J61" s="115">
        <v>-15</v>
      </c>
      <c r="K61" s="116">
        <v>-7.7720207253886011</v>
      </c>
    </row>
    <row r="62" spans="1:11" ht="14.1" customHeight="1" x14ac:dyDescent="0.2">
      <c r="A62" s="306" t="s">
        <v>292</v>
      </c>
      <c r="B62" s="307" t="s">
        <v>293</v>
      </c>
      <c r="C62" s="308"/>
      <c r="D62" s="113">
        <v>1.0233918128654971</v>
      </c>
      <c r="E62" s="115">
        <v>112</v>
      </c>
      <c r="F62" s="114">
        <v>118</v>
      </c>
      <c r="G62" s="114">
        <v>130</v>
      </c>
      <c r="H62" s="114">
        <v>139</v>
      </c>
      <c r="I62" s="140">
        <v>134</v>
      </c>
      <c r="J62" s="115">
        <v>-22</v>
      </c>
      <c r="K62" s="116">
        <v>-16.417910447761194</v>
      </c>
    </row>
    <row r="63" spans="1:11" ht="14.1" customHeight="1" x14ac:dyDescent="0.2">
      <c r="A63" s="306"/>
      <c r="B63" s="307" t="s">
        <v>294</v>
      </c>
      <c r="C63" s="308"/>
      <c r="D63" s="113">
        <v>1.0051169590643274</v>
      </c>
      <c r="E63" s="115">
        <v>110</v>
      </c>
      <c r="F63" s="114">
        <v>116</v>
      </c>
      <c r="G63" s="114">
        <v>126</v>
      </c>
      <c r="H63" s="114">
        <v>135</v>
      </c>
      <c r="I63" s="140">
        <v>129</v>
      </c>
      <c r="J63" s="115">
        <v>-19</v>
      </c>
      <c r="K63" s="116">
        <v>-14.728682170542635</v>
      </c>
    </row>
    <row r="64" spans="1:11" ht="14.1" customHeight="1" x14ac:dyDescent="0.2">
      <c r="A64" s="306" t="s">
        <v>295</v>
      </c>
      <c r="B64" s="307" t="s">
        <v>296</v>
      </c>
      <c r="C64" s="308"/>
      <c r="D64" s="113">
        <v>0.11878654970760234</v>
      </c>
      <c r="E64" s="115">
        <v>13</v>
      </c>
      <c r="F64" s="114">
        <v>15</v>
      </c>
      <c r="G64" s="114">
        <v>14</v>
      </c>
      <c r="H64" s="114">
        <v>16</v>
      </c>
      <c r="I64" s="140">
        <v>16</v>
      </c>
      <c r="J64" s="115">
        <v>-3</v>
      </c>
      <c r="K64" s="116">
        <v>-18.75</v>
      </c>
    </row>
    <row r="65" spans="1:11" ht="14.1" customHeight="1" x14ac:dyDescent="0.2">
      <c r="A65" s="306" t="s">
        <v>297</v>
      </c>
      <c r="B65" s="307" t="s">
        <v>298</v>
      </c>
      <c r="C65" s="308"/>
      <c r="D65" s="113">
        <v>0.61220760233918126</v>
      </c>
      <c r="E65" s="115">
        <v>67</v>
      </c>
      <c r="F65" s="114">
        <v>73</v>
      </c>
      <c r="G65" s="114">
        <v>74</v>
      </c>
      <c r="H65" s="114">
        <v>80</v>
      </c>
      <c r="I65" s="140">
        <v>88</v>
      </c>
      <c r="J65" s="115">
        <v>-21</v>
      </c>
      <c r="K65" s="116">
        <v>-23.863636363636363</v>
      </c>
    </row>
    <row r="66" spans="1:11" ht="14.1" customHeight="1" x14ac:dyDescent="0.2">
      <c r="A66" s="306">
        <v>82</v>
      </c>
      <c r="B66" s="307" t="s">
        <v>299</v>
      </c>
      <c r="C66" s="308"/>
      <c r="D66" s="113">
        <v>1.5807748538011697</v>
      </c>
      <c r="E66" s="115">
        <v>173</v>
      </c>
      <c r="F66" s="114">
        <v>177</v>
      </c>
      <c r="G66" s="114">
        <v>180</v>
      </c>
      <c r="H66" s="114">
        <v>184</v>
      </c>
      <c r="I66" s="140">
        <v>188</v>
      </c>
      <c r="J66" s="115">
        <v>-15</v>
      </c>
      <c r="K66" s="116">
        <v>-7.9787234042553195</v>
      </c>
    </row>
    <row r="67" spans="1:11" ht="14.1" customHeight="1" x14ac:dyDescent="0.2">
      <c r="A67" s="306" t="s">
        <v>300</v>
      </c>
      <c r="B67" s="307" t="s">
        <v>301</v>
      </c>
      <c r="C67" s="308"/>
      <c r="D67" s="113">
        <v>0.5939327485380117</v>
      </c>
      <c r="E67" s="115">
        <v>65</v>
      </c>
      <c r="F67" s="114">
        <v>65</v>
      </c>
      <c r="G67" s="114">
        <v>67</v>
      </c>
      <c r="H67" s="114">
        <v>70</v>
      </c>
      <c r="I67" s="140">
        <v>74</v>
      </c>
      <c r="J67" s="115">
        <v>-9</v>
      </c>
      <c r="K67" s="116">
        <v>-12.162162162162161</v>
      </c>
    </row>
    <row r="68" spans="1:11" ht="14.1" customHeight="1" x14ac:dyDescent="0.2">
      <c r="A68" s="306" t="s">
        <v>302</v>
      </c>
      <c r="B68" s="307" t="s">
        <v>303</v>
      </c>
      <c r="C68" s="308"/>
      <c r="D68" s="113">
        <v>0.66703216374269003</v>
      </c>
      <c r="E68" s="115">
        <v>73</v>
      </c>
      <c r="F68" s="114">
        <v>78</v>
      </c>
      <c r="G68" s="114">
        <v>77</v>
      </c>
      <c r="H68" s="114">
        <v>77</v>
      </c>
      <c r="I68" s="140">
        <v>73</v>
      </c>
      <c r="J68" s="115">
        <v>0</v>
      </c>
      <c r="K68" s="116">
        <v>0</v>
      </c>
    </row>
    <row r="69" spans="1:11" ht="14.1" customHeight="1" x14ac:dyDescent="0.2">
      <c r="A69" s="306">
        <v>83</v>
      </c>
      <c r="B69" s="307" t="s">
        <v>304</v>
      </c>
      <c r="C69" s="308"/>
      <c r="D69" s="113">
        <v>2.2203947368421053</v>
      </c>
      <c r="E69" s="115">
        <v>243</v>
      </c>
      <c r="F69" s="114">
        <v>246</v>
      </c>
      <c r="G69" s="114">
        <v>256</v>
      </c>
      <c r="H69" s="114">
        <v>257</v>
      </c>
      <c r="I69" s="140">
        <v>260</v>
      </c>
      <c r="J69" s="115">
        <v>-17</v>
      </c>
      <c r="K69" s="116">
        <v>-6.5384615384615383</v>
      </c>
    </row>
    <row r="70" spans="1:11" ht="14.1" customHeight="1" x14ac:dyDescent="0.2">
      <c r="A70" s="306" t="s">
        <v>305</v>
      </c>
      <c r="B70" s="307" t="s">
        <v>306</v>
      </c>
      <c r="C70" s="308"/>
      <c r="D70" s="113">
        <v>1.2152777777777777</v>
      </c>
      <c r="E70" s="115">
        <v>133</v>
      </c>
      <c r="F70" s="114">
        <v>136</v>
      </c>
      <c r="G70" s="114">
        <v>145</v>
      </c>
      <c r="H70" s="114">
        <v>153</v>
      </c>
      <c r="I70" s="140">
        <v>155</v>
      </c>
      <c r="J70" s="115">
        <v>-22</v>
      </c>
      <c r="K70" s="116">
        <v>-14.193548387096774</v>
      </c>
    </row>
    <row r="71" spans="1:11" ht="14.1" customHeight="1" x14ac:dyDescent="0.2">
      <c r="A71" s="306"/>
      <c r="B71" s="307" t="s">
        <v>307</v>
      </c>
      <c r="C71" s="308"/>
      <c r="D71" s="113">
        <v>0.90460526315789469</v>
      </c>
      <c r="E71" s="115">
        <v>99</v>
      </c>
      <c r="F71" s="114">
        <v>104</v>
      </c>
      <c r="G71" s="114">
        <v>109</v>
      </c>
      <c r="H71" s="114">
        <v>113</v>
      </c>
      <c r="I71" s="140">
        <v>109</v>
      </c>
      <c r="J71" s="115">
        <v>-10</v>
      </c>
      <c r="K71" s="116">
        <v>-9.1743119266055047</v>
      </c>
    </row>
    <row r="72" spans="1:11" ht="14.1" customHeight="1" x14ac:dyDescent="0.2">
      <c r="A72" s="306">
        <v>84</v>
      </c>
      <c r="B72" s="307" t="s">
        <v>308</v>
      </c>
      <c r="C72" s="308"/>
      <c r="D72" s="113">
        <v>1.3523391812865497</v>
      </c>
      <c r="E72" s="115">
        <v>148</v>
      </c>
      <c r="F72" s="114">
        <v>145</v>
      </c>
      <c r="G72" s="114">
        <v>153</v>
      </c>
      <c r="H72" s="114">
        <v>134</v>
      </c>
      <c r="I72" s="140">
        <v>132</v>
      </c>
      <c r="J72" s="115">
        <v>16</v>
      </c>
      <c r="K72" s="116">
        <v>12.121212121212121</v>
      </c>
    </row>
    <row r="73" spans="1:11" ht="14.1" customHeight="1" x14ac:dyDescent="0.2">
      <c r="A73" s="306" t="s">
        <v>309</v>
      </c>
      <c r="B73" s="307" t="s">
        <v>310</v>
      </c>
      <c r="C73" s="308"/>
      <c r="D73" s="113">
        <v>0.29239766081871343</v>
      </c>
      <c r="E73" s="115">
        <v>32</v>
      </c>
      <c r="F73" s="114">
        <v>27</v>
      </c>
      <c r="G73" s="114">
        <v>25</v>
      </c>
      <c r="H73" s="114">
        <v>26</v>
      </c>
      <c r="I73" s="140">
        <v>28</v>
      </c>
      <c r="J73" s="115">
        <v>4</v>
      </c>
      <c r="K73" s="116">
        <v>14.285714285714286</v>
      </c>
    </row>
    <row r="74" spans="1:11" ht="14.1" customHeight="1" x14ac:dyDescent="0.2">
      <c r="A74" s="306" t="s">
        <v>311</v>
      </c>
      <c r="B74" s="307" t="s">
        <v>312</v>
      </c>
      <c r="C74" s="308"/>
      <c r="D74" s="113">
        <v>3.6549707602339179E-2</v>
      </c>
      <c r="E74" s="115">
        <v>4</v>
      </c>
      <c r="F74" s="114">
        <v>5</v>
      </c>
      <c r="G74" s="114">
        <v>5</v>
      </c>
      <c r="H74" s="114">
        <v>4</v>
      </c>
      <c r="I74" s="140">
        <v>4</v>
      </c>
      <c r="J74" s="115">
        <v>0</v>
      </c>
      <c r="K74" s="116">
        <v>0</v>
      </c>
    </row>
    <row r="75" spans="1:11" ht="14.1" customHeight="1" x14ac:dyDescent="0.2">
      <c r="A75" s="306" t="s">
        <v>313</v>
      </c>
      <c r="B75" s="307" t="s">
        <v>314</v>
      </c>
      <c r="C75" s="308"/>
      <c r="D75" s="113">
        <v>5.4824561403508769E-2</v>
      </c>
      <c r="E75" s="115">
        <v>6</v>
      </c>
      <c r="F75" s="114">
        <v>3</v>
      </c>
      <c r="G75" s="114" t="s">
        <v>513</v>
      </c>
      <c r="H75" s="114" t="s">
        <v>513</v>
      </c>
      <c r="I75" s="140" t="s">
        <v>513</v>
      </c>
      <c r="J75" s="115" t="s">
        <v>513</v>
      </c>
      <c r="K75" s="116" t="s">
        <v>513</v>
      </c>
    </row>
    <row r="76" spans="1:11" ht="14.1" customHeight="1" x14ac:dyDescent="0.2">
      <c r="A76" s="306">
        <v>91</v>
      </c>
      <c r="B76" s="307" t="s">
        <v>315</v>
      </c>
      <c r="C76" s="308"/>
      <c r="D76" s="113">
        <v>8.2236842105263164E-2</v>
      </c>
      <c r="E76" s="115">
        <v>9</v>
      </c>
      <c r="F76" s="114">
        <v>9</v>
      </c>
      <c r="G76" s="114" t="s">
        <v>513</v>
      </c>
      <c r="H76" s="114">
        <v>10</v>
      </c>
      <c r="I76" s="140">
        <v>9</v>
      </c>
      <c r="J76" s="115">
        <v>0</v>
      </c>
      <c r="K76" s="116">
        <v>0</v>
      </c>
    </row>
    <row r="77" spans="1:11" ht="14.1" customHeight="1" x14ac:dyDescent="0.2">
      <c r="A77" s="306">
        <v>92</v>
      </c>
      <c r="B77" s="307" t="s">
        <v>316</v>
      </c>
      <c r="C77" s="308"/>
      <c r="D77" s="113">
        <v>0.31067251461988304</v>
      </c>
      <c r="E77" s="115">
        <v>34</v>
      </c>
      <c r="F77" s="114">
        <v>35</v>
      </c>
      <c r="G77" s="114">
        <v>38</v>
      </c>
      <c r="H77" s="114">
        <v>43</v>
      </c>
      <c r="I77" s="140">
        <v>38</v>
      </c>
      <c r="J77" s="115">
        <v>-4</v>
      </c>
      <c r="K77" s="116">
        <v>-10.526315789473685</v>
      </c>
    </row>
    <row r="78" spans="1:11" ht="14.1" customHeight="1" x14ac:dyDescent="0.2">
      <c r="A78" s="306">
        <v>93</v>
      </c>
      <c r="B78" s="307" t="s">
        <v>317</v>
      </c>
      <c r="C78" s="308"/>
      <c r="D78" s="113">
        <v>0.24671052631578946</v>
      </c>
      <c r="E78" s="115">
        <v>27</v>
      </c>
      <c r="F78" s="114">
        <v>24</v>
      </c>
      <c r="G78" s="114">
        <v>25</v>
      </c>
      <c r="H78" s="114">
        <v>27</v>
      </c>
      <c r="I78" s="140">
        <v>27</v>
      </c>
      <c r="J78" s="115">
        <v>0</v>
      </c>
      <c r="K78" s="116">
        <v>0</v>
      </c>
    </row>
    <row r="79" spans="1:11" ht="14.1" customHeight="1" x14ac:dyDescent="0.2">
      <c r="A79" s="306">
        <v>94</v>
      </c>
      <c r="B79" s="307" t="s">
        <v>318</v>
      </c>
      <c r="C79" s="308"/>
      <c r="D79" s="113">
        <v>0.43859649122807015</v>
      </c>
      <c r="E79" s="115">
        <v>48</v>
      </c>
      <c r="F79" s="114">
        <v>61</v>
      </c>
      <c r="G79" s="114">
        <v>69</v>
      </c>
      <c r="H79" s="114">
        <v>49</v>
      </c>
      <c r="I79" s="140">
        <v>51</v>
      </c>
      <c r="J79" s="115">
        <v>-3</v>
      </c>
      <c r="K79" s="116">
        <v>-5.882352941176471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5.418494152046784</v>
      </c>
      <c r="E81" s="143">
        <v>593</v>
      </c>
      <c r="F81" s="144">
        <v>599</v>
      </c>
      <c r="G81" s="144">
        <v>594</v>
      </c>
      <c r="H81" s="144">
        <v>592</v>
      </c>
      <c r="I81" s="145">
        <v>576</v>
      </c>
      <c r="J81" s="143">
        <v>17</v>
      </c>
      <c r="K81" s="146">
        <v>2.9513888888888888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3407</v>
      </c>
      <c r="G12" s="536">
        <v>2413</v>
      </c>
      <c r="H12" s="536">
        <v>3559</v>
      </c>
      <c r="I12" s="536">
        <v>3071</v>
      </c>
      <c r="J12" s="537">
        <v>3257</v>
      </c>
      <c r="K12" s="538">
        <v>150</v>
      </c>
      <c r="L12" s="349">
        <v>4.6054651519803498</v>
      </c>
    </row>
    <row r="13" spans="1:17" s="110" customFormat="1" ht="15" customHeight="1" x14ac:dyDescent="0.2">
      <c r="A13" s="350" t="s">
        <v>344</v>
      </c>
      <c r="B13" s="351" t="s">
        <v>345</v>
      </c>
      <c r="C13" s="347"/>
      <c r="D13" s="347"/>
      <c r="E13" s="348"/>
      <c r="F13" s="536">
        <v>1854</v>
      </c>
      <c r="G13" s="536">
        <v>1184</v>
      </c>
      <c r="H13" s="536">
        <v>1883</v>
      </c>
      <c r="I13" s="536">
        <v>1684</v>
      </c>
      <c r="J13" s="537">
        <v>1787</v>
      </c>
      <c r="K13" s="538">
        <v>67</v>
      </c>
      <c r="L13" s="349">
        <v>3.749300503637381</v>
      </c>
    </row>
    <row r="14" spans="1:17" s="110" customFormat="1" ht="22.5" customHeight="1" x14ac:dyDescent="0.2">
      <c r="A14" s="350"/>
      <c r="B14" s="351" t="s">
        <v>346</v>
      </c>
      <c r="C14" s="347"/>
      <c r="D14" s="347"/>
      <c r="E14" s="348"/>
      <c r="F14" s="536">
        <v>1553</v>
      </c>
      <c r="G14" s="536">
        <v>1229</v>
      </c>
      <c r="H14" s="536">
        <v>1676</v>
      </c>
      <c r="I14" s="536">
        <v>1387</v>
      </c>
      <c r="J14" s="537">
        <v>1470</v>
      </c>
      <c r="K14" s="538">
        <v>83</v>
      </c>
      <c r="L14" s="349">
        <v>5.6462585034013602</v>
      </c>
    </row>
    <row r="15" spans="1:17" s="110" customFormat="1" ht="15" customHeight="1" x14ac:dyDescent="0.2">
      <c r="A15" s="350" t="s">
        <v>347</v>
      </c>
      <c r="B15" s="351" t="s">
        <v>108</v>
      </c>
      <c r="C15" s="347"/>
      <c r="D15" s="347"/>
      <c r="E15" s="348"/>
      <c r="F15" s="536">
        <v>731</v>
      </c>
      <c r="G15" s="536">
        <v>525</v>
      </c>
      <c r="H15" s="536">
        <v>1530</v>
      </c>
      <c r="I15" s="536">
        <v>629</v>
      </c>
      <c r="J15" s="537">
        <v>722</v>
      </c>
      <c r="K15" s="538">
        <v>9</v>
      </c>
      <c r="L15" s="349">
        <v>1.2465373961218837</v>
      </c>
    </row>
    <row r="16" spans="1:17" s="110" customFormat="1" ht="15" customHeight="1" x14ac:dyDescent="0.2">
      <c r="A16" s="350"/>
      <c r="B16" s="351" t="s">
        <v>109</v>
      </c>
      <c r="C16" s="347"/>
      <c r="D16" s="347"/>
      <c r="E16" s="348"/>
      <c r="F16" s="536">
        <v>2260</v>
      </c>
      <c r="G16" s="536">
        <v>1672</v>
      </c>
      <c r="H16" s="536">
        <v>1793</v>
      </c>
      <c r="I16" s="536">
        <v>2104</v>
      </c>
      <c r="J16" s="537">
        <v>2197</v>
      </c>
      <c r="K16" s="538">
        <v>63</v>
      </c>
      <c r="L16" s="349">
        <v>2.867546654528903</v>
      </c>
    </row>
    <row r="17" spans="1:12" s="110" customFormat="1" ht="15" customHeight="1" x14ac:dyDescent="0.2">
      <c r="A17" s="350"/>
      <c r="B17" s="351" t="s">
        <v>110</v>
      </c>
      <c r="C17" s="347"/>
      <c r="D17" s="347"/>
      <c r="E17" s="348"/>
      <c r="F17" s="536">
        <v>373</v>
      </c>
      <c r="G17" s="536">
        <v>184</v>
      </c>
      <c r="H17" s="536">
        <v>207</v>
      </c>
      <c r="I17" s="536">
        <v>315</v>
      </c>
      <c r="J17" s="537">
        <v>304</v>
      </c>
      <c r="K17" s="538">
        <v>69</v>
      </c>
      <c r="L17" s="349">
        <v>22.69736842105263</v>
      </c>
    </row>
    <row r="18" spans="1:12" s="110" customFormat="1" ht="15" customHeight="1" x14ac:dyDescent="0.2">
      <c r="A18" s="350"/>
      <c r="B18" s="351" t="s">
        <v>111</v>
      </c>
      <c r="C18" s="347"/>
      <c r="D18" s="347"/>
      <c r="E18" s="348"/>
      <c r="F18" s="536">
        <v>43</v>
      </c>
      <c r="G18" s="536">
        <v>32</v>
      </c>
      <c r="H18" s="536">
        <v>29</v>
      </c>
      <c r="I18" s="536">
        <v>23</v>
      </c>
      <c r="J18" s="537">
        <v>34</v>
      </c>
      <c r="K18" s="538">
        <v>9</v>
      </c>
      <c r="L18" s="349">
        <v>26.470588235294116</v>
      </c>
    </row>
    <row r="19" spans="1:12" s="110" customFormat="1" ht="15" customHeight="1" x14ac:dyDescent="0.2">
      <c r="A19" s="118" t="s">
        <v>113</v>
      </c>
      <c r="B19" s="119" t="s">
        <v>181</v>
      </c>
      <c r="C19" s="347"/>
      <c r="D19" s="347"/>
      <c r="E19" s="348"/>
      <c r="F19" s="536">
        <v>2479</v>
      </c>
      <c r="G19" s="536">
        <v>1645</v>
      </c>
      <c r="H19" s="536">
        <v>2708</v>
      </c>
      <c r="I19" s="536">
        <v>2164</v>
      </c>
      <c r="J19" s="537">
        <v>2291</v>
      </c>
      <c r="K19" s="538">
        <v>188</v>
      </c>
      <c r="L19" s="349">
        <v>8.2060235704932349</v>
      </c>
    </row>
    <row r="20" spans="1:12" s="110" customFormat="1" ht="15" customHeight="1" x14ac:dyDescent="0.2">
      <c r="A20" s="118"/>
      <c r="B20" s="119" t="s">
        <v>182</v>
      </c>
      <c r="C20" s="347"/>
      <c r="D20" s="347"/>
      <c r="E20" s="348"/>
      <c r="F20" s="536">
        <v>928</v>
      </c>
      <c r="G20" s="536">
        <v>768</v>
      </c>
      <c r="H20" s="536">
        <v>851</v>
      </c>
      <c r="I20" s="536">
        <v>907</v>
      </c>
      <c r="J20" s="537">
        <v>966</v>
      </c>
      <c r="K20" s="538">
        <v>-38</v>
      </c>
      <c r="L20" s="349">
        <v>-3.9337474120082816</v>
      </c>
    </row>
    <row r="21" spans="1:12" s="110" customFormat="1" ht="15" customHeight="1" x14ac:dyDescent="0.2">
      <c r="A21" s="118" t="s">
        <v>113</v>
      </c>
      <c r="B21" s="119" t="s">
        <v>116</v>
      </c>
      <c r="C21" s="347"/>
      <c r="D21" s="347"/>
      <c r="E21" s="348"/>
      <c r="F21" s="536">
        <v>2472</v>
      </c>
      <c r="G21" s="536">
        <v>1601</v>
      </c>
      <c r="H21" s="536">
        <v>2509</v>
      </c>
      <c r="I21" s="536">
        <v>1956</v>
      </c>
      <c r="J21" s="537">
        <v>2265</v>
      </c>
      <c r="K21" s="538">
        <v>207</v>
      </c>
      <c r="L21" s="349">
        <v>9.1390728476821188</v>
      </c>
    </row>
    <row r="22" spans="1:12" s="110" customFormat="1" ht="15" customHeight="1" x14ac:dyDescent="0.2">
      <c r="A22" s="118"/>
      <c r="B22" s="119" t="s">
        <v>117</v>
      </c>
      <c r="C22" s="347"/>
      <c r="D22" s="347"/>
      <c r="E22" s="348"/>
      <c r="F22" s="536">
        <v>935</v>
      </c>
      <c r="G22" s="536">
        <v>811</v>
      </c>
      <c r="H22" s="536">
        <v>1050</v>
      </c>
      <c r="I22" s="536">
        <v>1115</v>
      </c>
      <c r="J22" s="537">
        <v>992</v>
      </c>
      <c r="K22" s="538">
        <v>-57</v>
      </c>
      <c r="L22" s="349">
        <v>-5.745967741935484</v>
      </c>
    </row>
    <row r="23" spans="1:12" s="110" customFormat="1" ht="15" customHeight="1" x14ac:dyDescent="0.2">
      <c r="A23" s="352" t="s">
        <v>347</v>
      </c>
      <c r="B23" s="353" t="s">
        <v>193</v>
      </c>
      <c r="C23" s="354"/>
      <c r="D23" s="354"/>
      <c r="E23" s="355"/>
      <c r="F23" s="539">
        <v>111</v>
      </c>
      <c r="G23" s="539">
        <v>94</v>
      </c>
      <c r="H23" s="539">
        <v>633</v>
      </c>
      <c r="I23" s="539">
        <v>48</v>
      </c>
      <c r="J23" s="540">
        <v>63</v>
      </c>
      <c r="K23" s="541">
        <v>48</v>
      </c>
      <c r="L23" s="356">
        <v>76.19047619047619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24.2</v>
      </c>
      <c r="G25" s="542">
        <v>30.8</v>
      </c>
      <c r="H25" s="542">
        <v>32.5</v>
      </c>
      <c r="I25" s="542">
        <v>29.2</v>
      </c>
      <c r="J25" s="542">
        <v>25.6</v>
      </c>
      <c r="K25" s="543" t="s">
        <v>349</v>
      </c>
      <c r="L25" s="364">
        <v>-1.4000000000000021</v>
      </c>
    </row>
    <row r="26" spans="1:12" s="110" customFormat="1" ht="15" customHeight="1" x14ac:dyDescent="0.2">
      <c r="A26" s="365" t="s">
        <v>105</v>
      </c>
      <c r="B26" s="366" t="s">
        <v>345</v>
      </c>
      <c r="C26" s="362"/>
      <c r="D26" s="362"/>
      <c r="E26" s="363"/>
      <c r="F26" s="542">
        <v>21.2</v>
      </c>
      <c r="G26" s="542">
        <v>28.9</v>
      </c>
      <c r="H26" s="542">
        <v>28.1</v>
      </c>
      <c r="I26" s="542">
        <v>24.5</v>
      </c>
      <c r="J26" s="544">
        <v>22.4</v>
      </c>
      <c r="K26" s="543" t="s">
        <v>349</v>
      </c>
      <c r="L26" s="364">
        <v>-1.1999999999999993</v>
      </c>
    </row>
    <row r="27" spans="1:12" s="110" customFormat="1" ht="15" customHeight="1" x14ac:dyDescent="0.2">
      <c r="A27" s="365"/>
      <c r="B27" s="366" t="s">
        <v>346</v>
      </c>
      <c r="C27" s="362"/>
      <c r="D27" s="362"/>
      <c r="E27" s="363"/>
      <c r="F27" s="542">
        <v>27.9</v>
      </c>
      <c r="G27" s="542">
        <v>32.6</v>
      </c>
      <c r="H27" s="542">
        <v>37.1</v>
      </c>
      <c r="I27" s="542">
        <v>34.9</v>
      </c>
      <c r="J27" s="542">
        <v>29.5</v>
      </c>
      <c r="K27" s="543" t="s">
        <v>349</v>
      </c>
      <c r="L27" s="364">
        <v>-1.6000000000000014</v>
      </c>
    </row>
    <row r="28" spans="1:12" s="110" customFormat="1" ht="15" customHeight="1" x14ac:dyDescent="0.2">
      <c r="A28" s="365" t="s">
        <v>113</v>
      </c>
      <c r="B28" s="366" t="s">
        <v>108</v>
      </c>
      <c r="C28" s="362"/>
      <c r="D28" s="362"/>
      <c r="E28" s="363"/>
      <c r="F28" s="542">
        <v>36.9</v>
      </c>
      <c r="G28" s="542">
        <v>42</v>
      </c>
      <c r="H28" s="542">
        <v>42</v>
      </c>
      <c r="I28" s="542">
        <v>40.9</v>
      </c>
      <c r="J28" s="542">
        <v>37.299999999999997</v>
      </c>
      <c r="K28" s="543" t="s">
        <v>349</v>
      </c>
      <c r="L28" s="364">
        <v>-0.39999999999999858</v>
      </c>
    </row>
    <row r="29" spans="1:12" s="110" customFormat="1" ht="11.25" x14ac:dyDescent="0.2">
      <c r="A29" s="365"/>
      <c r="B29" s="366" t="s">
        <v>109</v>
      </c>
      <c r="C29" s="362"/>
      <c r="D29" s="362"/>
      <c r="E29" s="363"/>
      <c r="F29" s="542">
        <v>21.9</v>
      </c>
      <c r="G29" s="542">
        <v>27.8</v>
      </c>
      <c r="H29" s="542">
        <v>28.3</v>
      </c>
      <c r="I29" s="542">
        <v>26.3</v>
      </c>
      <c r="J29" s="544">
        <v>23.7</v>
      </c>
      <c r="K29" s="543" t="s">
        <v>349</v>
      </c>
      <c r="L29" s="364">
        <v>-1.8000000000000007</v>
      </c>
    </row>
    <row r="30" spans="1:12" s="110" customFormat="1" ht="15" customHeight="1" x14ac:dyDescent="0.2">
      <c r="A30" s="365"/>
      <c r="B30" s="366" t="s">
        <v>110</v>
      </c>
      <c r="C30" s="362"/>
      <c r="D30" s="362"/>
      <c r="E30" s="363"/>
      <c r="F30" s="542">
        <v>18.5</v>
      </c>
      <c r="G30" s="542">
        <v>29.3</v>
      </c>
      <c r="H30" s="542">
        <v>30.4</v>
      </c>
      <c r="I30" s="542">
        <v>27.4</v>
      </c>
      <c r="J30" s="542">
        <v>14.8</v>
      </c>
      <c r="K30" s="543" t="s">
        <v>349</v>
      </c>
      <c r="L30" s="364">
        <v>3.6999999999999993</v>
      </c>
    </row>
    <row r="31" spans="1:12" s="110" customFormat="1" ht="15" customHeight="1" x14ac:dyDescent="0.2">
      <c r="A31" s="365"/>
      <c r="B31" s="366" t="s">
        <v>111</v>
      </c>
      <c r="C31" s="362"/>
      <c r="D31" s="362"/>
      <c r="E31" s="363"/>
      <c r="F31" s="542">
        <v>16.3</v>
      </c>
      <c r="G31" s="542">
        <v>43.8</v>
      </c>
      <c r="H31" s="542">
        <v>27.6</v>
      </c>
      <c r="I31" s="542">
        <v>26.1</v>
      </c>
      <c r="J31" s="542">
        <v>20.6</v>
      </c>
      <c r="K31" s="543" t="s">
        <v>349</v>
      </c>
      <c r="L31" s="364">
        <v>-4.3000000000000007</v>
      </c>
    </row>
    <row r="32" spans="1:12" s="110" customFormat="1" ht="15" customHeight="1" x14ac:dyDescent="0.2">
      <c r="A32" s="367" t="s">
        <v>113</v>
      </c>
      <c r="B32" s="368" t="s">
        <v>181</v>
      </c>
      <c r="C32" s="362"/>
      <c r="D32" s="362"/>
      <c r="E32" s="363"/>
      <c r="F32" s="542">
        <v>22.2</v>
      </c>
      <c r="G32" s="542">
        <v>29.8</v>
      </c>
      <c r="H32" s="542">
        <v>30.3</v>
      </c>
      <c r="I32" s="542">
        <v>27.3</v>
      </c>
      <c r="J32" s="544">
        <v>24.5</v>
      </c>
      <c r="K32" s="543" t="s">
        <v>349</v>
      </c>
      <c r="L32" s="364">
        <v>-2.3000000000000007</v>
      </c>
    </row>
    <row r="33" spans="1:12" s="110" customFormat="1" ht="15" customHeight="1" x14ac:dyDescent="0.2">
      <c r="A33" s="367"/>
      <c r="B33" s="368" t="s">
        <v>182</v>
      </c>
      <c r="C33" s="362"/>
      <c r="D33" s="362"/>
      <c r="E33" s="363"/>
      <c r="F33" s="542">
        <v>29.6</v>
      </c>
      <c r="G33" s="542">
        <v>32.9</v>
      </c>
      <c r="H33" s="542">
        <v>37.799999999999997</v>
      </c>
      <c r="I33" s="542">
        <v>33.700000000000003</v>
      </c>
      <c r="J33" s="542">
        <v>28.2</v>
      </c>
      <c r="K33" s="543" t="s">
        <v>349</v>
      </c>
      <c r="L33" s="364">
        <v>1.4000000000000021</v>
      </c>
    </row>
    <row r="34" spans="1:12" s="369" customFormat="1" ht="15" customHeight="1" x14ac:dyDescent="0.2">
      <c r="A34" s="367" t="s">
        <v>113</v>
      </c>
      <c r="B34" s="368" t="s">
        <v>116</v>
      </c>
      <c r="C34" s="362"/>
      <c r="D34" s="362"/>
      <c r="E34" s="363"/>
      <c r="F34" s="542">
        <v>22.3</v>
      </c>
      <c r="G34" s="542">
        <v>27.9</v>
      </c>
      <c r="H34" s="542">
        <v>30.9</v>
      </c>
      <c r="I34" s="542">
        <v>25.6</v>
      </c>
      <c r="J34" s="542">
        <v>23.3</v>
      </c>
      <c r="K34" s="543" t="s">
        <v>349</v>
      </c>
      <c r="L34" s="364">
        <v>-1</v>
      </c>
    </row>
    <row r="35" spans="1:12" s="369" customFormat="1" ht="11.25" x14ac:dyDescent="0.2">
      <c r="A35" s="370"/>
      <c r="B35" s="371" t="s">
        <v>117</v>
      </c>
      <c r="C35" s="372"/>
      <c r="D35" s="372"/>
      <c r="E35" s="373"/>
      <c r="F35" s="545">
        <v>29.4</v>
      </c>
      <c r="G35" s="545">
        <v>36.200000000000003</v>
      </c>
      <c r="H35" s="545">
        <v>35.6</v>
      </c>
      <c r="I35" s="545">
        <v>35.4</v>
      </c>
      <c r="J35" s="546">
        <v>30.9</v>
      </c>
      <c r="K35" s="547" t="s">
        <v>349</v>
      </c>
      <c r="L35" s="374">
        <v>-1.5</v>
      </c>
    </row>
    <row r="36" spans="1:12" s="369" customFormat="1" ht="15.95" customHeight="1" x14ac:dyDescent="0.2">
      <c r="A36" s="375" t="s">
        <v>350</v>
      </c>
      <c r="B36" s="376"/>
      <c r="C36" s="377"/>
      <c r="D36" s="376"/>
      <c r="E36" s="378"/>
      <c r="F36" s="548">
        <v>3275</v>
      </c>
      <c r="G36" s="548">
        <v>2304</v>
      </c>
      <c r="H36" s="548">
        <v>2817</v>
      </c>
      <c r="I36" s="548">
        <v>3001</v>
      </c>
      <c r="J36" s="548">
        <v>3170</v>
      </c>
      <c r="K36" s="549">
        <v>105</v>
      </c>
      <c r="L36" s="380">
        <v>3.3123028391167191</v>
      </c>
    </row>
    <row r="37" spans="1:12" s="369" customFormat="1" ht="15.95" customHeight="1" x14ac:dyDescent="0.2">
      <c r="A37" s="381"/>
      <c r="B37" s="382" t="s">
        <v>113</v>
      </c>
      <c r="C37" s="382" t="s">
        <v>351</v>
      </c>
      <c r="D37" s="382"/>
      <c r="E37" s="383"/>
      <c r="F37" s="548">
        <v>794</v>
      </c>
      <c r="G37" s="548">
        <v>710</v>
      </c>
      <c r="H37" s="548">
        <v>915</v>
      </c>
      <c r="I37" s="548">
        <v>876</v>
      </c>
      <c r="J37" s="548">
        <v>812</v>
      </c>
      <c r="K37" s="549">
        <v>-18</v>
      </c>
      <c r="L37" s="380">
        <v>-2.2167487684729066</v>
      </c>
    </row>
    <row r="38" spans="1:12" s="369" customFormat="1" ht="15.95" customHeight="1" x14ac:dyDescent="0.2">
      <c r="A38" s="381"/>
      <c r="B38" s="384" t="s">
        <v>105</v>
      </c>
      <c r="C38" s="384" t="s">
        <v>106</v>
      </c>
      <c r="D38" s="385"/>
      <c r="E38" s="383"/>
      <c r="F38" s="548">
        <v>1773</v>
      </c>
      <c r="G38" s="548">
        <v>1134</v>
      </c>
      <c r="H38" s="548">
        <v>1457</v>
      </c>
      <c r="I38" s="548">
        <v>1648</v>
      </c>
      <c r="J38" s="550">
        <v>1747</v>
      </c>
      <c r="K38" s="549">
        <v>26</v>
      </c>
      <c r="L38" s="380">
        <v>1.4882655981682884</v>
      </c>
    </row>
    <row r="39" spans="1:12" s="369" customFormat="1" ht="15.95" customHeight="1" x14ac:dyDescent="0.2">
      <c r="A39" s="381"/>
      <c r="B39" s="385"/>
      <c r="C39" s="382" t="s">
        <v>352</v>
      </c>
      <c r="D39" s="385"/>
      <c r="E39" s="383"/>
      <c r="F39" s="548">
        <v>375</v>
      </c>
      <c r="G39" s="548">
        <v>328</v>
      </c>
      <c r="H39" s="548">
        <v>410</v>
      </c>
      <c r="I39" s="548">
        <v>404</v>
      </c>
      <c r="J39" s="548">
        <v>392</v>
      </c>
      <c r="K39" s="549">
        <v>-17</v>
      </c>
      <c r="L39" s="380">
        <v>-4.3367346938775508</v>
      </c>
    </row>
    <row r="40" spans="1:12" s="369" customFormat="1" ht="15.95" customHeight="1" x14ac:dyDescent="0.2">
      <c r="A40" s="381"/>
      <c r="B40" s="384"/>
      <c r="C40" s="384" t="s">
        <v>107</v>
      </c>
      <c r="D40" s="385"/>
      <c r="E40" s="383"/>
      <c r="F40" s="548">
        <v>1502</v>
      </c>
      <c r="G40" s="548">
        <v>1170</v>
      </c>
      <c r="H40" s="548">
        <v>1360</v>
      </c>
      <c r="I40" s="548">
        <v>1353</v>
      </c>
      <c r="J40" s="548">
        <v>1423</v>
      </c>
      <c r="K40" s="549">
        <v>79</v>
      </c>
      <c r="L40" s="380">
        <v>5.5516514406184116</v>
      </c>
    </row>
    <row r="41" spans="1:12" s="369" customFormat="1" ht="24" customHeight="1" x14ac:dyDescent="0.2">
      <c r="A41" s="381"/>
      <c r="B41" s="385"/>
      <c r="C41" s="382" t="s">
        <v>352</v>
      </c>
      <c r="D41" s="385"/>
      <c r="E41" s="383"/>
      <c r="F41" s="548">
        <v>419</v>
      </c>
      <c r="G41" s="548">
        <v>382</v>
      </c>
      <c r="H41" s="548">
        <v>505</v>
      </c>
      <c r="I41" s="548">
        <v>472</v>
      </c>
      <c r="J41" s="550">
        <v>420</v>
      </c>
      <c r="K41" s="549">
        <v>-1</v>
      </c>
      <c r="L41" s="380">
        <v>-0.23809523809523808</v>
      </c>
    </row>
    <row r="42" spans="1:12" s="110" customFormat="1" ht="15" customHeight="1" x14ac:dyDescent="0.2">
      <c r="A42" s="381"/>
      <c r="B42" s="384" t="s">
        <v>113</v>
      </c>
      <c r="C42" s="384" t="s">
        <v>353</v>
      </c>
      <c r="D42" s="385"/>
      <c r="E42" s="383"/>
      <c r="F42" s="548">
        <v>613</v>
      </c>
      <c r="G42" s="548">
        <v>431</v>
      </c>
      <c r="H42" s="548">
        <v>836</v>
      </c>
      <c r="I42" s="548">
        <v>569</v>
      </c>
      <c r="J42" s="548">
        <v>656</v>
      </c>
      <c r="K42" s="549">
        <v>-43</v>
      </c>
      <c r="L42" s="380">
        <v>-6.5548780487804876</v>
      </c>
    </row>
    <row r="43" spans="1:12" s="110" customFormat="1" ht="15" customHeight="1" x14ac:dyDescent="0.2">
      <c r="A43" s="381"/>
      <c r="B43" s="385"/>
      <c r="C43" s="382" t="s">
        <v>352</v>
      </c>
      <c r="D43" s="385"/>
      <c r="E43" s="383"/>
      <c r="F43" s="548">
        <v>226</v>
      </c>
      <c r="G43" s="548">
        <v>181</v>
      </c>
      <c r="H43" s="548">
        <v>351</v>
      </c>
      <c r="I43" s="548">
        <v>233</v>
      </c>
      <c r="J43" s="548">
        <v>245</v>
      </c>
      <c r="K43" s="549">
        <v>-19</v>
      </c>
      <c r="L43" s="380">
        <v>-7.7551020408163263</v>
      </c>
    </row>
    <row r="44" spans="1:12" s="110" customFormat="1" ht="15" customHeight="1" x14ac:dyDescent="0.2">
      <c r="A44" s="381"/>
      <c r="B44" s="384"/>
      <c r="C44" s="366" t="s">
        <v>109</v>
      </c>
      <c r="D44" s="385"/>
      <c r="E44" s="383"/>
      <c r="F44" s="548">
        <v>2246</v>
      </c>
      <c r="G44" s="548">
        <v>1657</v>
      </c>
      <c r="H44" s="548">
        <v>1745</v>
      </c>
      <c r="I44" s="548">
        <v>2095</v>
      </c>
      <c r="J44" s="550">
        <v>2176</v>
      </c>
      <c r="K44" s="549">
        <v>70</v>
      </c>
      <c r="L44" s="380">
        <v>3.2169117647058822</v>
      </c>
    </row>
    <row r="45" spans="1:12" s="110" customFormat="1" ht="15" customHeight="1" x14ac:dyDescent="0.2">
      <c r="A45" s="381"/>
      <c r="B45" s="385"/>
      <c r="C45" s="382" t="s">
        <v>352</v>
      </c>
      <c r="D45" s="385"/>
      <c r="E45" s="383"/>
      <c r="F45" s="548">
        <v>492</v>
      </c>
      <c r="G45" s="548">
        <v>461</v>
      </c>
      <c r="H45" s="548">
        <v>493</v>
      </c>
      <c r="I45" s="548">
        <v>551</v>
      </c>
      <c r="J45" s="548">
        <v>515</v>
      </c>
      <c r="K45" s="549">
        <v>-23</v>
      </c>
      <c r="L45" s="380">
        <v>-4.4660194174757279</v>
      </c>
    </row>
    <row r="46" spans="1:12" s="110" customFormat="1" ht="15" customHeight="1" x14ac:dyDescent="0.2">
      <c r="A46" s="381"/>
      <c r="B46" s="384"/>
      <c r="C46" s="366" t="s">
        <v>110</v>
      </c>
      <c r="D46" s="385"/>
      <c r="E46" s="383"/>
      <c r="F46" s="548">
        <v>373</v>
      </c>
      <c r="G46" s="548">
        <v>184</v>
      </c>
      <c r="H46" s="548">
        <v>207</v>
      </c>
      <c r="I46" s="548">
        <v>314</v>
      </c>
      <c r="J46" s="548">
        <v>304</v>
      </c>
      <c r="K46" s="549">
        <v>69</v>
      </c>
      <c r="L46" s="380">
        <v>22.69736842105263</v>
      </c>
    </row>
    <row r="47" spans="1:12" s="110" customFormat="1" ht="15" customHeight="1" x14ac:dyDescent="0.2">
      <c r="A47" s="381"/>
      <c r="B47" s="385"/>
      <c r="C47" s="382" t="s">
        <v>352</v>
      </c>
      <c r="D47" s="385"/>
      <c r="E47" s="383"/>
      <c r="F47" s="548">
        <v>69</v>
      </c>
      <c r="G47" s="548">
        <v>54</v>
      </c>
      <c r="H47" s="548">
        <v>63</v>
      </c>
      <c r="I47" s="548">
        <v>86</v>
      </c>
      <c r="J47" s="550">
        <v>45</v>
      </c>
      <c r="K47" s="549">
        <v>24</v>
      </c>
      <c r="L47" s="380">
        <v>53.333333333333336</v>
      </c>
    </row>
    <row r="48" spans="1:12" s="110" customFormat="1" ht="15" customHeight="1" x14ac:dyDescent="0.2">
      <c r="A48" s="381"/>
      <c r="B48" s="385"/>
      <c r="C48" s="366" t="s">
        <v>111</v>
      </c>
      <c r="D48" s="386"/>
      <c r="E48" s="387"/>
      <c r="F48" s="548">
        <v>43</v>
      </c>
      <c r="G48" s="548">
        <v>32</v>
      </c>
      <c r="H48" s="548">
        <v>29</v>
      </c>
      <c r="I48" s="548">
        <v>23</v>
      </c>
      <c r="J48" s="548">
        <v>34</v>
      </c>
      <c r="K48" s="549">
        <v>9</v>
      </c>
      <c r="L48" s="380">
        <v>26.470588235294116</v>
      </c>
    </row>
    <row r="49" spans="1:12" s="110" customFormat="1" ht="15" customHeight="1" x14ac:dyDescent="0.2">
      <c r="A49" s="381"/>
      <c r="B49" s="385"/>
      <c r="C49" s="382" t="s">
        <v>352</v>
      </c>
      <c r="D49" s="385"/>
      <c r="E49" s="383"/>
      <c r="F49" s="548">
        <v>7</v>
      </c>
      <c r="G49" s="548">
        <v>14</v>
      </c>
      <c r="H49" s="548">
        <v>8</v>
      </c>
      <c r="I49" s="548">
        <v>6</v>
      </c>
      <c r="J49" s="548">
        <v>7</v>
      </c>
      <c r="K49" s="549">
        <v>0</v>
      </c>
      <c r="L49" s="380">
        <v>0</v>
      </c>
    </row>
    <row r="50" spans="1:12" s="110" customFormat="1" ht="15" customHeight="1" x14ac:dyDescent="0.2">
      <c r="A50" s="381"/>
      <c r="B50" s="384" t="s">
        <v>113</v>
      </c>
      <c r="C50" s="382" t="s">
        <v>181</v>
      </c>
      <c r="D50" s="385"/>
      <c r="E50" s="383"/>
      <c r="F50" s="548">
        <v>2356</v>
      </c>
      <c r="G50" s="548">
        <v>1542</v>
      </c>
      <c r="H50" s="548">
        <v>1980</v>
      </c>
      <c r="I50" s="548">
        <v>2099</v>
      </c>
      <c r="J50" s="550">
        <v>2210</v>
      </c>
      <c r="K50" s="549">
        <v>146</v>
      </c>
      <c r="L50" s="380">
        <v>6.6063348416289589</v>
      </c>
    </row>
    <row r="51" spans="1:12" s="110" customFormat="1" ht="15" customHeight="1" x14ac:dyDescent="0.2">
      <c r="A51" s="381"/>
      <c r="B51" s="385"/>
      <c r="C51" s="382" t="s">
        <v>352</v>
      </c>
      <c r="D51" s="385"/>
      <c r="E51" s="383"/>
      <c r="F51" s="548">
        <v>522</v>
      </c>
      <c r="G51" s="548">
        <v>459</v>
      </c>
      <c r="H51" s="548">
        <v>599</v>
      </c>
      <c r="I51" s="548">
        <v>572</v>
      </c>
      <c r="J51" s="548">
        <v>541</v>
      </c>
      <c r="K51" s="549">
        <v>-19</v>
      </c>
      <c r="L51" s="380">
        <v>-3.512014787430684</v>
      </c>
    </row>
    <row r="52" spans="1:12" s="110" customFormat="1" ht="15" customHeight="1" x14ac:dyDescent="0.2">
      <c r="A52" s="381"/>
      <c r="B52" s="384"/>
      <c r="C52" s="382" t="s">
        <v>182</v>
      </c>
      <c r="D52" s="385"/>
      <c r="E52" s="383"/>
      <c r="F52" s="548">
        <v>919</v>
      </c>
      <c r="G52" s="548">
        <v>762</v>
      </c>
      <c r="H52" s="548">
        <v>837</v>
      </c>
      <c r="I52" s="548">
        <v>902</v>
      </c>
      <c r="J52" s="548">
        <v>960</v>
      </c>
      <c r="K52" s="549">
        <v>-41</v>
      </c>
      <c r="L52" s="380">
        <v>-4.270833333333333</v>
      </c>
    </row>
    <row r="53" spans="1:12" s="269" customFormat="1" ht="11.25" customHeight="1" x14ac:dyDescent="0.2">
      <c r="A53" s="381"/>
      <c r="B53" s="385"/>
      <c r="C53" s="382" t="s">
        <v>352</v>
      </c>
      <c r="D53" s="385"/>
      <c r="E53" s="383"/>
      <c r="F53" s="548">
        <v>272</v>
      </c>
      <c r="G53" s="548">
        <v>251</v>
      </c>
      <c r="H53" s="548">
        <v>316</v>
      </c>
      <c r="I53" s="548">
        <v>304</v>
      </c>
      <c r="J53" s="550">
        <v>271</v>
      </c>
      <c r="K53" s="549">
        <v>1</v>
      </c>
      <c r="L53" s="380">
        <v>0.36900369003690037</v>
      </c>
    </row>
    <row r="54" spans="1:12" s="151" customFormat="1" ht="12.75" customHeight="1" x14ac:dyDescent="0.2">
      <c r="A54" s="381"/>
      <c r="B54" s="384" t="s">
        <v>113</v>
      </c>
      <c r="C54" s="384" t="s">
        <v>116</v>
      </c>
      <c r="D54" s="385"/>
      <c r="E54" s="383"/>
      <c r="F54" s="548">
        <v>2366</v>
      </c>
      <c r="G54" s="548">
        <v>1508</v>
      </c>
      <c r="H54" s="548">
        <v>1855</v>
      </c>
      <c r="I54" s="548">
        <v>1902</v>
      </c>
      <c r="J54" s="548">
        <v>2198</v>
      </c>
      <c r="K54" s="549">
        <v>168</v>
      </c>
      <c r="L54" s="380">
        <v>7.6433121019108281</v>
      </c>
    </row>
    <row r="55" spans="1:12" ht="11.25" x14ac:dyDescent="0.2">
      <c r="A55" s="381"/>
      <c r="B55" s="385"/>
      <c r="C55" s="382" t="s">
        <v>352</v>
      </c>
      <c r="D55" s="385"/>
      <c r="E55" s="383"/>
      <c r="F55" s="548">
        <v>527</v>
      </c>
      <c r="G55" s="548">
        <v>421</v>
      </c>
      <c r="H55" s="548">
        <v>573</v>
      </c>
      <c r="I55" s="548">
        <v>487</v>
      </c>
      <c r="J55" s="548">
        <v>512</v>
      </c>
      <c r="K55" s="549">
        <v>15</v>
      </c>
      <c r="L55" s="380">
        <v>2.9296875</v>
      </c>
    </row>
    <row r="56" spans="1:12" ht="14.25" customHeight="1" x14ac:dyDescent="0.2">
      <c r="A56" s="381"/>
      <c r="B56" s="385"/>
      <c r="C56" s="384" t="s">
        <v>117</v>
      </c>
      <c r="D56" s="385"/>
      <c r="E56" s="383"/>
      <c r="F56" s="548">
        <v>909</v>
      </c>
      <c r="G56" s="548">
        <v>795</v>
      </c>
      <c r="H56" s="548">
        <v>962</v>
      </c>
      <c r="I56" s="548">
        <v>1099</v>
      </c>
      <c r="J56" s="548">
        <v>972</v>
      </c>
      <c r="K56" s="549">
        <v>-63</v>
      </c>
      <c r="L56" s="380">
        <v>-6.4814814814814818</v>
      </c>
    </row>
    <row r="57" spans="1:12" ht="18.75" customHeight="1" x14ac:dyDescent="0.2">
      <c r="A57" s="388"/>
      <c r="B57" s="389"/>
      <c r="C57" s="390" t="s">
        <v>352</v>
      </c>
      <c r="D57" s="389"/>
      <c r="E57" s="391"/>
      <c r="F57" s="551">
        <v>267</v>
      </c>
      <c r="G57" s="552">
        <v>288</v>
      </c>
      <c r="H57" s="552">
        <v>342</v>
      </c>
      <c r="I57" s="552">
        <v>389</v>
      </c>
      <c r="J57" s="552">
        <v>300</v>
      </c>
      <c r="K57" s="553">
        <f t="shared" ref="K57" si="0">IF(OR(F57=".",J57=".")=TRUE,".",IF(OR(F57="*",J57="*")=TRUE,"*",IF(AND(F57="-",J57="-")=TRUE,"-",IF(AND(ISNUMBER(J57),ISNUMBER(F57))=TRUE,IF(F57-J57=0,0,F57-J57),IF(ISNUMBER(F57)=TRUE,F57,-J57)))))</f>
        <v>-33</v>
      </c>
      <c r="L57" s="392">
        <f t="shared" ref="L57" si="1">IF(K57 =".",".",IF(K57 ="*","*",IF(K57="-","-",IF(K57=0,0,IF(OR(J57="-",J57=".",F57="-",F57=".")=TRUE,"X",IF(J57=0,"0,0",IF(ABS(K57*100/J57)&gt;250,".X",(K57*100/J57))))))))</f>
        <v>-11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3407</v>
      </c>
      <c r="E11" s="114">
        <v>2413</v>
      </c>
      <c r="F11" s="114">
        <v>3559</v>
      </c>
      <c r="G11" s="114">
        <v>3071</v>
      </c>
      <c r="H11" s="140">
        <v>3257</v>
      </c>
      <c r="I11" s="115">
        <v>150</v>
      </c>
      <c r="J11" s="116">
        <v>4.6054651519803498</v>
      </c>
    </row>
    <row r="12" spans="1:15" s="110" customFormat="1" ht="24.95" customHeight="1" x14ac:dyDescent="0.2">
      <c r="A12" s="193" t="s">
        <v>132</v>
      </c>
      <c r="B12" s="194" t="s">
        <v>133</v>
      </c>
      <c r="C12" s="113">
        <v>2.4948635162899913</v>
      </c>
      <c r="D12" s="115">
        <v>85</v>
      </c>
      <c r="E12" s="114">
        <v>30</v>
      </c>
      <c r="F12" s="114">
        <v>53</v>
      </c>
      <c r="G12" s="114">
        <v>60</v>
      </c>
      <c r="H12" s="140">
        <v>74</v>
      </c>
      <c r="I12" s="115">
        <v>11</v>
      </c>
      <c r="J12" s="116">
        <v>14.864864864864865</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18.4913413560317</v>
      </c>
      <c r="D14" s="115">
        <v>630</v>
      </c>
      <c r="E14" s="114">
        <v>327</v>
      </c>
      <c r="F14" s="114">
        <v>538</v>
      </c>
      <c r="G14" s="114">
        <v>501</v>
      </c>
      <c r="H14" s="140">
        <v>647</v>
      </c>
      <c r="I14" s="115">
        <v>-17</v>
      </c>
      <c r="J14" s="116">
        <v>-2.6275115919629055</v>
      </c>
      <c r="K14" s="110"/>
      <c r="L14" s="110"/>
      <c r="M14" s="110"/>
      <c r="N14" s="110"/>
      <c r="O14" s="110"/>
    </row>
    <row r="15" spans="1:15" s="110" customFormat="1" ht="24.95" customHeight="1" x14ac:dyDescent="0.2">
      <c r="A15" s="193" t="s">
        <v>216</v>
      </c>
      <c r="B15" s="199" t="s">
        <v>217</v>
      </c>
      <c r="C15" s="113">
        <v>9.3924273554446724</v>
      </c>
      <c r="D15" s="115">
        <v>320</v>
      </c>
      <c r="E15" s="114">
        <v>192</v>
      </c>
      <c r="F15" s="114">
        <v>276</v>
      </c>
      <c r="G15" s="114">
        <v>191</v>
      </c>
      <c r="H15" s="140">
        <v>279</v>
      </c>
      <c r="I15" s="115">
        <v>41</v>
      </c>
      <c r="J15" s="116">
        <v>14.695340501792115</v>
      </c>
    </row>
    <row r="16" spans="1:15" s="287" customFormat="1" ht="24.95" customHeight="1" x14ac:dyDescent="0.2">
      <c r="A16" s="193" t="s">
        <v>218</v>
      </c>
      <c r="B16" s="199" t="s">
        <v>141</v>
      </c>
      <c r="C16" s="113">
        <v>6.7508071617258585</v>
      </c>
      <c r="D16" s="115">
        <v>230</v>
      </c>
      <c r="E16" s="114">
        <v>86</v>
      </c>
      <c r="F16" s="114">
        <v>170</v>
      </c>
      <c r="G16" s="114">
        <v>124</v>
      </c>
      <c r="H16" s="140">
        <v>282</v>
      </c>
      <c r="I16" s="115">
        <v>-52</v>
      </c>
      <c r="J16" s="116">
        <v>-18.439716312056738</v>
      </c>
      <c r="K16" s="110"/>
      <c r="L16" s="110"/>
      <c r="M16" s="110"/>
      <c r="N16" s="110"/>
      <c r="O16" s="110"/>
    </row>
    <row r="17" spans="1:15" s="110" customFormat="1" ht="24.95" customHeight="1" x14ac:dyDescent="0.2">
      <c r="A17" s="193" t="s">
        <v>142</v>
      </c>
      <c r="B17" s="199" t="s">
        <v>220</v>
      </c>
      <c r="C17" s="113">
        <v>2.3481068388611681</v>
      </c>
      <c r="D17" s="115">
        <v>80</v>
      </c>
      <c r="E17" s="114">
        <v>49</v>
      </c>
      <c r="F17" s="114">
        <v>92</v>
      </c>
      <c r="G17" s="114">
        <v>186</v>
      </c>
      <c r="H17" s="140">
        <v>86</v>
      </c>
      <c r="I17" s="115">
        <v>-6</v>
      </c>
      <c r="J17" s="116">
        <v>-6.9767441860465116</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14.969181097739947</v>
      </c>
      <c r="D19" s="115">
        <v>510</v>
      </c>
      <c r="E19" s="114">
        <v>288</v>
      </c>
      <c r="F19" s="114">
        <v>480</v>
      </c>
      <c r="G19" s="114">
        <v>323</v>
      </c>
      <c r="H19" s="140">
        <v>393</v>
      </c>
      <c r="I19" s="115">
        <v>117</v>
      </c>
      <c r="J19" s="116">
        <v>29.770992366412212</v>
      </c>
    </row>
    <row r="20" spans="1:15" s="287" customFormat="1" ht="24.95" customHeight="1" x14ac:dyDescent="0.2">
      <c r="A20" s="193" t="s">
        <v>148</v>
      </c>
      <c r="B20" s="199" t="s">
        <v>149</v>
      </c>
      <c r="C20" s="113">
        <v>4.1385383034928092</v>
      </c>
      <c r="D20" s="115">
        <v>141</v>
      </c>
      <c r="E20" s="114">
        <v>127</v>
      </c>
      <c r="F20" s="114">
        <v>189</v>
      </c>
      <c r="G20" s="114">
        <v>164</v>
      </c>
      <c r="H20" s="140">
        <v>185</v>
      </c>
      <c r="I20" s="115">
        <v>-44</v>
      </c>
      <c r="J20" s="116">
        <v>-23.783783783783782</v>
      </c>
      <c r="K20" s="110"/>
      <c r="L20" s="110"/>
      <c r="M20" s="110"/>
      <c r="N20" s="110"/>
      <c r="O20" s="110"/>
    </row>
    <row r="21" spans="1:15" s="110" customFormat="1" ht="24.95" customHeight="1" x14ac:dyDescent="0.2">
      <c r="A21" s="201" t="s">
        <v>150</v>
      </c>
      <c r="B21" s="202" t="s">
        <v>151</v>
      </c>
      <c r="C21" s="113">
        <v>19.724097446433813</v>
      </c>
      <c r="D21" s="115">
        <v>672</v>
      </c>
      <c r="E21" s="114">
        <v>571</v>
      </c>
      <c r="F21" s="114">
        <v>679</v>
      </c>
      <c r="G21" s="114">
        <v>818</v>
      </c>
      <c r="H21" s="140">
        <v>544</v>
      </c>
      <c r="I21" s="115">
        <v>128</v>
      </c>
      <c r="J21" s="116">
        <v>23.529411764705884</v>
      </c>
    </row>
    <row r="22" spans="1:15" s="110" customFormat="1" ht="24.95" customHeight="1" x14ac:dyDescent="0.2">
      <c r="A22" s="201" t="s">
        <v>152</v>
      </c>
      <c r="B22" s="199" t="s">
        <v>153</v>
      </c>
      <c r="C22" s="113">
        <v>1.4675667742882301</v>
      </c>
      <c r="D22" s="115">
        <v>50</v>
      </c>
      <c r="E22" s="114">
        <v>46</v>
      </c>
      <c r="F22" s="114">
        <v>65</v>
      </c>
      <c r="G22" s="114">
        <v>37</v>
      </c>
      <c r="H22" s="140">
        <v>76</v>
      </c>
      <c r="I22" s="115">
        <v>-26</v>
      </c>
      <c r="J22" s="116">
        <v>-34.210526315789473</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7.4258878778984441</v>
      </c>
      <c r="D24" s="115">
        <v>253</v>
      </c>
      <c r="E24" s="114">
        <v>171</v>
      </c>
      <c r="F24" s="114">
        <v>214</v>
      </c>
      <c r="G24" s="114">
        <v>171</v>
      </c>
      <c r="H24" s="140">
        <v>212</v>
      </c>
      <c r="I24" s="115">
        <v>41</v>
      </c>
      <c r="J24" s="116">
        <v>19.339622641509433</v>
      </c>
    </row>
    <row r="25" spans="1:15" s="110" customFormat="1" ht="24.95" customHeight="1" x14ac:dyDescent="0.2">
      <c r="A25" s="193" t="s">
        <v>222</v>
      </c>
      <c r="B25" s="204" t="s">
        <v>159</v>
      </c>
      <c r="C25" s="113">
        <v>4.7842676841796301</v>
      </c>
      <c r="D25" s="115">
        <v>163</v>
      </c>
      <c r="E25" s="114">
        <v>134</v>
      </c>
      <c r="F25" s="114">
        <v>192</v>
      </c>
      <c r="G25" s="114">
        <v>206</v>
      </c>
      <c r="H25" s="140">
        <v>225</v>
      </c>
      <c r="I25" s="115">
        <v>-62</v>
      </c>
      <c r="J25" s="116">
        <v>-27.555555555555557</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1.5262694452597594</v>
      </c>
      <c r="D27" s="115">
        <v>52</v>
      </c>
      <c r="E27" s="114">
        <v>44</v>
      </c>
      <c r="F27" s="114">
        <v>76</v>
      </c>
      <c r="G27" s="114">
        <v>33</v>
      </c>
      <c r="H27" s="140">
        <v>41</v>
      </c>
      <c r="I27" s="115">
        <v>11</v>
      </c>
      <c r="J27" s="116">
        <v>26.829268292682926</v>
      </c>
    </row>
    <row r="28" spans="1:15" s="110" customFormat="1" ht="24.95" customHeight="1" x14ac:dyDescent="0.2">
      <c r="A28" s="193" t="s">
        <v>163</v>
      </c>
      <c r="B28" s="199" t="s">
        <v>164</v>
      </c>
      <c r="C28" s="113">
        <v>1.2327560904021133</v>
      </c>
      <c r="D28" s="115">
        <v>42</v>
      </c>
      <c r="E28" s="114">
        <v>42</v>
      </c>
      <c r="F28" s="114">
        <v>97</v>
      </c>
      <c r="G28" s="114">
        <v>22</v>
      </c>
      <c r="H28" s="140">
        <v>62</v>
      </c>
      <c r="I28" s="115">
        <v>-20</v>
      </c>
      <c r="J28" s="116">
        <v>-32.258064516129032</v>
      </c>
    </row>
    <row r="29" spans="1:15" s="110" customFormat="1" ht="24.95" customHeight="1" x14ac:dyDescent="0.2">
      <c r="A29" s="193">
        <v>86</v>
      </c>
      <c r="B29" s="199" t="s">
        <v>165</v>
      </c>
      <c r="C29" s="113">
        <v>6.3398884649251537</v>
      </c>
      <c r="D29" s="115">
        <v>216</v>
      </c>
      <c r="E29" s="114">
        <v>268</v>
      </c>
      <c r="F29" s="114">
        <v>303</v>
      </c>
      <c r="G29" s="114">
        <v>163</v>
      </c>
      <c r="H29" s="140">
        <v>193</v>
      </c>
      <c r="I29" s="115">
        <v>23</v>
      </c>
      <c r="J29" s="116">
        <v>11.917098445595855</v>
      </c>
    </row>
    <row r="30" spans="1:15" s="110" customFormat="1" ht="24.95" customHeight="1" x14ac:dyDescent="0.2">
      <c r="A30" s="193">
        <v>87.88</v>
      </c>
      <c r="B30" s="204" t="s">
        <v>166</v>
      </c>
      <c r="C30" s="113">
        <v>3.0818902260052834</v>
      </c>
      <c r="D30" s="115">
        <v>105</v>
      </c>
      <c r="E30" s="114">
        <v>104</v>
      </c>
      <c r="F30" s="114">
        <v>176</v>
      </c>
      <c r="G30" s="114">
        <v>150</v>
      </c>
      <c r="H30" s="140">
        <v>103</v>
      </c>
      <c r="I30" s="115">
        <v>2</v>
      </c>
      <c r="J30" s="116">
        <v>1.941747572815534</v>
      </c>
    </row>
    <row r="31" spans="1:15" s="110" customFormat="1" ht="24.95" customHeight="1" x14ac:dyDescent="0.2">
      <c r="A31" s="193" t="s">
        <v>167</v>
      </c>
      <c r="B31" s="199" t="s">
        <v>168</v>
      </c>
      <c r="C31" s="113">
        <v>3.3167009098914</v>
      </c>
      <c r="D31" s="115">
        <v>113</v>
      </c>
      <c r="E31" s="114">
        <v>97</v>
      </c>
      <c r="F31" s="114">
        <v>126</v>
      </c>
      <c r="G31" s="114">
        <v>105</v>
      </c>
      <c r="H31" s="140">
        <v>118</v>
      </c>
      <c r="I31" s="115">
        <v>-5</v>
      </c>
      <c r="J31" s="116">
        <v>-4.2372881355932206</v>
      </c>
    </row>
    <row r="32" spans="1:15" s="110" customFormat="1" ht="24.95" customHeight="1" x14ac:dyDescent="0.2">
      <c r="A32" s="193"/>
      <c r="B32" s="204" t="s">
        <v>169</v>
      </c>
      <c r="C32" s="113">
        <v>0</v>
      </c>
      <c r="D32" s="115">
        <v>0</v>
      </c>
      <c r="E32" s="114">
        <v>0</v>
      </c>
      <c r="F32" s="114">
        <v>0</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2.4948635162899913</v>
      </c>
      <c r="D34" s="115">
        <v>85</v>
      </c>
      <c r="E34" s="114">
        <v>30</v>
      </c>
      <c r="F34" s="114">
        <v>53</v>
      </c>
      <c r="G34" s="114">
        <v>60</v>
      </c>
      <c r="H34" s="140">
        <v>74</v>
      </c>
      <c r="I34" s="115">
        <v>11</v>
      </c>
      <c r="J34" s="116">
        <v>14.864864864864865</v>
      </c>
    </row>
    <row r="35" spans="1:10" s="110" customFormat="1" ht="24.95" customHeight="1" x14ac:dyDescent="0.2">
      <c r="A35" s="292" t="s">
        <v>171</v>
      </c>
      <c r="B35" s="293" t="s">
        <v>172</v>
      </c>
      <c r="C35" s="113">
        <v>27.942471382447902</v>
      </c>
      <c r="D35" s="115">
        <v>952</v>
      </c>
      <c r="E35" s="114">
        <v>443</v>
      </c>
      <c r="F35" s="114">
        <v>866</v>
      </c>
      <c r="G35" s="114">
        <v>771</v>
      </c>
      <c r="H35" s="140">
        <v>969</v>
      </c>
      <c r="I35" s="115">
        <v>-17</v>
      </c>
      <c r="J35" s="116">
        <v>-1.7543859649122806</v>
      </c>
    </row>
    <row r="36" spans="1:10" s="110" customFormat="1" ht="24.95" customHeight="1" x14ac:dyDescent="0.2">
      <c r="A36" s="294" t="s">
        <v>173</v>
      </c>
      <c r="B36" s="295" t="s">
        <v>174</v>
      </c>
      <c r="C36" s="125">
        <v>69.562665101262112</v>
      </c>
      <c r="D36" s="143">
        <v>2370</v>
      </c>
      <c r="E36" s="144">
        <v>1940</v>
      </c>
      <c r="F36" s="144">
        <v>2640</v>
      </c>
      <c r="G36" s="144">
        <v>2238</v>
      </c>
      <c r="H36" s="145">
        <v>2214</v>
      </c>
      <c r="I36" s="143">
        <v>156</v>
      </c>
      <c r="J36" s="146">
        <v>7.0460704607046072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3407</v>
      </c>
      <c r="F11" s="264">
        <v>2413</v>
      </c>
      <c r="G11" s="264">
        <v>3559</v>
      </c>
      <c r="H11" s="264">
        <v>3071</v>
      </c>
      <c r="I11" s="265">
        <v>3257</v>
      </c>
      <c r="J11" s="263">
        <v>150</v>
      </c>
      <c r="K11" s="266">
        <v>4.6054651519803498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21.162312885236279</v>
      </c>
      <c r="E13" s="115">
        <v>721</v>
      </c>
      <c r="F13" s="114">
        <v>626</v>
      </c>
      <c r="G13" s="114">
        <v>806</v>
      </c>
      <c r="H13" s="114">
        <v>902</v>
      </c>
      <c r="I13" s="140">
        <v>801</v>
      </c>
      <c r="J13" s="115">
        <v>-80</v>
      </c>
      <c r="K13" s="116">
        <v>-9.9875156054931331</v>
      </c>
    </row>
    <row r="14" spans="1:15" ht="15.95" customHeight="1" x14ac:dyDescent="0.2">
      <c r="A14" s="306" t="s">
        <v>230</v>
      </c>
      <c r="B14" s="307"/>
      <c r="C14" s="308"/>
      <c r="D14" s="113">
        <v>57.910184913413559</v>
      </c>
      <c r="E14" s="115">
        <v>1973</v>
      </c>
      <c r="F14" s="114">
        <v>1317</v>
      </c>
      <c r="G14" s="114">
        <v>2244</v>
      </c>
      <c r="H14" s="114">
        <v>1649</v>
      </c>
      <c r="I14" s="140">
        <v>1848</v>
      </c>
      <c r="J14" s="115">
        <v>125</v>
      </c>
      <c r="K14" s="116">
        <v>6.7640692640692643</v>
      </c>
    </row>
    <row r="15" spans="1:15" ht="15.95" customHeight="1" x14ac:dyDescent="0.2">
      <c r="A15" s="306" t="s">
        <v>231</v>
      </c>
      <c r="B15" s="307"/>
      <c r="C15" s="308"/>
      <c r="D15" s="113">
        <v>11.03610214264749</v>
      </c>
      <c r="E15" s="115">
        <v>376</v>
      </c>
      <c r="F15" s="114">
        <v>253</v>
      </c>
      <c r="G15" s="114">
        <v>249</v>
      </c>
      <c r="H15" s="114">
        <v>265</v>
      </c>
      <c r="I15" s="140">
        <v>295</v>
      </c>
      <c r="J15" s="115">
        <v>81</v>
      </c>
      <c r="K15" s="116">
        <v>27.457627118644069</v>
      </c>
    </row>
    <row r="16" spans="1:15" ht="15.95" customHeight="1" x14ac:dyDescent="0.2">
      <c r="A16" s="306" t="s">
        <v>232</v>
      </c>
      <c r="B16" s="307"/>
      <c r="C16" s="308"/>
      <c r="D16" s="113">
        <v>9.8914000587026703</v>
      </c>
      <c r="E16" s="115">
        <v>337</v>
      </c>
      <c r="F16" s="114">
        <v>217</v>
      </c>
      <c r="G16" s="114">
        <v>260</v>
      </c>
      <c r="H16" s="114">
        <v>255</v>
      </c>
      <c r="I16" s="140">
        <v>313</v>
      </c>
      <c r="J16" s="115">
        <v>24</v>
      </c>
      <c r="K16" s="116">
        <v>7.6677316293929714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2.3187555033754035</v>
      </c>
      <c r="E18" s="115">
        <v>79</v>
      </c>
      <c r="F18" s="114">
        <v>33</v>
      </c>
      <c r="G18" s="114">
        <v>54</v>
      </c>
      <c r="H18" s="114">
        <v>61</v>
      </c>
      <c r="I18" s="140">
        <v>69</v>
      </c>
      <c r="J18" s="115">
        <v>10</v>
      </c>
      <c r="K18" s="116">
        <v>14.492753623188406</v>
      </c>
    </row>
    <row r="19" spans="1:11" ht="14.1" customHeight="1" x14ac:dyDescent="0.2">
      <c r="A19" s="306" t="s">
        <v>235</v>
      </c>
      <c r="B19" s="307" t="s">
        <v>236</v>
      </c>
      <c r="C19" s="308"/>
      <c r="D19" s="113">
        <v>0.38156736131493985</v>
      </c>
      <c r="E19" s="115">
        <v>13</v>
      </c>
      <c r="F19" s="114">
        <v>16</v>
      </c>
      <c r="G19" s="114">
        <v>26</v>
      </c>
      <c r="H19" s="114">
        <v>15</v>
      </c>
      <c r="I19" s="140">
        <v>13</v>
      </c>
      <c r="J19" s="115">
        <v>0</v>
      </c>
      <c r="K19" s="116">
        <v>0</v>
      </c>
    </row>
    <row r="20" spans="1:11" ht="14.1" customHeight="1" x14ac:dyDescent="0.2">
      <c r="A20" s="306">
        <v>12</v>
      </c>
      <c r="B20" s="307" t="s">
        <v>237</v>
      </c>
      <c r="C20" s="308"/>
      <c r="D20" s="113">
        <v>1.6436747872028177</v>
      </c>
      <c r="E20" s="115">
        <v>56</v>
      </c>
      <c r="F20" s="114">
        <v>17</v>
      </c>
      <c r="G20" s="114">
        <v>56</v>
      </c>
      <c r="H20" s="114">
        <v>65</v>
      </c>
      <c r="I20" s="140">
        <v>62</v>
      </c>
      <c r="J20" s="115">
        <v>-6</v>
      </c>
      <c r="K20" s="116">
        <v>-9.67741935483871</v>
      </c>
    </row>
    <row r="21" spans="1:11" ht="14.1" customHeight="1" x14ac:dyDescent="0.2">
      <c r="A21" s="306">
        <v>21</v>
      </c>
      <c r="B21" s="307" t="s">
        <v>238</v>
      </c>
      <c r="C21" s="308"/>
      <c r="D21" s="113">
        <v>0.38156736131493985</v>
      </c>
      <c r="E21" s="115">
        <v>13</v>
      </c>
      <c r="F21" s="114" t="s">
        <v>513</v>
      </c>
      <c r="G21" s="114" t="s">
        <v>513</v>
      </c>
      <c r="H21" s="114">
        <v>6</v>
      </c>
      <c r="I21" s="140">
        <v>7</v>
      </c>
      <c r="J21" s="115">
        <v>6</v>
      </c>
      <c r="K21" s="116">
        <v>85.714285714285708</v>
      </c>
    </row>
    <row r="22" spans="1:11" ht="14.1" customHeight="1" x14ac:dyDescent="0.2">
      <c r="A22" s="306">
        <v>22</v>
      </c>
      <c r="B22" s="307" t="s">
        <v>239</v>
      </c>
      <c r="C22" s="308"/>
      <c r="D22" s="113">
        <v>1.0272967420017611</v>
      </c>
      <c r="E22" s="115">
        <v>35</v>
      </c>
      <c r="F22" s="114">
        <v>31</v>
      </c>
      <c r="G22" s="114">
        <v>85</v>
      </c>
      <c r="H22" s="114">
        <v>41</v>
      </c>
      <c r="I22" s="140">
        <v>70</v>
      </c>
      <c r="J22" s="115">
        <v>-35</v>
      </c>
      <c r="K22" s="116">
        <v>-50</v>
      </c>
    </row>
    <row r="23" spans="1:11" ht="14.1" customHeight="1" x14ac:dyDescent="0.2">
      <c r="A23" s="306">
        <v>23</v>
      </c>
      <c r="B23" s="307" t="s">
        <v>240</v>
      </c>
      <c r="C23" s="308"/>
      <c r="D23" s="113">
        <v>0.70443205165835043</v>
      </c>
      <c r="E23" s="115">
        <v>24</v>
      </c>
      <c r="F23" s="114">
        <v>24</v>
      </c>
      <c r="G23" s="114">
        <v>34</v>
      </c>
      <c r="H23" s="114">
        <v>96</v>
      </c>
      <c r="I23" s="140">
        <v>27</v>
      </c>
      <c r="J23" s="115">
        <v>-3</v>
      </c>
      <c r="K23" s="116">
        <v>-11.111111111111111</v>
      </c>
    </row>
    <row r="24" spans="1:11" ht="14.1" customHeight="1" x14ac:dyDescent="0.2">
      <c r="A24" s="306">
        <v>24</v>
      </c>
      <c r="B24" s="307" t="s">
        <v>241</v>
      </c>
      <c r="C24" s="308"/>
      <c r="D24" s="113">
        <v>1.614323451717053</v>
      </c>
      <c r="E24" s="115">
        <v>55</v>
      </c>
      <c r="F24" s="114">
        <v>22</v>
      </c>
      <c r="G24" s="114">
        <v>47</v>
      </c>
      <c r="H24" s="114">
        <v>30</v>
      </c>
      <c r="I24" s="140">
        <v>59</v>
      </c>
      <c r="J24" s="115">
        <v>-4</v>
      </c>
      <c r="K24" s="116">
        <v>-6.7796610169491522</v>
      </c>
    </row>
    <row r="25" spans="1:11" ht="14.1" customHeight="1" x14ac:dyDescent="0.2">
      <c r="A25" s="306">
        <v>25</v>
      </c>
      <c r="B25" s="307" t="s">
        <v>242</v>
      </c>
      <c r="C25" s="308"/>
      <c r="D25" s="113">
        <v>5.1951863809803349</v>
      </c>
      <c r="E25" s="115">
        <v>177</v>
      </c>
      <c r="F25" s="114">
        <v>81</v>
      </c>
      <c r="G25" s="114">
        <v>133</v>
      </c>
      <c r="H25" s="114">
        <v>88</v>
      </c>
      <c r="I25" s="140">
        <v>206</v>
      </c>
      <c r="J25" s="115">
        <v>-29</v>
      </c>
      <c r="K25" s="116">
        <v>-14.077669902912621</v>
      </c>
    </row>
    <row r="26" spans="1:11" ht="14.1" customHeight="1" x14ac:dyDescent="0.2">
      <c r="A26" s="306">
        <v>26</v>
      </c>
      <c r="B26" s="307" t="s">
        <v>243</v>
      </c>
      <c r="C26" s="308"/>
      <c r="D26" s="113">
        <v>2.436160845318462</v>
      </c>
      <c r="E26" s="115">
        <v>83</v>
      </c>
      <c r="F26" s="114">
        <v>25</v>
      </c>
      <c r="G26" s="114">
        <v>106</v>
      </c>
      <c r="H26" s="114">
        <v>29</v>
      </c>
      <c r="I26" s="140">
        <v>73</v>
      </c>
      <c r="J26" s="115">
        <v>10</v>
      </c>
      <c r="K26" s="116">
        <v>13.698630136986301</v>
      </c>
    </row>
    <row r="27" spans="1:11" ht="14.1" customHeight="1" x14ac:dyDescent="0.2">
      <c r="A27" s="306">
        <v>27</v>
      </c>
      <c r="B27" s="307" t="s">
        <v>244</v>
      </c>
      <c r="C27" s="308"/>
      <c r="D27" s="113">
        <v>1.4382154388024655</v>
      </c>
      <c r="E27" s="115">
        <v>49</v>
      </c>
      <c r="F27" s="114">
        <v>30</v>
      </c>
      <c r="G27" s="114">
        <v>52</v>
      </c>
      <c r="H27" s="114">
        <v>57</v>
      </c>
      <c r="I27" s="140">
        <v>52</v>
      </c>
      <c r="J27" s="115">
        <v>-3</v>
      </c>
      <c r="K27" s="116">
        <v>-5.7692307692307692</v>
      </c>
    </row>
    <row r="28" spans="1:11" ht="14.1" customHeight="1" x14ac:dyDescent="0.2">
      <c r="A28" s="306">
        <v>28</v>
      </c>
      <c r="B28" s="307" t="s">
        <v>245</v>
      </c>
      <c r="C28" s="308"/>
      <c r="D28" s="113">
        <v>0.11740534194305841</v>
      </c>
      <c r="E28" s="115">
        <v>4</v>
      </c>
      <c r="F28" s="114" t="s">
        <v>513</v>
      </c>
      <c r="G28" s="114">
        <v>6</v>
      </c>
      <c r="H28" s="114">
        <v>6</v>
      </c>
      <c r="I28" s="140" t="s">
        <v>513</v>
      </c>
      <c r="J28" s="115" t="s">
        <v>513</v>
      </c>
      <c r="K28" s="116" t="s">
        <v>513</v>
      </c>
    </row>
    <row r="29" spans="1:11" ht="14.1" customHeight="1" x14ac:dyDescent="0.2">
      <c r="A29" s="306">
        <v>29</v>
      </c>
      <c r="B29" s="307" t="s">
        <v>246</v>
      </c>
      <c r="C29" s="308"/>
      <c r="D29" s="113">
        <v>7.6313472262987965</v>
      </c>
      <c r="E29" s="115">
        <v>260</v>
      </c>
      <c r="F29" s="114">
        <v>231</v>
      </c>
      <c r="G29" s="114">
        <v>301</v>
      </c>
      <c r="H29" s="114">
        <v>305</v>
      </c>
      <c r="I29" s="140">
        <v>208</v>
      </c>
      <c r="J29" s="115">
        <v>52</v>
      </c>
      <c r="K29" s="116">
        <v>25</v>
      </c>
    </row>
    <row r="30" spans="1:11" ht="14.1" customHeight="1" x14ac:dyDescent="0.2">
      <c r="A30" s="306" t="s">
        <v>247</v>
      </c>
      <c r="B30" s="307" t="s">
        <v>248</v>
      </c>
      <c r="C30" s="308"/>
      <c r="D30" s="113" t="s">
        <v>513</v>
      </c>
      <c r="E30" s="115" t="s">
        <v>513</v>
      </c>
      <c r="F30" s="114" t="s">
        <v>513</v>
      </c>
      <c r="G30" s="114">
        <v>74</v>
      </c>
      <c r="H30" s="114">
        <v>33</v>
      </c>
      <c r="I30" s="140" t="s">
        <v>513</v>
      </c>
      <c r="J30" s="115" t="s">
        <v>513</v>
      </c>
      <c r="K30" s="116" t="s">
        <v>513</v>
      </c>
    </row>
    <row r="31" spans="1:11" ht="14.1" customHeight="1" x14ac:dyDescent="0.2">
      <c r="A31" s="306" t="s">
        <v>249</v>
      </c>
      <c r="B31" s="307" t="s">
        <v>250</v>
      </c>
      <c r="C31" s="308"/>
      <c r="D31" s="113">
        <v>5.8996184326386851</v>
      </c>
      <c r="E31" s="115">
        <v>201</v>
      </c>
      <c r="F31" s="114">
        <v>187</v>
      </c>
      <c r="G31" s="114">
        <v>224</v>
      </c>
      <c r="H31" s="114">
        <v>272</v>
      </c>
      <c r="I31" s="140">
        <v>180</v>
      </c>
      <c r="J31" s="115">
        <v>21</v>
      </c>
      <c r="K31" s="116">
        <v>11.666666666666666</v>
      </c>
    </row>
    <row r="32" spans="1:11" ht="14.1" customHeight="1" x14ac:dyDescent="0.2">
      <c r="A32" s="306">
        <v>31</v>
      </c>
      <c r="B32" s="307" t="s">
        <v>251</v>
      </c>
      <c r="C32" s="308"/>
      <c r="D32" s="113">
        <v>0.38156736131493985</v>
      </c>
      <c r="E32" s="115">
        <v>13</v>
      </c>
      <c r="F32" s="114">
        <v>9</v>
      </c>
      <c r="G32" s="114">
        <v>13</v>
      </c>
      <c r="H32" s="114">
        <v>20</v>
      </c>
      <c r="I32" s="140">
        <v>13</v>
      </c>
      <c r="J32" s="115">
        <v>0</v>
      </c>
      <c r="K32" s="116">
        <v>0</v>
      </c>
    </row>
    <row r="33" spans="1:11" ht="14.1" customHeight="1" x14ac:dyDescent="0.2">
      <c r="A33" s="306">
        <v>32</v>
      </c>
      <c r="B33" s="307" t="s">
        <v>252</v>
      </c>
      <c r="C33" s="308"/>
      <c r="D33" s="113">
        <v>2.4655121808042266</v>
      </c>
      <c r="E33" s="115">
        <v>84</v>
      </c>
      <c r="F33" s="114">
        <v>36</v>
      </c>
      <c r="G33" s="114">
        <v>67</v>
      </c>
      <c r="H33" s="114">
        <v>96</v>
      </c>
      <c r="I33" s="140">
        <v>87</v>
      </c>
      <c r="J33" s="115">
        <v>-3</v>
      </c>
      <c r="K33" s="116">
        <v>-3.4482758620689653</v>
      </c>
    </row>
    <row r="34" spans="1:11" ht="14.1" customHeight="1" x14ac:dyDescent="0.2">
      <c r="A34" s="306">
        <v>33</v>
      </c>
      <c r="B34" s="307" t="s">
        <v>253</v>
      </c>
      <c r="C34" s="308"/>
      <c r="D34" s="113">
        <v>3.111241561491048</v>
      </c>
      <c r="E34" s="115">
        <v>106</v>
      </c>
      <c r="F34" s="114">
        <v>31</v>
      </c>
      <c r="G34" s="114">
        <v>103</v>
      </c>
      <c r="H34" s="114">
        <v>86</v>
      </c>
      <c r="I34" s="140">
        <v>87</v>
      </c>
      <c r="J34" s="115">
        <v>19</v>
      </c>
      <c r="K34" s="116">
        <v>21.839080459770116</v>
      </c>
    </row>
    <row r="35" spans="1:11" ht="14.1" customHeight="1" x14ac:dyDescent="0.2">
      <c r="A35" s="306">
        <v>34</v>
      </c>
      <c r="B35" s="307" t="s">
        <v>254</v>
      </c>
      <c r="C35" s="308"/>
      <c r="D35" s="113">
        <v>3.0231875550337541</v>
      </c>
      <c r="E35" s="115">
        <v>103</v>
      </c>
      <c r="F35" s="114">
        <v>56</v>
      </c>
      <c r="G35" s="114">
        <v>109</v>
      </c>
      <c r="H35" s="114">
        <v>84</v>
      </c>
      <c r="I35" s="140">
        <v>85</v>
      </c>
      <c r="J35" s="115">
        <v>18</v>
      </c>
      <c r="K35" s="116">
        <v>21.176470588235293</v>
      </c>
    </row>
    <row r="36" spans="1:11" ht="14.1" customHeight="1" x14ac:dyDescent="0.2">
      <c r="A36" s="306">
        <v>41</v>
      </c>
      <c r="B36" s="307" t="s">
        <v>255</v>
      </c>
      <c r="C36" s="308"/>
      <c r="D36" s="113">
        <v>0.64572938068682129</v>
      </c>
      <c r="E36" s="115">
        <v>22</v>
      </c>
      <c r="F36" s="114">
        <v>14</v>
      </c>
      <c r="G36" s="114">
        <v>23</v>
      </c>
      <c r="H36" s="114">
        <v>14</v>
      </c>
      <c r="I36" s="140">
        <v>15</v>
      </c>
      <c r="J36" s="115">
        <v>7</v>
      </c>
      <c r="K36" s="116">
        <v>46.666666666666664</v>
      </c>
    </row>
    <row r="37" spans="1:11" ht="14.1" customHeight="1" x14ac:dyDescent="0.2">
      <c r="A37" s="306">
        <v>42</v>
      </c>
      <c r="B37" s="307" t="s">
        <v>256</v>
      </c>
      <c r="C37" s="308"/>
      <c r="D37" s="113">
        <v>8.8054006457293804E-2</v>
      </c>
      <c r="E37" s="115">
        <v>3</v>
      </c>
      <c r="F37" s="114">
        <v>0</v>
      </c>
      <c r="G37" s="114" t="s">
        <v>513</v>
      </c>
      <c r="H37" s="114" t="s">
        <v>513</v>
      </c>
      <c r="I37" s="140">
        <v>6</v>
      </c>
      <c r="J37" s="115">
        <v>-3</v>
      </c>
      <c r="K37" s="116">
        <v>-50</v>
      </c>
    </row>
    <row r="38" spans="1:11" ht="14.1" customHeight="1" x14ac:dyDescent="0.2">
      <c r="A38" s="306">
        <v>43</v>
      </c>
      <c r="B38" s="307" t="s">
        <v>257</v>
      </c>
      <c r="C38" s="308"/>
      <c r="D38" s="113">
        <v>0.93924273554446724</v>
      </c>
      <c r="E38" s="115">
        <v>32</v>
      </c>
      <c r="F38" s="114">
        <v>27</v>
      </c>
      <c r="G38" s="114">
        <v>40</v>
      </c>
      <c r="H38" s="114">
        <v>35</v>
      </c>
      <c r="I38" s="140">
        <v>30</v>
      </c>
      <c r="J38" s="115">
        <v>2</v>
      </c>
      <c r="K38" s="116">
        <v>6.666666666666667</v>
      </c>
    </row>
    <row r="39" spans="1:11" ht="14.1" customHeight="1" x14ac:dyDescent="0.2">
      <c r="A39" s="306">
        <v>51</v>
      </c>
      <c r="B39" s="307" t="s">
        <v>258</v>
      </c>
      <c r="C39" s="308"/>
      <c r="D39" s="113">
        <v>2.6416201937188144</v>
      </c>
      <c r="E39" s="115">
        <v>90</v>
      </c>
      <c r="F39" s="114">
        <v>62</v>
      </c>
      <c r="G39" s="114">
        <v>102</v>
      </c>
      <c r="H39" s="114">
        <v>86</v>
      </c>
      <c r="I39" s="140">
        <v>84</v>
      </c>
      <c r="J39" s="115">
        <v>6</v>
      </c>
      <c r="K39" s="116">
        <v>7.1428571428571432</v>
      </c>
    </row>
    <row r="40" spans="1:11" ht="14.1" customHeight="1" x14ac:dyDescent="0.2">
      <c r="A40" s="306" t="s">
        <v>259</v>
      </c>
      <c r="B40" s="307" t="s">
        <v>260</v>
      </c>
      <c r="C40" s="308"/>
      <c r="D40" s="113">
        <v>2.3481068388611681</v>
      </c>
      <c r="E40" s="115">
        <v>80</v>
      </c>
      <c r="F40" s="114">
        <v>52</v>
      </c>
      <c r="G40" s="114">
        <v>89</v>
      </c>
      <c r="H40" s="114">
        <v>73</v>
      </c>
      <c r="I40" s="140">
        <v>73</v>
      </c>
      <c r="J40" s="115">
        <v>7</v>
      </c>
      <c r="K40" s="116">
        <v>9.5890410958904102</v>
      </c>
    </row>
    <row r="41" spans="1:11" ht="14.1" customHeight="1" x14ac:dyDescent="0.2">
      <c r="A41" s="306"/>
      <c r="B41" s="307" t="s">
        <v>261</v>
      </c>
      <c r="C41" s="308"/>
      <c r="D41" s="113">
        <v>2.0839448194892869</v>
      </c>
      <c r="E41" s="115">
        <v>71</v>
      </c>
      <c r="F41" s="114">
        <v>43</v>
      </c>
      <c r="G41" s="114">
        <v>68</v>
      </c>
      <c r="H41" s="114">
        <v>62</v>
      </c>
      <c r="I41" s="140">
        <v>63</v>
      </c>
      <c r="J41" s="115">
        <v>8</v>
      </c>
      <c r="K41" s="116">
        <v>12.698412698412698</v>
      </c>
    </row>
    <row r="42" spans="1:11" ht="14.1" customHeight="1" x14ac:dyDescent="0.2">
      <c r="A42" s="306">
        <v>52</v>
      </c>
      <c r="B42" s="307" t="s">
        <v>262</v>
      </c>
      <c r="C42" s="308"/>
      <c r="D42" s="113">
        <v>4.3146463164073969</v>
      </c>
      <c r="E42" s="115">
        <v>147</v>
      </c>
      <c r="F42" s="114">
        <v>101</v>
      </c>
      <c r="G42" s="114">
        <v>160</v>
      </c>
      <c r="H42" s="114">
        <v>134</v>
      </c>
      <c r="I42" s="140">
        <v>174</v>
      </c>
      <c r="J42" s="115">
        <v>-27</v>
      </c>
      <c r="K42" s="116">
        <v>-15.517241379310345</v>
      </c>
    </row>
    <row r="43" spans="1:11" ht="14.1" customHeight="1" x14ac:dyDescent="0.2">
      <c r="A43" s="306" t="s">
        <v>263</v>
      </c>
      <c r="B43" s="307" t="s">
        <v>264</v>
      </c>
      <c r="C43" s="308"/>
      <c r="D43" s="113">
        <v>2.9057822130906956</v>
      </c>
      <c r="E43" s="115">
        <v>99</v>
      </c>
      <c r="F43" s="114">
        <v>52</v>
      </c>
      <c r="G43" s="114">
        <v>121</v>
      </c>
      <c r="H43" s="114">
        <v>107</v>
      </c>
      <c r="I43" s="140">
        <v>112</v>
      </c>
      <c r="J43" s="115">
        <v>-13</v>
      </c>
      <c r="K43" s="116">
        <v>-11.607142857142858</v>
      </c>
    </row>
    <row r="44" spans="1:11" ht="14.1" customHeight="1" x14ac:dyDescent="0.2">
      <c r="A44" s="306">
        <v>53</v>
      </c>
      <c r="B44" s="307" t="s">
        <v>265</v>
      </c>
      <c r="C44" s="308"/>
      <c r="D44" s="113">
        <v>0.32286469034341064</v>
      </c>
      <c r="E44" s="115">
        <v>11</v>
      </c>
      <c r="F44" s="114">
        <v>10</v>
      </c>
      <c r="G44" s="114">
        <v>8</v>
      </c>
      <c r="H44" s="114">
        <v>14</v>
      </c>
      <c r="I44" s="140">
        <v>12</v>
      </c>
      <c r="J44" s="115">
        <v>-1</v>
      </c>
      <c r="K44" s="116">
        <v>-8.3333333333333339</v>
      </c>
    </row>
    <row r="45" spans="1:11" ht="14.1" customHeight="1" x14ac:dyDescent="0.2">
      <c r="A45" s="306" t="s">
        <v>266</v>
      </c>
      <c r="B45" s="307" t="s">
        <v>267</v>
      </c>
      <c r="C45" s="308"/>
      <c r="D45" s="113">
        <v>0.32286469034341064</v>
      </c>
      <c r="E45" s="115">
        <v>11</v>
      </c>
      <c r="F45" s="114">
        <v>9</v>
      </c>
      <c r="G45" s="114">
        <v>8</v>
      </c>
      <c r="H45" s="114">
        <v>13</v>
      </c>
      <c r="I45" s="140">
        <v>12</v>
      </c>
      <c r="J45" s="115">
        <v>-1</v>
      </c>
      <c r="K45" s="116">
        <v>-8.3333333333333339</v>
      </c>
    </row>
    <row r="46" spans="1:11" ht="14.1" customHeight="1" x14ac:dyDescent="0.2">
      <c r="A46" s="306">
        <v>54</v>
      </c>
      <c r="B46" s="307" t="s">
        <v>268</v>
      </c>
      <c r="C46" s="308"/>
      <c r="D46" s="113">
        <v>3.2873495744056354</v>
      </c>
      <c r="E46" s="115">
        <v>112</v>
      </c>
      <c r="F46" s="114">
        <v>119</v>
      </c>
      <c r="G46" s="114">
        <v>112</v>
      </c>
      <c r="H46" s="114">
        <v>151</v>
      </c>
      <c r="I46" s="140">
        <v>131</v>
      </c>
      <c r="J46" s="115">
        <v>-19</v>
      </c>
      <c r="K46" s="116">
        <v>-14.503816793893129</v>
      </c>
    </row>
    <row r="47" spans="1:11" ht="14.1" customHeight="1" x14ac:dyDescent="0.2">
      <c r="A47" s="306">
        <v>61</v>
      </c>
      <c r="B47" s="307" t="s">
        <v>269</v>
      </c>
      <c r="C47" s="308"/>
      <c r="D47" s="113">
        <v>2.7883768711476371</v>
      </c>
      <c r="E47" s="115">
        <v>95</v>
      </c>
      <c r="F47" s="114">
        <v>67</v>
      </c>
      <c r="G47" s="114">
        <v>61</v>
      </c>
      <c r="H47" s="114">
        <v>76</v>
      </c>
      <c r="I47" s="140">
        <v>84</v>
      </c>
      <c r="J47" s="115">
        <v>11</v>
      </c>
      <c r="K47" s="116">
        <v>13.095238095238095</v>
      </c>
    </row>
    <row r="48" spans="1:11" ht="14.1" customHeight="1" x14ac:dyDescent="0.2">
      <c r="A48" s="306">
        <v>62</v>
      </c>
      <c r="B48" s="307" t="s">
        <v>270</v>
      </c>
      <c r="C48" s="308"/>
      <c r="D48" s="113">
        <v>10.214264749046082</v>
      </c>
      <c r="E48" s="115">
        <v>348</v>
      </c>
      <c r="F48" s="114">
        <v>225</v>
      </c>
      <c r="G48" s="114">
        <v>301</v>
      </c>
      <c r="H48" s="114">
        <v>250</v>
      </c>
      <c r="I48" s="140">
        <v>255</v>
      </c>
      <c r="J48" s="115">
        <v>93</v>
      </c>
      <c r="K48" s="116">
        <v>36.470588235294116</v>
      </c>
    </row>
    <row r="49" spans="1:11" ht="14.1" customHeight="1" x14ac:dyDescent="0.2">
      <c r="A49" s="306">
        <v>63</v>
      </c>
      <c r="B49" s="307" t="s">
        <v>271</v>
      </c>
      <c r="C49" s="308"/>
      <c r="D49" s="113">
        <v>12.327560904021134</v>
      </c>
      <c r="E49" s="115">
        <v>420</v>
      </c>
      <c r="F49" s="114">
        <v>372</v>
      </c>
      <c r="G49" s="114">
        <v>467</v>
      </c>
      <c r="H49" s="114">
        <v>515</v>
      </c>
      <c r="I49" s="140">
        <v>387</v>
      </c>
      <c r="J49" s="115">
        <v>33</v>
      </c>
      <c r="K49" s="116">
        <v>8.5271317829457356</v>
      </c>
    </row>
    <row r="50" spans="1:11" ht="14.1" customHeight="1" x14ac:dyDescent="0.2">
      <c r="A50" s="306" t="s">
        <v>272</v>
      </c>
      <c r="B50" s="307" t="s">
        <v>273</v>
      </c>
      <c r="C50" s="308"/>
      <c r="D50" s="113">
        <v>4.6668623422365716</v>
      </c>
      <c r="E50" s="115">
        <v>159</v>
      </c>
      <c r="F50" s="114">
        <v>99</v>
      </c>
      <c r="G50" s="114">
        <v>165</v>
      </c>
      <c r="H50" s="114">
        <v>167</v>
      </c>
      <c r="I50" s="140">
        <v>125</v>
      </c>
      <c r="J50" s="115">
        <v>34</v>
      </c>
      <c r="K50" s="116">
        <v>27.2</v>
      </c>
    </row>
    <row r="51" spans="1:11" ht="14.1" customHeight="1" x14ac:dyDescent="0.2">
      <c r="A51" s="306" t="s">
        <v>274</v>
      </c>
      <c r="B51" s="307" t="s">
        <v>275</v>
      </c>
      <c r="C51" s="308"/>
      <c r="D51" s="113">
        <v>7.1617258585265633</v>
      </c>
      <c r="E51" s="115">
        <v>244</v>
      </c>
      <c r="F51" s="114">
        <v>252</v>
      </c>
      <c r="G51" s="114">
        <v>275</v>
      </c>
      <c r="H51" s="114">
        <v>330</v>
      </c>
      <c r="I51" s="140">
        <v>234</v>
      </c>
      <c r="J51" s="115">
        <v>10</v>
      </c>
      <c r="K51" s="116">
        <v>4.2735042735042734</v>
      </c>
    </row>
    <row r="52" spans="1:11" ht="14.1" customHeight="1" x14ac:dyDescent="0.2">
      <c r="A52" s="306">
        <v>71</v>
      </c>
      <c r="B52" s="307" t="s">
        <v>276</v>
      </c>
      <c r="C52" s="308"/>
      <c r="D52" s="113">
        <v>10.977399471675961</v>
      </c>
      <c r="E52" s="115">
        <v>374</v>
      </c>
      <c r="F52" s="114">
        <v>210</v>
      </c>
      <c r="G52" s="114">
        <v>275</v>
      </c>
      <c r="H52" s="114">
        <v>238</v>
      </c>
      <c r="I52" s="140">
        <v>405</v>
      </c>
      <c r="J52" s="115">
        <v>-31</v>
      </c>
      <c r="K52" s="116">
        <v>-7.6543209876543212</v>
      </c>
    </row>
    <row r="53" spans="1:11" ht="14.1" customHeight="1" x14ac:dyDescent="0.2">
      <c r="A53" s="306" t="s">
        <v>277</v>
      </c>
      <c r="B53" s="307" t="s">
        <v>278</v>
      </c>
      <c r="C53" s="308"/>
      <c r="D53" s="113">
        <v>2.8470795421191664</v>
      </c>
      <c r="E53" s="115">
        <v>97</v>
      </c>
      <c r="F53" s="114">
        <v>35</v>
      </c>
      <c r="G53" s="114">
        <v>73</v>
      </c>
      <c r="H53" s="114">
        <v>55</v>
      </c>
      <c r="I53" s="140">
        <v>68</v>
      </c>
      <c r="J53" s="115">
        <v>29</v>
      </c>
      <c r="K53" s="116">
        <v>42.647058823529413</v>
      </c>
    </row>
    <row r="54" spans="1:11" ht="14.1" customHeight="1" x14ac:dyDescent="0.2">
      <c r="A54" s="306" t="s">
        <v>279</v>
      </c>
      <c r="B54" s="307" t="s">
        <v>280</v>
      </c>
      <c r="C54" s="308"/>
      <c r="D54" s="113">
        <v>6.0757264455532729</v>
      </c>
      <c r="E54" s="115">
        <v>207</v>
      </c>
      <c r="F54" s="114">
        <v>131</v>
      </c>
      <c r="G54" s="114">
        <v>161</v>
      </c>
      <c r="H54" s="114">
        <v>133</v>
      </c>
      <c r="I54" s="140">
        <v>226</v>
      </c>
      <c r="J54" s="115">
        <v>-19</v>
      </c>
      <c r="K54" s="116">
        <v>-8.4070796460176993</v>
      </c>
    </row>
    <row r="55" spans="1:11" ht="14.1" customHeight="1" x14ac:dyDescent="0.2">
      <c r="A55" s="306">
        <v>72</v>
      </c>
      <c r="B55" s="307" t="s">
        <v>281</v>
      </c>
      <c r="C55" s="308"/>
      <c r="D55" s="113">
        <v>2.5829175227472851</v>
      </c>
      <c r="E55" s="115">
        <v>88</v>
      </c>
      <c r="F55" s="114">
        <v>53</v>
      </c>
      <c r="G55" s="114">
        <v>70</v>
      </c>
      <c r="H55" s="114">
        <v>59</v>
      </c>
      <c r="I55" s="140">
        <v>69</v>
      </c>
      <c r="J55" s="115">
        <v>19</v>
      </c>
      <c r="K55" s="116">
        <v>27.536231884057973</v>
      </c>
    </row>
    <row r="56" spans="1:11" ht="14.1" customHeight="1" x14ac:dyDescent="0.2">
      <c r="A56" s="306" t="s">
        <v>282</v>
      </c>
      <c r="B56" s="307" t="s">
        <v>283</v>
      </c>
      <c r="C56" s="308"/>
      <c r="D56" s="113">
        <v>0.46962136777223362</v>
      </c>
      <c r="E56" s="115">
        <v>16</v>
      </c>
      <c r="F56" s="114">
        <v>13</v>
      </c>
      <c r="G56" s="114">
        <v>19</v>
      </c>
      <c r="H56" s="114">
        <v>15</v>
      </c>
      <c r="I56" s="140">
        <v>19</v>
      </c>
      <c r="J56" s="115">
        <v>-3</v>
      </c>
      <c r="K56" s="116">
        <v>-15.789473684210526</v>
      </c>
    </row>
    <row r="57" spans="1:11" ht="14.1" customHeight="1" x14ac:dyDescent="0.2">
      <c r="A57" s="306" t="s">
        <v>284</v>
      </c>
      <c r="B57" s="307" t="s">
        <v>285</v>
      </c>
      <c r="C57" s="308"/>
      <c r="D57" s="113">
        <v>1.0859994129732904</v>
      </c>
      <c r="E57" s="115">
        <v>37</v>
      </c>
      <c r="F57" s="114">
        <v>30</v>
      </c>
      <c r="G57" s="114">
        <v>15</v>
      </c>
      <c r="H57" s="114">
        <v>36</v>
      </c>
      <c r="I57" s="140">
        <v>31</v>
      </c>
      <c r="J57" s="115">
        <v>6</v>
      </c>
      <c r="K57" s="116">
        <v>19.35483870967742</v>
      </c>
    </row>
    <row r="58" spans="1:11" ht="14.1" customHeight="1" x14ac:dyDescent="0.2">
      <c r="A58" s="306">
        <v>73</v>
      </c>
      <c r="B58" s="307" t="s">
        <v>286</v>
      </c>
      <c r="C58" s="308"/>
      <c r="D58" s="113">
        <v>1.2327560904021133</v>
      </c>
      <c r="E58" s="115">
        <v>42</v>
      </c>
      <c r="F58" s="114">
        <v>33</v>
      </c>
      <c r="G58" s="114">
        <v>65</v>
      </c>
      <c r="H58" s="114">
        <v>30</v>
      </c>
      <c r="I58" s="140">
        <v>27</v>
      </c>
      <c r="J58" s="115">
        <v>15</v>
      </c>
      <c r="K58" s="116">
        <v>55.555555555555557</v>
      </c>
    </row>
    <row r="59" spans="1:11" ht="14.1" customHeight="1" x14ac:dyDescent="0.2">
      <c r="A59" s="306" t="s">
        <v>287</v>
      </c>
      <c r="B59" s="307" t="s">
        <v>288</v>
      </c>
      <c r="C59" s="308"/>
      <c r="D59" s="113">
        <v>0.93924273554446724</v>
      </c>
      <c r="E59" s="115">
        <v>32</v>
      </c>
      <c r="F59" s="114">
        <v>26</v>
      </c>
      <c r="G59" s="114">
        <v>56</v>
      </c>
      <c r="H59" s="114">
        <v>25</v>
      </c>
      <c r="I59" s="140">
        <v>22</v>
      </c>
      <c r="J59" s="115">
        <v>10</v>
      </c>
      <c r="K59" s="116">
        <v>45.454545454545453</v>
      </c>
    </row>
    <row r="60" spans="1:11" ht="14.1" customHeight="1" x14ac:dyDescent="0.2">
      <c r="A60" s="306">
        <v>81</v>
      </c>
      <c r="B60" s="307" t="s">
        <v>289</v>
      </c>
      <c r="C60" s="308"/>
      <c r="D60" s="113">
        <v>6.4866451423539768</v>
      </c>
      <c r="E60" s="115">
        <v>221</v>
      </c>
      <c r="F60" s="114">
        <v>255</v>
      </c>
      <c r="G60" s="114">
        <v>280</v>
      </c>
      <c r="H60" s="114">
        <v>181</v>
      </c>
      <c r="I60" s="140">
        <v>198</v>
      </c>
      <c r="J60" s="115">
        <v>23</v>
      </c>
      <c r="K60" s="116">
        <v>11.616161616161616</v>
      </c>
    </row>
    <row r="61" spans="1:11" ht="14.1" customHeight="1" x14ac:dyDescent="0.2">
      <c r="A61" s="306" t="s">
        <v>290</v>
      </c>
      <c r="B61" s="307" t="s">
        <v>291</v>
      </c>
      <c r="C61" s="308"/>
      <c r="D61" s="113">
        <v>2.0545934840035223</v>
      </c>
      <c r="E61" s="115">
        <v>70</v>
      </c>
      <c r="F61" s="114">
        <v>58</v>
      </c>
      <c r="G61" s="114">
        <v>107</v>
      </c>
      <c r="H61" s="114">
        <v>41</v>
      </c>
      <c r="I61" s="140">
        <v>73</v>
      </c>
      <c r="J61" s="115">
        <v>-3</v>
      </c>
      <c r="K61" s="116">
        <v>-4.1095890410958908</v>
      </c>
    </row>
    <row r="62" spans="1:11" ht="14.1" customHeight="1" x14ac:dyDescent="0.2">
      <c r="A62" s="306" t="s">
        <v>292</v>
      </c>
      <c r="B62" s="307" t="s">
        <v>293</v>
      </c>
      <c r="C62" s="308"/>
      <c r="D62" s="113">
        <v>1.3208100968594072</v>
      </c>
      <c r="E62" s="115">
        <v>45</v>
      </c>
      <c r="F62" s="114">
        <v>88</v>
      </c>
      <c r="G62" s="114">
        <v>78</v>
      </c>
      <c r="H62" s="114">
        <v>49</v>
      </c>
      <c r="I62" s="140">
        <v>37</v>
      </c>
      <c r="J62" s="115">
        <v>8</v>
      </c>
      <c r="K62" s="116">
        <v>21.621621621621621</v>
      </c>
    </row>
    <row r="63" spans="1:11" ht="14.1" customHeight="1" x14ac:dyDescent="0.2">
      <c r="A63" s="306"/>
      <c r="B63" s="307" t="s">
        <v>294</v>
      </c>
      <c r="C63" s="308"/>
      <c r="D63" s="113">
        <v>0.93924273554446724</v>
      </c>
      <c r="E63" s="115">
        <v>32</v>
      </c>
      <c r="F63" s="114">
        <v>79</v>
      </c>
      <c r="G63" s="114">
        <v>70</v>
      </c>
      <c r="H63" s="114">
        <v>44</v>
      </c>
      <c r="I63" s="140">
        <v>33</v>
      </c>
      <c r="J63" s="115">
        <v>-1</v>
      </c>
      <c r="K63" s="116">
        <v>-3.0303030303030303</v>
      </c>
    </row>
    <row r="64" spans="1:11" ht="14.1" customHeight="1" x14ac:dyDescent="0.2">
      <c r="A64" s="306" t="s">
        <v>295</v>
      </c>
      <c r="B64" s="307" t="s">
        <v>296</v>
      </c>
      <c r="C64" s="308"/>
      <c r="D64" s="113">
        <v>1.1153507484590548</v>
      </c>
      <c r="E64" s="115">
        <v>38</v>
      </c>
      <c r="F64" s="114">
        <v>42</v>
      </c>
      <c r="G64" s="114">
        <v>34</v>
      </c>
      <c r="H64" s="114">
        <v>32</v>
      </c>
      <c r="I64" s="140">
        <v>34</v>
      </c>
      <c r="J64" s="115">
        <v>4</v>
      </c>
      <c r="K64" s="116">
        <v>11.764705882352942</v>
      </c>
    </row>
    <row r="65" spans="1:11" ht="14.1" customHeight="1" x14ac:dyDescent="0.2">
      <c r="A65" s="306" t="s">
        <v>297</v>
      </c>
      <c r="B65" s="307" t="s">
        <v>298</v>
      </c>
      <c r="C65" s="308"/>
      <c r="D65" s="113">
        <v>0.96859407103023187</v>
      </c>
      <c r="E65" s="115">
        <v>33</v>
      </c>
      <c r="F65" s="114">
        <v>40</v>
      </c>
      <c r="G65" s="114">
        <v>32</v>
      </c>
      <c r="H65" s="114">
        <v>29</v>
      </c>
      <c r="I65" s="140">
        <v>23</v>
      </c>
      <c r="J65" s="115">
        <v>10</v>
      </c>
      <c r="K65" s="116">
        <v>43.478260869565219</v>
      </c>
    </row>
    <row r="66" spans="1:11" ht="14.1" customHeight="1" x14ac:dyDescent="0.2">
      <c r="A66" s="306">
        <v>82</v>
      </c>
      <c r="B66" s="307" t="s">
        <v>299</v>
      </c>
      <c r="C66" s="308"/>
      <c r="D66" s="113">
        <v>1.8197828001174055</v>
      </c>
      <c r="E66" s="115">
        <v>62</v>
      </c>
      <c r="F66" s="114">
        <v>65</v>
      </c>
      <c r="G66" s="114">
        <v>106</v>
      </c>
      <c r="H66" s="114">
        <v>79</v>
      </c>
      <c r="I66" s="140">
        <v>65</v>
      </c>
      <c r="J66" s="115">
        <v>-3</v>
      </c>
      <c r="K66" s="116">
        <v>-4.615384615384615</v>
      </c>
    </row>
    <row r="67" spans="1:11" ht="14.1" customHeight="1" x14ac:dyDescent="0.2">
      <c r="A67" s="306" t="s">
        <v>300</v>
      </c>
      <c r="B67" s="307" t="s">
        <v>301</v>
      </c>
      <c r="C67" s="308"/>
      <c r="D67" s="113">
        <v>0.76313472262987969</v>
      </c>
      <c r="E67" s="115">
        <v>26</v>
      </c>
      <c r="F67" s="114">
        <v>31</v>
      </c>
      <c r="G67" s="114">
        <v>51</v>
      </c>
      <c r="H67" s="114">
        <v>52</v>
      </c>
      <c r="I67" s="140">
        <v>24</v>
      </c>
      <c r="J67" s="115">
        <v>2</v>
      </c>
      <c r="K67" s="116">
        <v>8.3333333333333339</v>
      </c>
    </row>
    <row r="68" spans="1:11" ht="14.1" customHeight="1" x14ac:dyDescent="0.2">
      <c r="A68" s="306" t="s">
        <v>302</v>
      </c>
      <c r="B68" s="307" t="s">
        <v>303</v>
      </c>
      <c r="C68" s="308"/>
      <c r="D68" s="113">
        <v>0.6750807161725858</v>
      </c>
      <c r="E68" s="115">
        <v>23</v>
      </c>
      <c r="F68" s="114">
        <v>25</v>
      </c>
      <c r="G68" s="114">
        <v>40</v>
      </c>
      <c r="H68" s="114">
        <v>21</v>
      </c>
      <c r="I68" s="140">
        <v>25</v>
      </c>
      <c r="J68" s="115">
        <v>-2</v>
      </c>
      <c r="K68" s="116">
        <v>-8</v>
      </c>
    </row>
    <row r="69" spans="1:11" ht="14.1" customHeight="1" x14ac:dyDescent="0.2">
      <c r="A69" s="306">
        <v>83</v>
      </c>
      <c r="B69" s="307" t="s">
        <v>304</v>
      </c>
      <c r="C69" s="308"/>
      <c r="D69" s="113">
        <v>3.2579982389198707</v>
      </c>
      <c r="E69" s="115">
        <v>111</v>
      </c>
      <c r="F69" s="114">
        <v>87</v>
      </c>
      <c r="G69" s="114">
        <v>217</v>
      </c>
      <c r="H69" s="114">
        <v>87</v>
      </c>
      <c r="I69" s="140">
        <v>105</v>
      </c>
      <c r="J69" s="115">
        <v>6</v>
      </c>
      <c r="K69" s="116">
        <v>5.7142857142857144</v>
      </c>
    </row>
    <row r="70" spans="1:11" ht="14.1" customHeight="1" x14ac:dyDescent="0.2">
      <c r="A70" s="306" t="s">
        <v>305</v>
      </c>
      <c r="B70" s="307" t="s">
        <v>306</v>
      </c>
      <c r="C70" s="308"/>
      <c r="D70" s="113">
        <v>2.201350161432345</v>
      </c>
      <c r="E70" s="115">
        <v>75</v>
      </c>
      <c r="F70" s="114">
        <v>63</v>
      </c>
      <c r="G70" s="114">
        <v>193</v>
      </c>
      <c r="H70" s="114">
        <v>63</v>
      </c>
      <c r="I70" s="140">
        <v>85</v>
      </c>
      <c r="J70" s="115">
        <v>-10</v>
      </c>
      <c r="K70" s="116">
        <v>-11.764705882352942</v>
      </c>
    </row>
    <row r="71" spans="1:11" ht="14.1" customHeight="1" x14ac:dyDescent="0.2">
      <c r="A71" s="306"/>
      <c r="B71" s="307" t="s">
        <v>307</v>
      </c>
      <c r="C71" s="308"/>
      <c r="D71" s="113">
        <v>1.5849721162312884</v>
      </c>
      <c r="E71" s="115">
        <v>54</v>
      </c>
      <c r="F71" s="114">
        <v>40</v>
      </c>
      <c r="G71" s="114">
        <v>161</v>
      </c>
      <c r="H71" s="114">
        <v>43</v>
      </c>
      <c r="I71" s="140">
        <v>64</v>
      </c>
      <c r="J71" s="115">
        <v>-10</v>
      </c>
      <c r="K71" s="116">
        <v>-15.625</v>
      </c>
    </row>
    <row r="72" spans="1:11" ht="14.1" customHeight="1" x14ac:dyDescent="0.2">
      <c r="A72" s="306">
        <v>84</v>
      </c>
      <c r="B72" s="307" t="s">
        <v>308</v>
      </c>
      <c r="C72" s="308"/>
      <c r="D72" s="113">
        <v>0.93924273554446724</v>
      </c>
      <c r="E72" s="115">
        <v>32</v>
      </c>
      <c r="F72" s="114">
        <v>29</v>
      </c>
      <c r="G72" s="114">
        <v>55</v>
      </c>
      <c r="H72" s="114">
        <v>18</v>
      </c>
      <c r="I72" s="140">
        <v>35</v>
      </c>
      <c r="J72" s="115">
        <v>-3</v>
      </c>
      <c r="K72" s="116">
        <v>-8.5714285714285712</v>
      </c>
    </row>
    <row r="73" spans="1:11" ht="14.1" customHeight="1" x14ac:dyDescent="0.2">
      <c r="A73" s="306" t="s">
        <v>309</v>
      </c>
      <c r="B73" s="307" t="s">
        <v>310</v>
      </c>
      <c r="C73" s="308"/>
      <c r="D73" s="113">
        <v>0.38156736131493985</v>
      </c>
      <c r="E73" s="115">
        <v>13</v>
      </c>
      <c r="F73" s="114">
        <v>5</v>
      </c>
      <c r="G73" s="114">
        <v>25</v>
      </c>
      <c r="H73" s="114">
        <v>3</v>
      </c>
      <c r="I73" s="140">
        <v>16</v>
      </c>
      <c r="J73" s="115">
        <v>-3</v>
      </c>
      <c r="K73" s="116">
        <v>-18.75</v>
      </c>
    </row>
    <row r="74" spans="1:11" ht="14.1" customHeight="1" x14ac:dyDescent="0.2">
      <c r="A74" s="306" t="s">
        <v>311</v>
      </c>
      <c r="B74" s="307" t="s">
        <v>312</v>
      </c>
      <c r="C74" s="308"/>
      <c r="D74" s="113">
        <v>0</v>
      </c>
      <c r="E74" s="115">
        <v>0</v>
      </c>
      <c r="F74" s="114" t="s">
        <v>513</v>
      </c>
      <c r="G74" s="114">
        <v>5</v>
      </c>
      <c r="H74" s="114" t="s">
        <v>513</v>
      </c>
      <c r="I74" s="140" t="s">
        <v>513</v>
      </c>
      <c r="J74" s="115" t="s">
        <v>513</v>
      </c>
      <c r="K74" s="116" t="s">
        <v>513</v>
      </c>
    </row>
    <row r="75" spans="1:11" ht="14.1" customHeight="1" x14ac:dyDescent="0.2">
      <c r="A75" s="306" t="s">
        <v>313</v>
      </c>
      <c r="B75" s="307" t="s">
        <v>314</v>
      </c>
      <c r="C75" s="308"/>
      <c r="D75" s="113">
        <v>8.8054006457293804E-2</v>
      </c>
      <c r="E75" s="115">
        <v>3</v>
      </c>
      <c r="F75" s="114" t="s">
        <v>513</v>
      </c>
      <c r="G75" s="114">
        <v>4</v>
      </c>
      <c r="H75" s="114" t="s">
        <v>513</v>
      </c>
      <c r="I75" s="140" t="s">
        <v>513</v>
      </c>
      <c r="J75" s="115" t="s">
        <v>513</v>
      </c>
      <c r="K75" s="116" t="s">
        <v>513</v>
      </c>
    </row>
    <row r="76" spans="1:11" ht="14.1" customHeight="1" x14ac:dyDescent="0.2">
      <c r="A76" s="306">
        <v>91</v>
      </c>
      <c r="B76" s="307" t="s">
        <v>315</v>
      </c>
      <c r="C76" s="308"/>
      <c r="D76" s="113" t="s">
        <v>513</v>
      </c>
      <c r="E76" s="115" t="s">
        <v>513</v>
      </c>
      <c r="F76" s="114">
        <v>0</v>
      </c>
      <c r="G76" s="114">
        <v>7</v>
      </c>
      <c r="H76" s="114" t="s">
        <v>513</v>
      </c>
      <c r="I76" s="140" t="s">
        <v>513</v>
      </c>
      <c r="J76" s="115" t="s">
        <v>513</v>
      </c>
      <c r="K76" s="116" t="s">
        <v>513</v>
      </c>
    </row>
    <row r="77" spans="1:11" ht="14.1" customHeight="1" x14ac:dyDescent="0.2">
      <c r="A77" s="306">
        <v>92</v>
      </c>
      <c r="B77" s="307" t="s">
        <v>316</v>
      </c>
      <c r="C77" s="308"/>
      <c r="D77" s="113">
        <v>1.3208100968594072</v>
      </c>
      <c r="E77" s="115">
        <v>45</v>
      </c>
      <c r="F77" s="114">
        <v>35</v>
      </c>
      <c r="G77" s="114">
        <v>26</v>
      </c>
      <c r="H77" s="114">
        <v>25</v>
      </c>
      <c r="I77" s="140">
        <v>42</v>
      </c>
      <c r="J77" s="115">
        <v>3</v>
      </c>
      <c r="K77" s="116">
        <v>7.1428571428571432</v>
      </c>
    </row>
    <row r="78" spans="1:11" ht="14.1" customHeight="1" x14ac:dyDescent="0.2">
      <c r="A78" s="306">
        <v>93</v>
      </c>
      <c r="B78" s="307" t="s">
        <v>317</v>
      </c>
      <c r="C78" s="308"/>
      <c r="D78" s="113" t="s">
        <v>513</v>
      </c>
      <c r="E78" s="115" t="s">
        <v>513</v>
      </c>
      <c r="F78" s="114">
        <v>9</v>
      </c>
      <c r="G78" s="114">
        <v>11</v>
      </c>
      <c r="H78" s="114" t="s">
        <v>513</v>
      </c>
      <c r="I78" s="140">
        <v>11</v>
      </c>
      <c r="J78" s="115" t="s">
        <v>513</v>
      </c>
      <c r="K78" s="116" t="s">
        <v>513</v>
      </c>
    </row>
    <row r="79" spans="1:11" ht="14.1" customHeight="1" x14ac:dyDescent="0.2">
      <c r="A79" s="306">
        <v>94</v>
      </c>
      <c r="B79" s="307" t="s">
        <v>318</v>
      </c>
      <c r="C79" s="308"/>
      <c r="D79" s="113">
        <v>0.17610801291458761</v>
      </c>
      <c r="E79" s="115">
        <v>6</v>
      </c>
      <c r="F79" s="114">
        <v>7</v>
      </c>
      <c r="G79" s="114">
        <v>3</v>
      </c>
      <c r="H79" s="114">
        <v>4</v>
      </c>
      <c r="I79" s="140">
        <v>12</v>
      </c>
      <c r="J79" s="115">
        <v>-6</v>
      </c>
      <c r="K79" s="116">
        <v>-50</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3702</v>
      </c>
      <c r="E11" s="114">
        <v>2913</v>
      </c>
      <c r="F11" s="114">
        <v>3191</v>
      </c>
      <c r="G11" s="114">
        <v>2732</v>
      </c>
      <c r="H11" s="140">
        <v>3178</v>
      </c>
      <c r="I11" s="115">
        <v>524</v>
      </c>
      <c r="J11" s="116">
        <v>16.488357457520454</v>
      </c>
    </row>
    <row r="12" spans="1:15" s="110" customFormat="1" ht="24.95" customHeight="1" x14ac:dyDescent="0.2">
      <c r="A12" s="193" t="s">
        <v>132</v>
      </c>
      <c r="B12" s="194" t="s">
        <v>133</v>
      </c>
      <c r="C12" s="113">
        <v>2.0529443544030253</v>
      </c>
      <c r="D12" s="115">
        <v>76</v>
      </c>
      <c r="E12" s="114">
        <v>65</v>
      </c>
      <c r="F12" s="114">
        <v>47</v>
      </c>
      <c r="G12" s="114">
        <v>40</v>
      </c>
      <c r="H12" s="140">
        <v>70</v>
      </c>
      <c r="I12" s="115">
        <v>6</v>
      </c>
      <c r="J12" s="116">
        <v>8.5714285714285712</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19.394921663965423</v>
      </c>
      <c r="D14" s="115">
        <v>718</v>
      </c>
      <c r="E14" s="114">
        <v>439</v>
      </c>
      <c r="F14" s="114">
        <v>550</v>
      </c>
      <c r="G14" s="114">
        <v>514</v>
      </c>
      <c r="H14" s="140">
        <v>645</v>
      </c>
      <c r="I14" s="115">
        <v>73</v>
      </c>
      <c r="J14" s="116">
        <v>11.317829457364342</v>
      </c>
      <c r="K14" s="110"/>
      <c r="L14" s="110"/>
      <c r="M14" s="110"/>
      <c r="N14" s="110"/>
      <c r="O14" s="110"/>
    </row>
    <row r="15" spans="1:15" s="110" customFormat="1" ht="24.95" customHeight="1" x14ac:dyDescent="0.2">
      <c r="A15" s="193" t="s">
        <v>216</v>
      </c>
      <c r="B15" s="199" t="s">
        <v>217</v>
      </c>
      <c r="C15" s="113">
        <v>11.102106969205835</v>
      </c>
      <c r="D15" s="115">
        <v>411</v>
      </c>
      <c r="E15" s="114">
        <v>259</v>
      </c>
      <c r="F15" s="114">
        <v>312</v>
      </c>
      <c r="G15" s="114">
        <v>235</v>
      </c>
      <c r="H15" s="140">
        <v>279</v>
      </c>
      <c r="I15" s="115">
        <v>132</v>
      </c>
      <c r="J15" s="116">
        <v>47.311827956989248</v>
      </c>
    </row>
    <row r="16" spans="1:15" s="287" customFormat="1" ht="24.95" customHeight="1" x14ac:dyDescent="0.2">
      <c r="A16" s="193" t="s">
        <v>218</v>
      </c>
      <c r="B16" s="199" t="s">
        <v>141</v>
      </c>
      <c r="C16" s="113">
        <v>6.3749324689357101</v>
      </c>
      <c r="D16" s="115">
        <v>236</v>
      </c>
      <c r="E16" s="114">
        <v>104</v>
      </c>
      <c r="F16" s="114">
        <v>156</v>
      </c>
      <c r="G16" s="114">
        <v>111</v>
      </c>
      <c r="H16" s="140">
        <v>284</v>
      </c>
      <c r="I16" s="115">
        <v>-48</v>
      </c>
      <c r="J16" s="116">
        <v>-16.901408450704224</v>
      </c>
      <c r="K16" s="110"/>
      <c r="L16" s="110"/>
      <c r="M16" s="110"/>
      <c r="N16" s="110"/>
      <c r="O16" s="110"/>
    </row>
    <row r="17" spans="1:15" s="110" customFormat="1" ht="24.95" customHeight="1" x14ac:dyDescent="0.2">
      <c r="A17" s="193" t="s">
        <v>142</v>
      </c>
      <c r="B17" s="199" t="s">
        <v>220</v>
      </c>
      <c r="C17" s="113">
        <v>1.917882225823879</v>
      </c>
      <c r="D17" s="115">
        <v>71</v>
      </c>
      <c r="E17" s="114">
        <v>76</v>
      </c>
      <c r="F17" s="114">
        <v>82</v>
      </c>
      <c r="G17" s="114">
        <v>168</v>
      </c>
      <c r="H17" s="140">
        <v>82</v>
      </c>
      <c r="I17" s="115">
        <v>-11</v>
      </c>
      <c r="J17" s="116">
        <v>-13.414634146341463</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14.208535926526203</v>
      </c>
      <c r="D19" s="115">
        <v>526</v>
      </c>
      <c r="E19" s="114">
        <v>334</v>
      </c>
      <c r="F19" s="114">
        <v>395</v>
      </c>
      <c r="G19" s="114">
        <v>336</v>
      </c>
      <c r="H19" s="140">
        <v>379</v>
      </c>
      <c r="I19" s="115">
        <v>147</v>
      </c>
      <c r="J19" s="116">
        <v>38.786279683377309</v>
      </c>
    </row>
    <row r="20" spans="1:15" s="287" customFormat="1" ht="24.95" customHeight="1" x14ac:dyDescent="0.2">
      <c r="A20" s="193" t="s">
        <v>148</v>
      </c>
      <c r="B20" s="199" t="s">
        <v>149</v>
      </c>
      <c r="C20" s="113">
        <v>3.7817396002160995</v>
      </c>
      <c r="D20" s="115">
        <v>140</v>
      </c>
      <c r="E20" s="114">
        <v>145</v>
      </c>
      <c r="F20" s="114">
        <v>119</v>
      </c>
      <c r="G20" s="114">
        <v>170</v>
      </c>
      <c r="H20" s="140">
        <v>147</v>
      </c>
      <c r="I20" s="115">
        <v>-7</v>
      </c>
      <c r="J20" s="116">
        <v>-4.7619047619047619</v>
      </c>
      <c r="K20" s="110"/>
      <c r="L20" s="110"/>
      <c r="M20" s="110"/>
      <c r="N20" s="110"/>
      <c r="O20" s="110"/>
    </row>
    <row r="21" spans="1:15" s="110" customFormat="1" ht="24.95" customHeight="1" x14ac:dyDescent="0.2">
      <c r="A21" s="201" t="s">
        <v>150</v>
      </c>
      <c r="B21" s="202" t="s">
        <v>151</v>
      </c>
      <c r="C21" s="113">
        <v>22.204213938411669</v>
      </c>
      <c r="D21" s="115">
        <v>822</v>
      </c>
      <c r="E21" s="114">
        <v>808</v>
      </c>
      <c r="F21" s="114">
        <v>660</v>
      </c>
      <c r="G21" s="114">
        <v>615</v>
      </c>
      <c r="H21" s="140">
        <v>582</v>
      </c>
      <c r="I21" s="115">
        <v>240</v>
      </c>
      <c r="J21" s="116">
        <v>41.237113402061858</v>
      </c>
    </row>
    <row r="22" spans="1:15" s="110" customFormat="1" ht="24.95" customHeight="1" x14ac:dyDescent="0.2">
      <c r="A22" s="201" t="s">
        <v>152</v>
      </c>
      <c r="B22" s="199" t="s">
        <v>153</v>
      </c>
      <c r="C22" s="113">
        <v>1.8638573743922204</v>
      </c>
      <c r="D22" s="115">
        <v>69</v>
      </c>
      <c r="E22" s="114">
        <v>39</v>
      </c>
      <c r="F22" s="114">
        <v>47</v>
      </c>
      <c r="G22" s="114">
        <v>37</v>
      </c>
      <c r="H22" s="140">
        <v>46</v>
      </c>
      <c r="I22" s="115">
        <v>23</v>
      </c>
      <c r="J22" s="116">
        <v>50</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5.4835224203133439</v>
      </c>
      <c r="D24" s="115">
        <v>203</v>
      </c>
      <c r="E24" s="114">
        <v>157</v>
      </c>
      <c r="F24" s="114">
        <v>230</v>
      </c>
      <c r="G24" s="114">
        <v>181</v>
      </c>
      <c r="H24" s="140">
        <v>272</v>
      </c>
      <c r="I24" s="115">
        <v>-69</v>
      </c>
      <c r="J24" s="116">
        <v>-25.367647058823529</v>
      </c>
    </row>
    <row r="25" spans="1:15" s="110" customFormat="1" ht="24.95" customHeight="1" x14ac:dyDescent="0.2">
      <c r="A25" s="193" t="s">
        <v>222</v>
      </c>
      <c r="B25" s="204" t="s">
        <v>159</v>
      </c>
      <c r="C25" s="113">
        <v>5.7536466774716368</v>
      </c>
      <c r="D25" s="115">
        <v>213</v>
      </c>
      <c r="E25" s="114">
        <v>196</v>
      </c>
      <c r="F25" s="114">
        <v>145</v>
      </c>
      <c r="G25" s="114">
        <v>151</v>
      </c>
      <c r="H25" s="140">
        <v>138</v>
      </c>
      <c r="I25" s="115">
        <v>75</v>
      </c>
      <c r="J25" s="116">
        <v>54.347826086956523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1.242571582928147</v>
      </c>
      <c r="D27" s="115">
        <v>46</v>
      </c>
      <c r="E27" s="114">
        <v>35</v>
      </c>
      <c r="F27" s="114">
        <v>62</v>
      </c>
      <c r="G27" s="114">
        <v>38</v>
      </c>
      <c r="H27" s="140">
        <v>38</v>
      </c>
      <c r="I27" s="115">
        <v>8</v>
      </c>
      <c r="J27" s="116">
        <v>21.05263157894737</v>
      </c>
    </row>
    <row r="28" spans="1:15" s="110" customFormat="1" ht="24.95" customHeight="1" x14ac:dyDescent="0.2">
      <c r="A28" s="193" t="s">
        <v>163</v>
      </c>
      <c r="B28" s="199" t="s">
        <v>164</v>
      </c>
      <c r="C28" s="113">
        <v>0.97244732576985415</v>
      </c>
      <c r="D28" s="115">
        <v>36</v>
      </c>
      <c r="E28" s="114">
        <v>34</v>
      </c>
      <c r="F28" s="114">
        <v>119</v>
      </c>
      <c r="G28" s="114">
        <v>26</v>
      </c>
      <c r="H28" s="140">
        <v>47</v>
      </c>
      <c r="I28" s="115">
        <v>-11</v>
      </c>
      <c r="J28" s="116">
        <v>-23.404255319148938</v>
      </c>
    </row>
    <row r="29" spans="1:15" s="110" customFormat="1" ht="24.95" customHeight="1" x14ac:dyDescent="0.2">
      <c r="A29" s="193">
        <v>86</v>
      </c>
      <c r="B29" s="199" t="s">
        <v>165</v>
      </c>
      <c r="C29" s="113">
        <v>6.2398703403565641</v>
      </c>
      <c r="D29" s="115">
        <v>231</v>
      </c>
      <c r="E29" s="114">
        <v>209</v>
      </c>
      <c r="F29" s="114">
        <v>281</v>
      </c>
      <c r="G29" s="114">
        <v>182</v>
      </c>
      <c r="H29" s="140">
        <v>206</v>
      </c>
      <c r="I29" s="115">
        <v>25</v>
      </c>
      <c r="J29" s="116">
        <v>12.135922330097088</v>
      </c>
    </row>
    <row r="30" spans="1:15" s="110" customFormat="1" ht="24.95" customHeight="1" x14ac:dyDescent="0.2">
      <c r="A30" s="193">
        <v>87.88</v>
      </c>
      <c r="B30" s="204" t="s">
        <v>166</v>
      </c>
      <c r="C30" s="113">
        <v>3.1604538087520258</v>
      </c>
      <c r="D30" s="115">
        <v>117</v>
      </c>
      <c r="E30" s="114">
        <v>73</v>
      </c>
      <c r="F30" s="114">
        <v>134</v>
      </c>
      <c r="G30" s="114">
        <v>132</v>
      </c>
      <c r="H30" s="140">
        <v>82</v>
      </c>
      <c r="I30" s="115">
        <v>35</v>
      </c>
      <c r="J30" s="116">
        <v>42.68292682926829</v>
      </c>
    </row>
    <row r="31" spans="1:15" s="110" customFormat="1" ht="24.95" customHeight="1" x14ac:dyDescent="0.2">
      <c r="A31" s="193" t="s">
        <v>167</v>
      </c>
      <c r="B31" s="199" t="s">
        <v>168</v>
      </c>
      <c r="C31" s="113">
        <v>3.3495407887628308</v>
      </c>
      <c r="D31" s="115">
        <v>124</v>
      </c>
      <c r="E31" s="114">
        <v>81</v>
      </c>
      <c r="F31" s="114">
        <v>107</v>
      </c>
      <c r="G31" s="114">
        <v>109</v>
      </c>
      <c r="H31" s="140">
        <v>108</v>
      </c>
      <c r="I31" s="115">
        <v>16</v>
      </c>
      <c r="J31" s="116">
        <v>14.814814814814815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2.0529443544030253</v>
      </c>
      <c r="D34" s="115">
        <v>76</v>
      </c>
      <c r="E34" s="114">
        <v>65</v>
      </c>
      <c r="F34" s="114">
        <v>47</v>
      </c>
      <c r="G34" s="114">
        <v>40</v>
      </c>
      <c r="H34" s="140">
        <v>70</v>
      </c>
      <c r="I34" s="115">
        <v>6</v>
      </c>
      <c r="J34" s="116">
        <v>8.5714285714285712</v>
      </c>
    </row>
    <row r="35" spans="1:10" s="110" customFormat="1" ht="24.95" customHeight="1" x14ac:dyDescent="0.2">
      <c r="A35" s="292" t="s">
        <v>171</v>
      </c>
      <c r="B35" s="293" t="s">
        <v>172</v>
      </c>
      <c r="C35" s="113">
        <v>27.633711507293356</v>
      </c>
      <c r="D35" s="115">
        <v>1023</v>
      </c>
      <c r="E35" s="114">
        <v>662</v>
      </c>
      <c r="F35" s="114">
        <v>774</v>
      </c>
      <c r="G35" s="114">
        <v>657</v>
      </c>
      <c r="H35" s="140">
        <v>988</v>
      </c>
      <c r="I35" s="115">
        <v>35</v>
      </c>
      <c r="J35" s="116">
        <v>3.5425101214574899</v>
      </c>
    </row>
    <row r="36" spans="1:10" s="110" customFormat="1" ht="24.95" customHeight="1" x14ac:dyDescent="0.2">
      <c r="A36" s="294" t="s">
        <v>173</v>
      </c>
      <c r="B36" s="295" t="s">
        <v>174</v>
      </c>
      <c r="C36" s="125">
        <v>70.31334413830362</v>
      </c>
      <c r="D36" s="143">
        <v>2603</v>
      </c>
      <c r="E36" s="144">
        <v>2186</v>
      </c>
      <c r="F36" s="144">
        <v>2370</v>
      </c>
      <c r="G36" s="144">
        <v>2035</v>
      </c>
      <c r="H36" s="145">
        <v>2120</v>
      </c>
      <c r="I36" s="143">
        <v>483</v>
      </c>
      <c r="J36" s="146">
        <v>22.783018867924529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3702</v>
      </c>
      <c r="F11" s="264">
        <v>2913</v>
      </c>
      <c r="G11" s="264">
        <v>3191</v>
      </c>
      <c r="H11" s="264">
        <v>2732</v>
      </c>
      <c r="I11" s="265">
        <v>3178</v>
      </c>
      <c r="J11" s="263">
        <v>524</v>
      </c>
      <c r="K11" s="266">
        <v>16.488357457520454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21.609940572663426</v>
      </c>
      <c r="E13" s="115">
        <v>800</v>
      </c>
      <c r="F13" s="114">
        <v>821</v>
      </c>
      <c r="G13" s="114">
        <v>808</v>
      </c>
      <c r="H13" s="114">
        <v>712</v>
      </c>
      <c r="I13" s="140">
        <v>657</v>
      </c>
      <c r="J13" s="115">
        <v>143</v>
      </c>
      <c r="K13" s="116">
        <v>21.765601217656013</v>
      </c>
    </row>
    <row r="14" spans="1:17" ht="15.95" customHeight="1" x14ac:dyDescent="0.2">
      <c r="A14" s="306" t="s">
        <v>230</v>
      </c>
      <c r="B14" s="307"/>
      <c r="C14" s="308"/>
      <c r="D14" s="113">
        <v>60.858995137763372</v>
      </c>
      <c r="E14" s="115">
        <v>2253</v>
      </c>
      <c r="F14" s="114">
        <v>1622</v>
      </c>
      <c r="G14" s="114">
        <v>1815</v>
      </c>
      <c r="H14" s="114">
        <v>1507</v>
      </c>
      <c r="I14" s="140">
        <v>1938</v>
      </c>
      <c r="J14" s="115">
        <v>315</v>
      </c>
      <c r="K14" s="116">
        <v>16.253869969040249</v>
      </c>
    </row>
    <row r="15" spans="1:17" ht="15.95" customHeight="1" x14ac:dyDescent="0.2">
      <c r="A15" s="306" t="s">
        <v>231</v>
      </c>
      <c r="B15" s="307"/>
      <c r="C15" s="308"/>
      <c r="D15" s="113">
        <v>9.0221501890869806</v>
      </c>
      <c r="E15" s="115">
        <v>334</v>
      </c>
      <c r="F15" s="114">
        <v>244</v>
      </c>
      <c r="G15" s="114">
        <v>263</v>
      </c>
      <c r="H15" s="114">
        <v>262</v>
      </c>
      <c r="I15" s="140">
        <v>322</v>
      </c>
      <c r="J15" s="115">
        <v>12</v>
      </c>
      <c r="K15" s="116">
        <v>3.7267080745341614</v>
      </c>
    </row>
    <row r="16" spans="1:17" ht="15.95" customHeight="1" x14ac:dyDescent="0.2">
      <c r="A16" s="306" t="s">
        <v>232</v>
      </c>
      <c r="B16" s="307"/>
      <c r="C16" s="308"/>
      <c r="D16" s="113">
        <v>8.5089141004862245</v>
      </c>
      <c r="E16" s="115">
        <v>315</v>
      </c>
      <c r="F16" s="114">
        <v>226</v>
      </c>
      <c r="G16" s="114">
        <v>305</v>
      </c>
      <c r="H16" s="114">
        <v>251</v>
      </c>
      <c r="I16" s="140">
        <v>261</v>
      </c>
      <c r="J16" s="115">
        <v>54</v>
      </c>
      <c r="K16" s="116">
        <v>20.689655172413794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1.9448946515397083</v>
      </c>
      <c r="E18" s="115">
        <v>72</v>
      </c>
      <c r="F18" s="114">
        <v>66</v>
      </c>
      <c r="G18" s="114">
        <v>47</v>
      </c>
      <c r="H18" s="114">
        <v>37</v>
      </c>
      <c r="I18" s="140">
        <v>64</v>
      </c>
      <c r="J18" s="115">
        <v>8</v>
      </c>
      <c r="K18" s="116">
        <v>12.5</v>
      </c>
    </row>
    <row r="19" spans="1:11" ht="14.1" customHeight="1" x14ac:dyDescent="0.2">
      <c r="A19" s="306" t="s">
        <v>235</v>
      </c>
      <c r="B19" s="307" t="s">
        <v>236</v>
      </c>
      <c r="C19" s="308"/>
      <c r="D19" s="113">
        <v>0.35116153430578068</v>
      </c>
      <c r="E19" s="115">
        <v>13</v>
      </c>
      <c r="F19" s="114">
        <v>27</v>
      </c>
      <c r="G19" s="114">
        <v>24</v>
      </c>
      <c r="H19" s="114">
        <v>17</v>
      </c>
      <c r="I19" s="140">
        <v>8</v>
      </c>
      <c r="J19" s="115">
        <v>5</v>
      </c>
      <c r="K19" s="116">
        <v>62.5</v>
      </c>
    </row>
    <row r="20" spans="1:11" ht="14.1" customHeight="1" x14ac:dyDescent="0.2">
      <c r="A20" s="306">
        <v>12</v>
      </c>
      <c r="B20" s="307" t="s">
        <v>237</v>
      </c>
      <c r="C20" s="308"/>
      <c r="D20" s="113">
        <v>1.3236088600756348</v>
      </c>
      <c r="E20" s="115">
        <v>49</v>
      </c>
      <c r="F20" s="114">
        <v>74</v>
      </c>
      <c r="G20" s="114">
        <v>38</v>
      </c>
      <c r="H20" s="114">
        <v>29</v>
      </c>
      <c r="I20" s="140">
        <v>39</v>
      </c>
      <c r="J20" s="115">
        <v>10</v>
      </c>
      <c r="K20" s="116">
        <v>25.641025641025642</v>
      </c>
    </row>
    <row r="21" spans="1:11" ht="14.1" customHeight="1" x14ac:dyDescent="0.2">
      <c r="A21" s="306">
        <v>21</v>
      </c>
      <c r="B21" s="307" t="s">
        <v>238</v>
      </c>
      <c r="C21" s="308"/>
      <c r="D21" s="113">
        <v>0.29713668287412209</v>
      </c>
      <c r="E21" s="115">
        <v>11</v>
      </c>
      <c r="F21" s="114" t="s">
        <v>513</v>
      </c>
      <c r="G21" s="114" t="s">
        <v>513</v>
      </c>
      <c r="H21" s="114">
        <v>0</v>
      </c>
      <c r="I21" s="140">
        <v>9</v>
      </c>
      <c r="J21" s="115">
        <v>2</v>
      </c>
      <c r="K21" s="116">
        <v>22.222222222222221</v>
      </c>
    </row>
    <row r="22" spans="1:11" ht="14.1" customHeight="1" x14ac:dyDescent="0.2">
      <c r="A22" s="306">
        <v>22</v>
      </c>
      <c r="B22" s="307" t="s">
        <v>239</v>
      </c>
      <c r="C22" s="308"/>
      <c r="D22" s="113">
        <v>1.2965964343598055</v>
      </c>
      <c r="E22" s="115">
        <v>48</v>
      </c>
      <c r="F22" s="114">
        <v>48</v>
      </c>
      <c r="G22" s="114">
        <v>61</v>
      </c>
      <c r="H22" s="114">
        <v>22</v>
      </c>
      <c r="I22" s="140">
        <v>74</v>
      </c>
      <c r="J22" s="115">
        <v>-26</v>
      </c>
      <c r="K22" s="116">
        <v>-35.135135135135137</v>
      </c>
    </row>
    <row r="23" spans="1:11" ht="14.1" customHeight="1" x14ac:dyDescent="0.2">
      <c r="A23" s="306">
        <v>23</v>
      </c>
      <c r="B23" s="307" t="s">
        <v>240</v>
      </c>
      <c r="C23" s="308"/>
      <c r="D23" s="113">
        <v>0.78336034575904911</v>
      </c>
      <c r="E23" s="115">
        <v>29</v>
      </c>
      <c r="F23" s="114">
        <v>25</v>
      </c>
      <c r="G23" s="114">
        <v>30</v>
      </c>
      <c r="H23" s="114">
        <v>108</v>
      </c>
      <c r="I23" s="140">
        <v>30</v>
      </c>
      <c r="J23" s="115">
        <v>-1</v>
      </c>
      <c r="K23" s="116">
        <v>-3.3333333333333335</v>
      </c>
    </row>
    <row r="24" spans="1:11" ht="14.1" customHeight="1" x14ac:dyDescent="0.2">
      <c r="A24" s="306">
        <v>24</v>
      </c>
      <c r="B24" s="307" t="s">
        <v>241</v>
      </c>
      <c r="C24" s="308"/>
      <c r="D24" s="113">
        <v>1.7017828200972447</v>
      </c>
      <c r="E24" s="115">
        <v>63</v>
      </c>
      <c r="F24" s="114">
        <v>30</v>
      </c>
      <c r="G24" s="114">
        <v>48</v>
      </c>
      <c r="H24" s="114">
        <v>29</v>
      </c>
      <c r="I24" s="140">
        <v>76</v>
      </c>
      <c r="J24" s="115">
        <v>-13</v>
      </c>
      <c r="K24" s="116">
        <v>-17.105263157894736</v>
      </c>
    </row>
    <row r="25" spans="1:11" ht="14.1" customHeight="1" x14ac:dyDescent="0.2">
      <c r="A25" s="306">
        <v>25</v>
      </c>
      <c r="B25" s="307" t="s">
        <v>242</v>
      </c>
      <c r="C25" s="308"/>
      <c r="D25" s="113">
        <v>4.8352242031334418</v>
      </c>
      <c r="E25" s="115">
        <v>179</v>
      </c>
      <c r="F25" s="114">
        <v>63</v>
      </c>
      <c r="G25" s="114">
        <v>103</v>
      </c>
      <c r="H25" s="114">
        <v>75</v>
      </c>
      <c r="I25" s="140">
        <v>161</v>
      </c>
      <c r="J25" s="115">
        <v>18</v>
      </c>
      <c r="K25" s="116">
        <v>11.180124223602485</v>
      </c>
    </row>
    <row r="26" spans="1:11" ht="14.1" customHeight="1" x14ac:dyDescent="0.2">
      <c r="A26" s="306">
        <v>26</v>
      </c>
      <c r="B26" s="307" t="s">
        <v>243</v>
      </c>
      <c r="C26" s="308"/>
      <c r="D26" s="113">
        <v>2.8903295515937333</v>
      </c>
      <c r="E26" s="115">
        <v>107</v>
      </c>
      <c r="F26" s="114">
        <v>33</v>
      </c>
      <c r="G26" s="114">
        <v>59</v>
      </c>
      <c r="H26" s="114">
        <v>30</v>
      </c>
      <c r="I26" s="140">
        <v>64</v>
      </c>
      <c r="J26" s="115">
        <v>43</v>
      </c>
      <c r="K26" s="116">
        <v>67.1875</v>
      </c>
    </row>
    <row r="27" spans="1:11" ht="14.1" customHeight="1" x14ac:dyDescent="0.2">
      <c r="A27" s="306">
        <v>27</v>
      </c>
      <c r="B27" s="307" t="s">
        <v>244</v>
      </c>
      <c r="C27" s="308"/>
      <c r="D27" s="113">
        <v>1.4046461372231227</v>
      </c>
      <c r="E27" s="115">
        <v>52</v>
      </c>
      <c r="F27" s="114">
        <v>32</v>
      </c>
      <c r="G27" s="114">
        <v>33</v>
      </c>
      <c r="H27" s="114">
        <v>49</v>
      </c>
      <c r="I27" s="140">
        <v>47</v>
      </c>
      <c r="J27" s="115">
        <v>5</v>
      </c>
      <c r="K27" s="116">
        <v>10.638297872340425</v>
      </c>
    </row>
    <row r="28" spans="1:11" ht="14.1" customHeight="1" x14ac:dyDescent="0.2">
      <c r="A28" s="306">
        <v>28</v>
      </c>
      <c r="B28" s="307" t="s">
        <v>245</v>
      </c>
      <c r="C28" s="308"/>
      <c r="D28" s="113">
        <v>0.24311183144246354</v>
      </c>
      <c r="E28" s="115">
        <v>9</v>
      </c>
      <c r="F28" s="114">
        <v>8</v>
      </c>
      <c r="G28" s="114">
        <v>9</v>
      </c>
      <c r="H28" s="114">
        <v>9</v>
      </c>
      <c r="I28" s="140">
        <v>6</v>
      </c>
      <c r="J28" s="115">
        <v>3</v>
      </c>
      <c r="K28" s="116">
        <v>50</v>
      </c>
    </row>
    <row r="29" spans="1:11" ht="14.1" customHeight="1" x14ac:dyDescent="0.2">
      <c r="A29" s="306">
        <v>29</v>
      </c>
      <c r="B29" s="307" t="s">
        <v>246</v>
      </c>
      <c r="C29" s="308"/>
      <c r="D29" s="113">
        <v>8.4819016747703948</v>
      </c>
      <c r="E29" s="115">
        <v>314</v>
      </c>
      <c r="F29" s="114">
        <v>315</v>
      </c>
      <c r="G29" s="114">
        <v>262</v>
      </c>
      <c r="H29" s="114">
        <v>270</v>
      </c>
      <c r="I29" s="140">
        <v>229</v>
      </c>
      <c r="J29" s="115">
        <v>85</v>
      </c>
      <c r="K29" s="116">
        <v>37.117903930131007</v>
      </c>
    </row>
    <row r="30" spans="1:11" ht="14.1" customHeight="1" x14ac:dyDescent="0.2">
      <c r="A30" s="306" t="s">
        <v>247</v>
      </c>
      <c r="B30" s="307" t="s">
        <v>248</v>
      </c>
      <c r="C30" s="308"/>
      <c r="D30" s="113">
        <v>1.9448946515397083</v>
      </c>
      <c r="E30" s="115">
        <v>72</v>
      </c>
      <c r="F30" s="114" t="s">
        <v>513</v>
      </c>
      <c r="G30" s="114" t="s">
        <v>513</v>
      </c>
      <c r="H30" s="114">
        <v>39</v>
      </c>
      <c r="I30" s="140" t="s">
        <v>513</v>
      </c>
      <c r="J30" s="115" t="s">
        <v>513</v>
      </c>
      <c r="K30" s="116" t="s">
        <v>513</v>
      </c>
    </row>
    <row r="31" spans="1:11" ht="14.1" customHeight="1" x14ac:dyDescent="0.2">
      <c r="A31" s="306" t="s">
        <v>249</v>
      </c>
      <c r="B31" s="307" t="s">
        <v>250</v>
      </c>
      <c r="C31" s="308"/>
      <c r="D31" s="113">
        <v>6.4559697460831984</v>
      </c>
      <c r="E31" s="115">
        <v>239</v>
      </c>
      <c r="F31" s="114">
        <v>259</v>
      </c>
      <c r="G31" s="114">
        <v>216</v>
      </c>
      <c r="H31" s="114">
        <v>231</v>
      </c>
      <c r="I31" s="140">
        <v>182</v>
      </c>
      <c r="J31" s="115">
        <v>57</v>
      </c>
      <c r="K31" s="116">
        <v>31.318681318681318</v>
      </c>
    </row>
    <row r="32" spans="1:11" ht="14.1" customHeight="1" x14ac:dyDescent="0.2">
      <c r="A32" s="306">
        <v>31</v>
      </c>
      <c r="B32" s="307" t="s">
        <v>251</v>
      </c>
      <c r="C32" s="308"/>
      <c r="D32" s="113">
        <v>0.37817396002160997</v>
      </c>
      <c r="E32" s="115">
        <v>14</v>
      </c>
      <c r="F32" s="114">
        <v>7</v>
      </c>
      <c r="G32" s="114">
        <v>9</v>
      </c>
      <c r="H32" s="114">
        <v>18</v>
      </c>
      <c r="I32" s="140">
        <v>19</v>
      </c>
      <c r="J32" s="115">
        <v>-5</v>
      </c>
      <c r="K32" s="116">
        <v>-26.315789473684209</v>
      </c>
    </row>
    <row r="33" spans="1:11" ht="14.1" customHeight="1" x14ac:dyDescent="0.2">
      <c r="A33" s="306">
        <v>32</v>
      </c>
      <c r="B33" s="307" t="s">
        <v>252</v>
      </c>
      <c r="C33" s="308"/>
      <c r="D33" s="113">
        <v>2.0799567801188545</v>
      </c>
      <c r="E33" s="115">
        <v>77</v>
      </c>
      <c r="F33" s="114">
        <v>85</v>
      </c>
      <c r="G33" s="114">
        <v>53</v>
      </c>
      <c r="H33" s="114">
        <v>35</v>
      </c>
      <c r="I33" s="140">
        <v>81</v>
      </c>
      <c r="J33" s="115">
        <v>-4</v>
      </c>
      <c r="K33" s="116">
        <v>-4.9382716049382713</v>
      </c>
    </row>
    <row r="34" spans="1:11" ht="14.1" customHeight="1" x14ac:dyDescent="0.2">
      <c r="A34" s="306">
        <v>33</v>
      </c>
      <c r="B34" s="307" t="s">
        <v>253</v>
      </c>
      <c r="C34" s="308"/>
      <c r="D34" s="113">
        <v>2.3230686115613182</v>
      </c>
      <c r="E34" s="115">
        <v>86</v>
      </c>
      <c r="F34" s="114">
        <v>90</v>
      </c>
      <c r="G34" s="114">
        <v>75</v>
      </c>
      <c r="H34" s="114">
        <v>47</v>
      </c>
      <c r="I34" s="140">
        <v>91</v>
      </c>
      <c r="J34" s="115">
        <v>-5</v>
      </c>
      <c r="K34" s="116">
        <v>-5.4945054945054945</v>
      </c>
    </row>
    <row r="35" spans="1:11" ht="14.1" customHeight="1" x14ac:dyDescent="0.2">
      <c r="A35" s="306">
        <v>34</v>
      </c>
      <c r="B35" s="307" t="s">
        <v>254</v>
      </c>
      <c r="C35" s="308"/>
      <c r="D35" s="113">
        <v>2.9713668287412212</v>
      </c>
      <c r="E35" s="115">
        <v>110</v>
      </c>
      <c r="F35" s="114">
        <v>73</v>
      </c>
      <c r="G35" s="114">
        <v>70</v>
      </c>
      <c r="H35" s="114">
        <v>57</v>
      </c>
      <c r="I35" s="140">
        <v>95</v>
      </c>
      <c r="J35" s="115">
        <v>15</v>
      </c>
      <c r="K35" s="116">
        <v>15.789473684210526</v>
      </c>
    </row>
    <row r="36" spans="1:11" ht="14.1" customHeight="1" x14ac:dyDescent="0.2">
      <c r="A36" s="306">
        <v>41</v>
      </c>
      <c r="B36" s="307" t="s">
        <v>255</v>
      </c>
      <c r="C36" s="308"/>
      <c r="D36" s="113">
        <v>0.64829821717990277</v>
      </c>
      <c r="E36" s="115">
        <v>24</v>
      </c>
      <c r="F36" s="114">
        <v>28</v>
      </c>
      <c r="G36" s="114">
        <v>36</v>
      </c>
      <c r="H36" s="114">
        <v>19</v>
      </c>
      <c r="I36" s="140">
        <v>23</v>
      </c>
      <c r="J36" s="115">
        <v>1</v>
      </c>
      <c r="K36" s="116">
        <v>4.3478260869565215</v>
      </c>
    </row>
    <row r="37" spans="1:11" ht="14.1" customHeight="1" x14ac:dyDescent="0.2">
      <c r="A37" s="306">
        <v>42</v>
      </c>
      <c r="B37" s="307" t="s">
        <v>256</v>
      </c>
      <c r="C37" s="308"/>
      <c r="D37" s="113">
        <v>0</v>
      </c>
      <c r="E37" s="115">
        <v>0</v>
      </c>
      <c r="F37" s="114">
        <v>0</v>
      </c>
      <c r="G37" s="114" t="s">
        <v>513</v>
      </c>
      <c r="H37" s="114" t="s">
        <v>513</v>
      </c>
      <c r="I37" s="140" t="s">
        <v>513</v>
      </c>
      <c r="J37" s="115" t="s">
        <v>513</v>
      </c>
      <c r="K37" s="116" t="s">
        <v>513</v>
      </c>
    </row>
    <row r="38" spans="1:11" ht="14.1" customHeight="1" x14ac:dyDescent="0.2">
      <c r="A38" s="306">
        <v>43</v>
      </c>
      <c r="B38" s="307" t="s">
        <v>257</v>
      </c>
      <c r="C38" s="308"/>
      <c r="D38" s="113">
        <v>0.8373851971907077</v>
      </c>
      <c r="E38" s="115">
        <v>31</v>
      </c>
      <c r="F38" s="114">
        <v>16</v>
      </c>
      <c r="G38" s="114">
        <v>28</v>
      </c>
      <c r="H38" s="114">
        <v>21</v>
      </c>
      <c r="I38" s="140">
        <v>34</v>
      </c>
      <c r="J38" s="115">
        <v>-3</v>
      </c>
      <c r="K38" s="116">
        <v>-8.8235294117647065</v>
      </c>
    </row>
    <row r="39" spans="1:11" ht="14.1" customHeight="1" x14ac:dyDescent="0.2">
      <c r="A39" s="306">
        <v>51</v>
      </c>
      <c r="B39" s="307" t="s">
        <v>258</v>
      </c>
      <c r="C39" s="308"/>
      <c r="D39" s="113">
        <v>2.0529443544030253</v>
      </c>
      <c r="E39" s="115">
        <v>76</v>
      </c>
      <c r="F39" s="114">
        <v>72</v>
      </c>
      <c r="G39" s="114">
        <v>101</v>
      </c>
      <c r="H39" s="114">
        <v>85</v>
      </c>
      <c r="I39" s="140">
        <v>87</v>
      </c>
      <c r="J39" s="115">
        <v>-11</v>
      </c>
      <c r="K39" s="116">
        <v>-12.64367816091954</v>
      </c>
    </row>
    <row r="40" spans="1:11" ht="14.1" customHeight="1" x14ac:dyDescent="0.2">
      <c r="A40" s="306" t="s">
        <v>259</v>
      </c>
      <c r="B40" s="307" t="s">
        <v>260</v>
      </c>
      <c r="C40" s="308"/>
      <c r="D40" s="113">
        <v>1.6477579686655861</v>
      </c>
      <c r="E40" s="115">
        <v>61</v>
      </c>
      <c r="F40" s="114">
        <v>54</v>
      </c>
      <c r="G40" s="114">
        <v>91</v>
      </c>
      <c r="H40" s="114">
        <v>70</v>
      </c>
      <c r="I40" s="140">
        <v>76</v>
      </c>
      <c r="J40" s="115">
        <v>-15</v>
      </c>
      <c r="K40" s="116">
        <v>-19.736842105263158</v>
      </c>
    </row>
    <row r="41" spans="1:11" ht="14.1" customHeight="1" x14ac:dyDescent="0.2">
      <c r="A41" s="306"/>
      <c r="B41" s="307" t="s">
        <v>261</v>
      </c>
      <c r="C41" s="308"/>
      <c r="D41" s="113">
        <v>1.431658562938952</v>
      </c>
      <c r="E41" s="115">
        <v>53</v>
      </c>
      <c r="F41" s="114">
        <v>42</v>
      </c>
      <c r="G41" s="114">
        <v>78</v>
      </c>
      <c r="H41" s="114">
        <v>52</v>
      </c>
      <c r="I41" s="140">
        <v>65</v>
      </c>
      <c r="J41" s="115">
        <v>-12</v>
      </c>
      <c r="K41" s="116">
        <v>-18.46153846153846</v>
      </c>
    </row>
    <row r="42" spans="1:11" ht="14.1" customHeight="1" x14ac:dyDescent="0.2">
      <c r="A42" s="306">
        <v>52</v>
      </c>
      <c r="B42" s="307" t="s">
        <v>262</v>
      </c>
      <c r="C42" s="308"/>
      <c r="D42" s="113">
        <v>3.9978390059427338</v>
      </c>
      <c r="E42" s="115">
        <v>148</v>
      </c>
      <c r="F42" s="114">
        <v>109</v>
      </c>
      <c r="G42" s="114">
        <v>95</v>
      </c>
      <c r="H42" s="114">
        <v>154</v>
      </c>
      <c r="I42" s="140">
        <v>148</v>
      </c>
      <c r="J42" s="115">
        <v>0</v>
      </c>
      <c r="K42" s="116">
        <v>0</v>
      </c>
    </row>
    <row r="43" spans="1:11" ht="14.1" customHeight="1" x14ac:dyDescent="0.2">
      <c r="A43" s="306" t="s">
        <v>263</v>
      </c>
      <c r="B43" s="307" t="s">
        <v>264</v>
      </c>
      <c r="C43" s="308"/>
      <c r="D43" s="113">
        <v>2.4851431658562939</v>
      </c>
      <c r="E43" s="115">
        <v>92</v>
      </c>
      <c r="F43" s="114">
        <v>89</v>
      </c>
      <c r="G43" s="114">
        <v>71</v>
      </c>
      <c r="H43" s="114">
        <v>95</v>
      </c>
      <c r="I43" s="140">
        <v>121</v>
      </c>
      <c r="J43" s="115">
        <v>-29</v>
      </c>
      <c r="K43" s="116">
        <v>-23.966942148760332</v>
      </c>
    </row>
    <row r="44" spans="1:11" ht="14.1" customHeight="1" x14ac:dyDescent="0.2">
      <c r="A44" s="306">
        <v>53</v>
      </c>
      <c r="B44" s="307" t="s">
        <v>265</v>
      </c>
      <c r="C44" s="308"/>
      <c r="D44" s="113">
        <v>0.24311183144246354</v>
      </c>
      <c r="E44" s="115">
        <v>9</v>
      </c>
      <c r="F44" s="114">
        <v>5</v>
      </c>
      <c r="G44" s="114">
        <v>10</v>
      </c>
      <c r="H44" s="114">
        <v>17</v>
      </c>
      <c r="I44" s="140">
        <v>14</v>
      </c>
      <c r="J44" s="115">
        <v>-5</v>
      </c>
      <c r="K44" s="116">
        <v>-35.714285714285715</v>
      </c>
    </row>
    <row r="45" spans="1:11" ht="14.1" customHeight="1" x14ac:dyDescent="0.2">
      <c r="A45" s="306" t="s">
        <v>266</v>
      </c>
      <c r="B45" s="307" t="s">
        <v>267</v>
      </c>
      <c r="C45" s="308"/>
      <c r="D45" s="113">
        <v>0.24311183144246354</v>
      </c>
      <c r="E45" s="115">
        <v>9</v>
      </c>
      <c r="F45" s="114">
        <v>5</v>
      </c>
      <c r="G45" s="114">
        <v>10</v>
      </c>
      <c r="H45" s="114">
        <v>17</v>
      </c>
      <c r="I45" s="140">
        <v>12</v>
      </c>
      <c r="J45" s="115">
        <v>-3</v>
      </c>
      <c r="K45" s="116">
        <v>-25</v>
      </c>
    </row>
    <row r="46" spans="1:11" ht="14.1" customHeight="1" x14ac:dyDescent="0.2">
      <c r="A46" s="306">
        <v>54</v>
      </c>
      <c r="B46" s="307" t="s">
        <v>268</v>
      </c>
      <c r="C46" s="308"/>
      <c r="D46" s="113">
        <v>4.5380875202593192</v>
      </c>
      <c r="E46" s="115">
        <v>168</v>
      </c>
      <c r="F46" s="114">
        <v>111</v>
      </c>
      <c r="G46" s="114">
        <v>122</v>
      </c>
      <c r="H46" s="114">
        <v>116</v>
      </c>
      <c r="I46" s="140">
        <v>116</v>
      </c>
      <c r="J46" s="115">
        <v>52</v>
      </c>
      <c r="K46" s="116">
        <v>44.827586206896555</v>
      </c>
    </row>
    <row r="47" spans="1:11" ht="14.1" customHeight="1" x14ac:dyDescent="0.2">
      <c r="A47" s="306">
        <v>61</v>
      </c>
      <c r="B47" s="307" t="s">
        <v>269</v>
      </c>
      <c r="C47" s="308"/>
      <c r="D47" s="113">
        <v>1.8368449486763911</v>
      </c>
      <c r="E47" s="115">
        <v>68</v>
      </c>
      <c r="F47" s="114">
        <v>72</v>
      </c>
      <c r="G47" s="114">
        <v>62</v>
      </c>
      <c r="H47" s="114">
        <v>66</v>
      </c>
      <c r="I47" s="140">
        <v>89</v>
      </c>
      <c r="J47" s="115">
        <v>-21</v>
      </c>
      <c r="K47" s="116">
        <v>-23.59550561797753</v>
      </c>
    </row>
    <row r="48" spans="1:11" ht="14.1" customHeight="1" x14ac:dyDescent="0.2">
      <c r="A48" s="306">
        <v>62</v>
      </c>
      <c r="B48" s="307" t="s">
        <v>270</v>
      </c>
      <c r="C48" s="308"/>
      <c r="D48" s="113">
        <v>10.858995137763371</v>
      </c>
      <c r="E48" s="115">
        <v>402</v>
      </c>
      <c r="F48" s="114">
        <v>285</v>
      </c>
      <c r="G48" s="114">
        <v>303</v>
      </c>
      <c r="H48" s="114">
        <v>272</v>
      </c>
      <c r="I48" s="140">
        <v>245</v>
      </c>
      <c r="J48" s="115">
        <v>157</v>
      </c>
      <c r="K48" s="116">
        <v>64.08163265306122</v>
      </c>
    </row>
    <row r="49" spans="1:11" ht="14.1" customHeight="1" x14ac:dyDescent="0.2">
      <c r="A49" s="306">
        <v>63</v>
      </c>
      <c r="B49" s="307" t="s">
        <v>271</v>
      </c>
      <c r="C49" s="308"/>
      <c r="D49" s="113">
        <v>15.316045380875202</v>
      </c>
      <c r="E49" s="115">
        <v>567</v>
      </c>
      <c r="F49" s="114">
        <v>529</v>
      </c>
      <c r="G49" s="114">
        <v>436</v>
      </c>
      <c r="H49" s="114">
        <v>361</v>
      </c>
      <c r="I49" s="140">
        <v>399</v>
      </c>
      <c r="J49" s="115">
        <v>168</v>
      </c>
      <c r="K49" s="116">
        <v>42.10526315789474</v>
      </c>
    </row>
    <row r="50" spans="1:11" ht="14.1" customHeight="1" x14ac:dyDescent="0.2">
      <c r="A50" s="306" t="s">
        <v>272</v>
      </c>
      <c r="B50" s="307" t="s">
        <v>273</v>
      </c>
      <c r="C50" s="308"/>
      <c r="D50" s="113">
        <v>5.4024851431658565</v>
      </c>
      <c r="E50" s="115">
        <v>200</v>
      </c>
      <c r="F50" s="114">
        <v>159</v>
      </c>
      <c r="G50" s="114">
        <v>133</v>
      </c>
      <c r="H50" s="114">
        <v>136</v>
      </c>
      <c r="I50" s="140">
        <v>124</v>
      </c>
      <c r="J50" s="115">
        <v>76</v>
      </c>
      <c r="K50" s="116">
        <v>61.29032258064516</v>
      </c>
    </row>
    <row r="51" spans="1:11" ht="14.1" customHeight="1" x14ac:dyDescent="0.2">
      <c r="A51" s="306" t="s">
        <v>274</v>
      </c>
      <c r="B51" s="307" t="s">
        <v>275</v>
      </c>
      <c r="C51" s="308"/>
      <c r="D51" s="113">
        <v>9.4543490005402493</v>
      </c>
      <c r="E51" s="115">
        <v>350</v>
      </c>
      <c r="F51" s="114">
        <v>352</v>
      </c>
      <c r="G51" s="114">
        <v>278</v>
      </c>
      <c r="H51" s="114">
        <v>206</v>
      </c>
      <c r="I51" s="140">
        <v>249</v>
      </c>
      <c r="J51" s="115">
        <v>101</v>
      </c>
      <c r="K51" s="116">
        <v>40.562248995983936</v>
      </c>
    </row>
    <row r="52" spans="1:11" ht="14.1" customHeight="1" x14ac:dyDescent="0.2">
      <c r="A52" s="306">
        <v>71</v>
      </c>
      <c r="B52" s="307" t="s">
        <v>276</v>
      </c>
      <c r="C52" s="308"/>
      <c r="D52" s="113">
        <v>8.8870880605078337</v>
      </c>
      <c r="E52" s="115">
        <v>329</v>
      </c>
      <c r="F52" s="114">
        <v>233</v>
      </c>
      <c r="G52" s="114">
        <v>286</v>
      </c>
      <c r="H52" s="114">
        <v>262</v>
      </c>
      <c r="I52" s="140">
        <v>356</v>
      </c>
      <c r="J52" s="115">
        <v>-27</v>
      </c>
      <c r="K52" s="116">
        <v>-7.584269662921348</v>
      </c>
    </row>
    <row r="53" spans="1:11" ht="14.1" customHeight="1" x14ac:dyDescent="0.2">
      <c r="A53" s="306" t="s">
        <v>277</v>
      </c>
      <c r="B53" s="307" t="s">
        <v>278</v>
      </c>
      <c r="C53" s="308"/>
      <c r="D53" s="113">
        <v>1.8368449486763911</v>
      </c>
      <c r="E53" s="115">
        <v>68</v>
      </c>
      <c r="F53" s="114">
        <v>49</v>
      </c>
      <c r="G53" s="114">
        <v>57</v>
      </c>
      <c r="H53" s="114">
        <v>49</v>
      </c>
      <c r="I53" s="140">
        <v>64</v>
      </c>
      <c r="J53" s="115">
        <v>4</v>
      </c>
      <c r="K53" s="116">
        <v>6.25</v>
      </c>
    </row>
    <row r="54" spans="1:11" ht="14.1" customHeight="1" x14ac:dyDescent="0.2">
      <c r="A54" s="306" t="s">
        <v>279</v>
      </c>
      <c r="B54" s="307" t="s">
        <v>280</v>
      </c>
      <c r="C54" s="308"/>
      <c r="D54" s="113">
        <v>5.3484602917341979</v>
      </c>
      <c r="E54" s="115">
        <v>198</v>
      </c>
      <c r="F54" s="114">
        <v>137</v>
      </c>
      <c r="G54" s="114">
        <v>169</v>
      </c>
      <c r="H54" s="114">
        <v>155</v>
      </c>
      <c r="I54" s="140">
        <v>223</v>
      </c>
      <c r="J54" s="115">
        <v>-25</v>
      </c>
      <c r="K54" s="116">
        <v>-11.210762331838565</v>
      </c>
    </row>
    <row r="55" spans="1:11" ht="14.1" customHeight="1" x14ac:dyDescent="0.2">
      <c r="A55" s="306">
        <v>72</v>
      </c>
      <c r="B55" s="307" t="s">
        <v>281</v>
      </c>
      <c r="C55" s="308"/>
      <c r="D55" s="113">
        <v>2.5931928687196111</v>
      </c>
      <c r="E55" s="115">
        <v>96</v>
      </c>
      <c r="F55" s="114">
        <v>52</v>
      </c>
      <c r="G55" s="114">
        <v>97</v>
      </c>
      <c r="H55" s="114">
        <v>64</v>
      </c>
      <c r="I55" s="140">
        <v>83</v>
      </c>
      <c r="J55" s="115">
        <v>13</v>
      </c>
      <c r="K55" s="116">
        <v>15.662650602409638</v>
      </c>
    </row>
    <row r="56" spans="1:11" ht="14.1" customHeight="1" x14ac:dyDescent="0.2">
      <c r="A56" s="306" t="s">
        <v>282</v>
      </c>
      <c r="B56" s="307" t="s">
        <v>283</v>
      </c>
      <c r="C56" s="308"/>
      <c r="D56" s="113">
        <v>0.64829821717990277</v>
      </c>
      <c r="E56" s="115">
        <v>24</v>
      </c>
      <c r="F56" s="114">
        <v>23</v>
      </c>
      <c r="G56" s="114">
        <v>38</v>
      </c>
      <c r="H56" s="114">
        <v>23</v>
      </c>
      <c r="I56" s="140">
        <v>30</v>
      </c>
      <c r="J56" s="115">
        <v>-6</v>
      </c>
      <c r="K56" s="116">
        <v>-20</v>
      </c>
    </row>
    <row r="57" spans="1:11" ht="14.1" customHeight="1" x14ac:dyDescent="0.2">
      <c r="A57" s="306" t="s">
        <v>284</v>
      </c>
      <c r="B57" s="307" t="s">
        <v>285</v>
      </c>
      <c r="C57" s="308"/>
      <c r="D57" s="113">
        <v>1.0264721772015126</v>
      </c>
      <c r="E57" s="115">
        <v>38</v>
      </c>
      <c r="F57" s="114">
        <v>23</v>
      </c>
      <c r="G57" s="114">
        <v>20</v>
      </c>
      <c r="H57" s="114">
        <v>29</v>
      </c>
      <c r="I57" s="140">
        <v>33</v>
      </c>
      <c r="J57" s="115">
        <v>5</v>
      </c>
      <c r="K57" s="116">
        <v>15.151515151515152</v>
      </c>
    </row>
    <row r="58" spans="1:11" ht="14.1" customHeight="1" x14ac:dyDescent="0.2">
      <c r="A58" s="306">
        <v>73</v>
      </c>
      <c r="B58" s="307" t="s">
        <v>286</v>
      </c>
      <c r="C58" s="308"/>
      <c r="D58" s="113">
        <v>1.2155591572123177</v>
      </c>
      <c r="E58" s="115">
        <v>45</v>
      </c>
      <c r="F58" s="114">
        <v>32</v>
      </c>
      <c r="G58" s="114">
        <v>54</v>
      </c>
      <c r="H58" s="114">
        <v>42</v>
      </c>
      <c r="I58" s="140">
        <v>36</v>
      </c>
      <c r="J58" s="115">
        <v>9</v>
      </c>
      <c r="K58" s="116">
        <v>25</v>
      </c>
    </row>
    <row r="59" spans="1:11" ht="14.1" customHeight="1" x14ac:dyDescent="0.2">
      <c r="A59" s="306" t="s">
        <v>287</v>
      </c>
      <c r="B59" s="307" t="s">
        <v>288</v>
      </c>
      <c r="C59" s="308"/>
      <c r="D59" s="113">
        <v>0.94543490005402486</v>
      </c>
      <c r="E59" s="115">
        <v>35</v>
      </c>
      <c r="F59" s="114">
        <v>19</v>
      </c>
      <c r="G59" s="114">
        <v>44</v>
      </c>
      <c r="H59" s="114">
        <v>29</v>
      </c>
      <c r="I59" s="140">
        <v>27</v>
      </c>
      <c r="J59" s="115">
        <v>8</v>
      </c>
      <c r="K59" s="116">
        <v>29.62962962962963</v>
      </c>
    </row>
    <row r="60" spans="1:11" ht="14.1" customHeight="1" x14ac:dyDescent="0.2">
      <c r="A60" s="306">
        <v>81</v>
      </c>
      <c r="B60" s="307" t="s">
        <v>289</v>
      </c>
      <c r="C60" s="308"/>
      <c r="D60" s="113">
        <v>6.6720691518098327</v>
      </c>
      <c r="E60" s="115">
        <v>247</v>
      </c>
      <c r="F60" s="114">
        <v>215</v>
      </c>
      <c r="G60" s="114">
        <v>266</v>
      </c>
      <c r="H60" s="114">
        <v>195</v>
      </c>
      <c r="I60" s="140">
        <v>200</v>
      </c>
      <c r="J60" s="115">
        <v>47</v>
      </c>
      <c r="K60" s="116">
        <v>23.5</v>
      </c>
    </row>
    <row r="61" spans="1:11" ht="14.1" customHeight="1" x14ac:dyDescent="0.2">
      <c r="A61" s="306" t="s">
        <v>290</v>
      </c>
      <c r="B61" s="307" t="s">
        <v>291</v>
      </c>
      <c r="C61" s="308"/>
      <c r="D61" s="113">
        <v>2.1609940572663424</v>
      </c>
      <c r="E61" s="115">
        <v>80</v>
      </c>
      <c r="F61" s="114">
        <v>55</v>
      </c>
      <c r="G61" s="114">
        <v>80</v>
      </c>
      <c r="H61" s="114">
        <v>47</v>
      </c>
      <c r="I61" s="140">
        <v>82</v>
      </c>
      <c r="J61" s="115">
        <v>-2</v>
      </c>
      <c r="K61" s="116">
        <v>-2.4390243902439024</v>
      </c>
    </row>
    <row r="62" spans="1:11" ht="14.1" customHeight="1" x14ac:dyDescent="0.2">
      <c r="A62" s="306" t="s">
        <v>292</v>
      </c>
      <c r="B62" s="307" t="s">
        <v>293</v>
      </c>
      <c r="C62" s="308"/>
      <c r="D62" s="113">
        <v>1.4856834143706106</v>
      </c>
      <c r="E62" s="115">
        <v>55</v>
      </c>
      <c r="F62" s="114">
        <v>66</v>
      </c>
      <c r="G62" s="114">
        <v>76</v>
      </c>
      <c r="H62" s="114">
        <v>66</v>
      </c>
      <c r="I62" s="140">
        <v>40</v>
      </c>
      <c r="J62" s="115">
        <v>15</v>
      </c>
      <c r="K62" s="116">
        <v>37.5</v>
      </c>
    </row>
    <row r="63" spans="1:11" ht="14.1" customHeight="1" x14ac:dyDescent="0.2">
      <c r="A63" s="306"/>
      <c r="B63" s="307" t="s">
        <v>294</v>
      </c>
      <c r="C63" s="308"/>
      <c r="D63" s="113">
        <v>1.2155591572123177</v>
      </c>
      <c r="E63" s="115">
        <v>45</v>
      </c>
      <c r="F63" s="114">
        <v>57</v>
      </c>
      <c r="G63" s="114">
        <v>67</v>
      </c>
      <c r="H63" s="114">
        <v>60</v>
      </c>
      <c r="I63" s="140">
        <v>34</v>
      </c>
      <c r="J63" s="115">
        <v>11</v>
      </c>
      <c r="K63" s="116">
        <v>32.352941176470587</v>
      </c>
    </row>
    <row r="64" spans="1:11" ht="14.1" customHeight="1" x14ac:dyDescent="0.2">
      <c r="A64" s="306" t="s">
        <v>295</v>
      </c>
      <c r="B64" s="307" t="s">
        <v>296</v>
      </c>
      <c r="C64" s="308"/>
      <c r="D64" s="113">
        <v>0.81037277147487841</v>
      </c>
      <c r="E64" s="115">
        <v>30</v>
      </c>
      <c r="F64" s="114">
        <v>31</v>
      </c>
      <c r="G64" s="114">
        <v>34</v>
      </c>
      <c r="H64" s="114">
        <v>21</v>
      </c>
      <c r="I64" s="140">
        <v>16</v>
      </c>
      <c r="J64" s="115">
        <v>14</v>
      </c>
      <c r="K64" s="116">
        <v>87.5</v>
      </c>
    </row>
    <row r="65" spans="1:11" ht="14.1" customHeight="1" x14ac:dyDescent="0.2">
      <c r="A65" s="306" t="s">
        <v>297</v>
      </c>
      <c r="B65" s="307" t="s">
        <v>298</v>
      </c>
      <c r="C65" s="308"/>
      <c r="D65" s="113">
        <v>0.8373851971907077</v>
      </c>
      <c r="E65" s="115">
        <v>31</v>
      </c>
      <c r="F65" s="114">
        <v>29</v>
      </c>
      <c r="G65" s="114">
        <v>40</v>
      </c>
      <c r="H65" s="114">
        <v>23</v>
      </c>
      <c r="I65" s="140">
        <v>24</v>
      </c>
      <c r="J65" s="115">
        <v>7</v>
      </c>
      <c r="K65" s="116">
        <v>29.166666666666668</v>
      </c>
    </row>
    <row r="66" spans="1:11" ht="14.1" customHeight="1" x14ac:dyDescent="0.2">
      <c r="A66" s="306">
        <v>82</v>
      </c>
      <c r="B66" s="307" t="s">
        <v>299</v>
      </c>
      <c r="C66" s="308"/>
      <c r="D66" s="113">
        <v>2.3230686115613182</v>
      </c>
      <c r="E66" s="115">
        <v>86</v>
      </c>
      <c r="F66" s="114">
        <v>48</v>
      </c>
      <c r="G66" s="114">
        <v>92</v>
      </c>
      <c r="H66" s="114">
        <v>83</v>
      </c>
      <c r="I66" s="140">
        <v>68</v>
      </c>
      <c r="J66" s="115">
        <v>18</v>
      </c>
      <c r="K66" s="116">
        <v>26.470588235294116</v>
      </c>
    </row>
    <row r="67" spans="1:11" ht="14.1" customHeight="1" x14ac:dyDescent="0.2">
      <c r="A67" s="306" t="s">
        <v>300</v>
      </c>
      <c r="B67" s="307" t="s">
        <v>301</v>
      </c>
      <c r="C67" s="308"/>
      <c r="D67" s="113">
        <v>0.81037277147487841</v>
      </c>
      <c r="E67" s="115">
        <v>30</v>
      </c>
      <c r="F67" s="114">
        <v>22</v>
      </c>
      <c r="G67" s="114">
        <v>50</v>
      </c>
      <c r="H67" s="114">
        <v>49</v>
      </c>
      <c r="I67" s="140">
        <v>20</v>
      </c>
      <c r="J67" s="115">
        <v>10</v>
      </c>
      <c r="K67" s="116">
        <v>50</v>
      </c>
    </row>
    <row r="68" spans="1:11" ht="14.1" customHeight="1" x14ac:dyDescent="0.2">
      <c r="A68" s="306" t="s">
        <v>302</v>
      </c>
      <c r="B68" s="307" t="s">
        <v>303</v>
      </c>
      <c r="C68" s="308"/>
      <c r="D68" s="113">
        <v>0.91842247433819557</v>
      </c>
      <c r="E68" s="115">
        <v>34</v>
      </c>
      <c r="F68" s="114">
        <v>19</v>
      </c>
      <c r="G68" s="114">
        <v>28</v>
      </c>
      <c r="H68" s="114">
        <v>22</v>
      </c>
      <c r="I68" s="140">
        <v>34</v>
      </c>
      <c r="J68" s="115">
        <v>0</v>
      </c>
      <c r="K68" s="116">
        <v>0</v>
      </c>
    </row>
    <row r="69" spans="1:11" ht="14.1" customHeight="1" x14ac:dyDescent="0.2">
      <c r="A69" s="306">
        <v>83</v>
      </c>
      <c r="B69" s="307" t="s">
        <v>304</v>
      </c>
      <c r="C69" s="308"/>
      <c r="D69" s="113">
        <v>2.863317125877904</v>
      </c>
      <c r="E69" s="115">
        <v>106</v>
      </c>
      <c r="F69" s="114">
        <v>81</v>
      </c>
      <c r="G69" s="114">
        <v>172</v>
      </c>
      <c r="H69" s="114">
        <v>88</v>
      </c>
      <c r="I69" s="140">
        <v>101</v>
      </c>
      <c r="J69" s="115">
        <v>5</v>
      </c>
      <c r="K69" s="116">
        <v>4.9504950495049505</v>
      </c>
    </row>
    <row r="70" spans="1:11" ht="14.1" customHeight="1" x14ac:dyDescent="0.2">
      <c r="A70" s="306" t="s">
        <v>305</v>
      </c>
      <c r="B70" s="307" t="s">
        <v>306</v>
      </c>
      <c r="C70" s="308"/>
      <c r="D70" s="113">
        <v>1.917882225823879</v>
      </c>
      <c r="E70" s="115">
        <v>71</v>
      </c>
      <c r="F70" s="114">
        <v>55</v>
      </c>
      <c r="G70" s="114">
        <v>142</v>
      </c>
      <c r="H70" s="114">
        <v>59</v>
      </c>
      <c r="I70" s="140">
        <v>72</v>
      </c>
      <c r="J70" s="115">
        <v>-1</v>
      </c>
      <c r="K70" s="116">
        <v>-1.3888888888888888</v>
      </c>
    </row>
    <row r="71" spans="1:11" ht="14.1" customHeight="1" x14ac:dyDescent="0.2">
      <c r="A71" s="306"/>
      <c r="B71" s="307" t="s">
        <v>307</v>
      </c>
      <c r="C71" s="308"/>
      <c r="D71" s="113">
        <v>1.1615343057806591</v>
      </c>
      <c r="E71" s="115">
        <v>43</v>
      </c>
      <c r="F71" s="114">
        <v>45</v>
      </c>
      <c r="G71" s="114">
        <v>111</v>
      </c>
      <c r="H71" s="114">
        <v>44</v>
      </c>
      <c r="I71" s="140">
        <v>51</v>
      </c>
      <c r="J71" s="115">
        <v>-8</v>
      </c>
      <c r="K71" s="116">
        <v>-15.686274509803921</v>
      </c>
    </row>
    <row r="72" spans="1:11" ht="14.1" customHeight="1" x14ac:dyDescent="0.2">
      <c r="A72" s="306">
        <v>84</v>
      </c>
      <c r="B72" s="307" t="s">
        <v>308</v>
      </c>
      <c r="C72" s="308"/>
      <c r="D72" s="113">
        <v>0.89141004862236628</v>
      </c>
      <c r="E72" s="115">
        <v>33</v>
      </c>
      <c r="F72" s="114">
        <v>20</v>
      </c>
      <c r="G72" s="114">
        <v>81</v>
      </c>
      <c r="H72" s="114">
        <v>28</v>
      </c>
      <c r="I72" s="140">
        <v>29</v>
      </c>
      <c r="J72" s="115">
        <v>4</v>
      </c>
      <c r="K72" s="116">
        <v>13.793103448275861</v>
      </c>
    </row>
    <row r="73" spans="1:11" ht="14.1" customHeight="1" x14ac:dyDescent="0.2">
      <c r="A73" s="306" t="s">
        <v>309</v>
      </c>
      <c r="B73" s="307" t="s">
        <v>310</v>
      </c>
      <c r="C73" s="308"/>
      <c r="D73" s="113">
        <v>0.2701242571582928</v>
      </c>
      <c r="E73" s="115">
        <v>10</v>
      </c>
      <c r="F73" s="114">
        <v>4</v>
      </c>
      <c r="G73" s="114">
        <v>47</v>
      </c>
      <c r="H73" s="114">
        <v>7</v>
      </c>
      <c r="I73" s="140">
        <v>7</v>
      </c>
      <c r="J73" s="115">
        <v>3</v>
      </c>
      <c r="K73" s="116">
        <v>42.857142857142854</v>
      </c>
    </row>
    <row r="74" spans="1:11" ht="14.1" customHeight="1" x14ac:dyDescent="0.2">
      <c r="A74" s="306" t="s">
        <v>311</v>
      </c>
      <c r="B74" s="307" t="s">
        <v>312</v>
      </c>
      <c r="C74" s="308"/>
      <c r="D74" s="113">
        <v>0</v>
      </c>
      <c r="E74" s="115">
        <v>0</v>
      </c>
      <c r="F74" s="114" t="s">
        <v>513</v>
      </c>
      <c r="G74" s="114">
        <v>13</v>
      </c>
      <c r="H74" s="114">
        <v>0</v>
      </c>
      <c r="I74" s="140">
        <v>0</v>
      </c>
      <c r="J74" s="115">
        <v>0</v>
      </c>
      <c r="K74" s="116">
        <v>0</v>
      </c>
    </row>
    <row r="75" spans="1:11" ht="14.1" customHeight="1" x14ac:dyDescent="0.2">
      <c r="A75" s="306" t="s">
        <v>313</v>
      </c>
      <c r="B75" s="307" t="s">
        <v>314</v>
      </c>
      <c r="C75" s="308"/>
      <c r="D75" s="113">
        <v>8.1037277147487846E-2</v>
      </c>
      <c r="E75" s="115">
        <v>3</v>
      </c>
      <c r="F75" s="114" t="s">
        <v>513</v>
      </c>
      <c r="G75" s="114" t="s">
        <v>513</v>
      </c>
      <c r="H75" s="114">
        <v>3</v>
      </c>
      <c r="I75" s="140" t="s">
        <v>513</v>
      </c>
      <c r="J75" s="115" t="s">
        <v>513</v>
      </c>
      <c r="K75" s="116" t="s">
        <v>513</v>
      </c>
    </row>
    <row r="76" spans="1:11" ht="14.1" customHeight="1" x14ac:dyDescent="0.2">
      <c r="A76" s="306">
        <v>91</v>
      </c>
      <c r="B76" s="307" t="s">
        <v>315</v>
      </c>
      <c r="C76" s="308"/>
      <c r="D76" s="113" t="s">
        <v>513</v>
      </c>
      <c r="E76" s="115" t="s">
        <v>513</v>
      </c>
      <c r="F76" s="114" t="s">
        <v>513</v>
      </c>
      <c r="G76" s="114">
        <v>5</v>
      </c>
      <c r="H76" s="114">
        <v>0</v>
      </c>
      <c r="I76" s="140" t="s">
        <v>513</v>
      </c>
      <c r="J76" s="115" t="s">
        <v>513</v>
      </c>
      <c r="K76" s="116" t="s">
        <v>513</v>
      </c>
    </row>
    <row r="77" spans="1:11" ht="14.1" customHeight="1" x14ac:dyDescent="0.2">
      <c r="A77" s="306">
        <v>92</v>
      </c>
      <c r="B77" s="307" t="s">
        <v>316</v>
      </c>
      <c r="C77" s="308"/>
      <c r="D77" s="113">
        <v>0.94543490005402486</v>
      </c>
      <c r="E77" s="115">
        <v>35</v>
      </c>
      <c r="F77" s="114">
        <v>36</v>
      </c>
      <c r="G77" s="114">
        <v>41</v>
      </c>
      <c r="H77" s="114">
        <v>29</v>
      </c>
      <c r="I77" s="140">
        <v>42</v>
      </c>
      <c r="J77" s="115">
        <v>-7</v>
      </c>
      <c r="K77" s="116">
        <v>-16.666666666666668</v>
      </c>
    </row>
    <row r="78" spans="1:11" ht="14.1" customHeight="1" x14ac:dyDescent="0.2">
      <c r="A78" s="306">
        <v>93</v>
      </c>
      <c r="B78" s="307" t="s">
        <v>317</v>
      </c>
      <c r="C78" s="308"/>
      <c r="D78" s="113">
        <v>0.10804970286331712</v>
      </c>
      <c r="E78" s="115">
        <v>4</v>
      </c>
      <c r="F78" s="114">
        <v>8</v>
      </c>
      <c r="G78" s="114" t="s">
        <v>513</v>
      </c>
      <c r="H78" s="114" t="s">
        <v>513</v>
      </c>
      <c r="I78" s="140">
        <v>9</v>
      </c>
      <c r="J78" s="115">
        <v>-5</v>
      </c>
      <c r="K78" s="116">
        <v>-55.555555555555557</v>
      </c>
    </row>
    <row r="79" spans="1:11" ht="14.1" customHeight="1" x14ac:dyDescent="0.2">
      <c r="A79" s="306">
        <v>94</v>
      </c>
      <c r="B79" s="307" t="s">
        <v>318</v>
      </c>
      <c r="C79" s="308"/>
      <c r="D79" s="113">
        <v>0.1350621285791464</v>
      </c>
      <c r="E79" s="115">
        <v>5</v>
      </c>
      <c r="F79" s="114">
        <v>6</v>
      </c>
      <c r="G79" s="114">
        <v>3</v>
      </c>
      <c r="H79" s="114">
        <v>9</v>
      </c>
      <c r="I79" s="140">
        <v>7</v>
      </c>
      <c r="J79" s="115">
        <v>-2</v>
      </c>
      <c r="K79" s="116">
        <v>-28.571428571428573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27829</v>
      </c>
      <c r="C10" s="114">
        <v>13454</v>
      </c>
      <c r="D10" s="114">
        <v>14375</v>
      </c>
      <c r="E10" s="114">
        <v>22445</v>
      </c>
      <c r="F10" s="114">
        <v>5377</v>
      </c>
      <c r="G10" s="114">
        <v>4201</v>
      </c>
      <c r="H10" s="114">
        <v>6239</v>
      </c>
      <c r="I10" s="115">
        <v>9174</v>
      </c>
      <c r="J10" s="114">
        <v>5700</v>
      </c>
      <c r="K10" s="114">
        <v>3474</v>
      </c>
      <c r="L10" s="423">
        <v>2535</v>
      </c>
      <c r="M10" s="424">
        <v>2806</v>
      </c>
    </row>
    <row r="11" spans="1:13" ht="11.1" customHeight="1" x14ac:dyDescent="0.2">
      <c r="A11" s="422" t="s">
        <v>387</v>
      </c>
      <c r="B11" s="115">
        <v>28505</v>
      </c>
      <c r="C11" s="114">
        <v>13958</v>
      </c>
      <c r="D11" s="114">
        <v>14547</v>
      </c>
      <c r="E11" s="114">
        <v>22989</v>
      </c>
      <c r="F11" s="114">
        <v>5509</v>
      </c>
      <c r="G11" s="114">
        <v>4208</v>
      </c>
      <c r="H11" s="114">
        <v>6465</v>
      </c>
      <c r="I11" s="115">
        <v>9414</v>
      </c>
      <c r="J11" s="114">
        <v>5792</v>
      </c>
      <c r="K11" s="114">
        <v>3622</v>
      </c>
      <c r="L11" s="423">
        <v>2909</v>
      </c>
      <c r="M11" s="424">
        <v>2203</v>
      </c>
    </row>
    <row r="12" spans="1:13" ht="11.1" customHeight="1" x14ac:dyDescent="0.2">
      <c r="A12" s="422" t="s">
        <v>388</v>
      </c>
      <c r="B12" s="115">
        <v>28984</v>
      </c>
      <c r="C12" s="114">
        <v>14216</v>
      </c>
      <c r="D12" s="114">
        <v>14768</v>
      </c>
      <c r="E12" s="114">
        <v>23455</v>
      </c>
      <c r="F12" s="114">
        <v>5522</v>
      </c>
      <c r="G12" s="114">
        <v>4546</v>
      </c>
      <c r="H12" s="114">
        <v>6571</v>
      </c>
      <c r="I12" s="115">
        <v>9531</v>
      </c>
      <c r="J12" s="114">
        <v>5817</v>
      </c>
      <c r="K12" s="114">
        <v>3714</v>
      </c>
      <c r="L12" s="423">
        <v>3100</v>
      </c>
      <c r="M12" s="424">
        <v>2668</v>
      </c>
    </row>
    <row r="13" spans="1:13" s="110" customFormat="1" ht="11.1" customHeight="1" x14ac:dyDescent="0.2">
      <c r="A13" s="422" t="s">
        <v>389</v>
      </c>
      <c r="B13" s="115">
        <v>28481</v>
      </c>
      <c r="C13" s="114">
        <v>13808</v>
      </c>
      <c r="D13" s="114">
        <v>14673</v>
      </c>
      <c r="E13" s="114">
        <v>22925</v>
      </c>
      <c r="F13" s="114">
        <v>5550</v>
      </c>
      <c r="G13" s="114">
        <v>4349</v>
      </c>
      <c r="H13" s="114">
        <v>6529</v>
      </c>
      <c r="I13" s="115">
        <v>9396</v>
      </c>
      <c r="J13" s="114">
        <v>5778</v>
      </c>
      <c r="K13" s="114">
        <v>3618</v>
      </c>
      <c r="L13" s="423">
        <v>1904</v>
      </c>
      <c r="M13" s="424">
        <v>2504</v>
      </c>
    </row>
    <row r="14" spans="1:13" ht="15" customHeight="1" x14ac:dyDescent="0.2">
      <c r="A14" s="422" t="s">
        <v>390</v>
      </c>
      <c r="B14" s="115">
        <v>28498</v>
      </c>
      <c r="C14" s="114">
        <v>13826</v>
      </c>
      <c r="D14" s="114">
        <v>14672</v>
      </c>
      <c r="E14" s="114">
        <v>21858</v>
      </c>
      <c r="F14" s="114">
        <v>6638</v>
      </c>
      <c r="G14" s="114">
        <v>4213</v>
      </c>
      <c r="H14" s="114">
        <v>6610</v>
      </c>
      <c r="I14" s="115">
        <v>9364</v>
      </c>
      <c r="J14" s="114">
        <v>5763</v>
      </c>
      <c r="K14" s="114">
        <v>3601</v>
      </c>
      <c r="L14" s="423">
        <v>2487</v>
      </c>
      <c r="M14" s="424">
        <v>2646</v>
      </c>
    </row>
    <row r="15" spans="1:13" ht="11.1" customHeight="1" x14ac:dyDescent="0.2">
      <c r="A15" s="422" t="s">
        <v>387</v>
      </c>
      <c r="B15" s="115">
        <v>29288</v>
      </c>
      <c r="C15" s="114">
        <v>14343</v>
      </c>
      <c r="D15" s="114">
        <v>14945</v>
      </c>
      <c r="E15" s="114">
        <v>22273</v>
      </c>
      <c r="F15" s="114">
        <v>7013</v>
      </c>
      <c r="G15" s="114">
        <v>4186</v>
      </c>
      <c r="H15" s="114">
        <v>6885</v>
      </c>
      <c r="I15" s="115">
        <v>9518</v>
      </c>
      <c r="J15" s="114">
        <v>5791</v>
      </c>
      <c r="K15" s="114">
        <v>3727</v>
      </c>
      <c r="L15" s="423">
        <v>2651</v>
      </c>
      <c r="M15" s="424">
        <v>1999</v>
      </c>
    </row>
    <row r="16" spans="1:13" ht="11.1" customHeight="1" x14ac:dyDescent="0.2">
      <c r="A16" s="422" t="s">
        <v>388</v>
      </c>
      <c r="B16" s="115">
        <v>29930</v>
      </c>
      <c r="C16" s="114">
        <v>14706</v>
      </c>
      <c r="D16" s="114">
        <v>15224</v>
      </c>
      <c r="E16" s="114">
        <v>22806</v>
      </c>
      <c r="F16" s="114">
        <v>7110</v>
      </c>
      <c r="G16" s="114">
        <v>4608</v>
      </c>
      <c r="H16" s="114">
        <v>7029</v>
      </c>
      <c r="I16" s="115">
        <v>9704</v>
      </c>
      <c r="J16" s="114">
        <v>5802</v>
      </c>
      <c r="K16" s="114">
        <v>3902</v>
      </c>
      <c r="L16" s="423">
        <v>3205</v>
      </c>
      <c r="M16" s="424">
        <v>2683</v>
      </c>
    </row>
    <row r="17" spans="1:13" s="110" customFormat="1" ht="11.1" customHeight="1" x14ac:dyDescent="0.2">
      <c r="A17" s="422" t="s">
        <v>389</v>
      </c>
      <c r="B17" s="115">
        <v>29356</v>
      </c>
      <c r="C17" s="114">
        <v>14315</v>
      </c>
      <c r="D17" s="114">
        <v>15041</v>
      </c>
      <c r="E17" s="114">
        <v>22378</v>
      </c>
      <c r="F17" s="114">
        <v>6965</v>
      </c>
      <c r="G17" s="114">
        <v>4384</v>
      </c>
      <c r="H17" s="114">
        <v>6989</v>
      </c>
      <c r="I17" s="115">
        <v>9447</v>
      </c>
      <c r="J17" s="114">
        <v>5675</v>
      </c>
      <c r="K17" s="114">
        <v>3772</v>
      </c>
      <c r="L17" s="423">
        <v>1970</v>
      </c>
      <c r="M17" s="424">
        <v>2584</v>
      </c>
    </row>
    <row r="18" spans="1:13" ht="15" customHeight="1" x14ac:dyDescent="0.2">
      <c r="A18" s="422" t="s">
        <v>391</v>
      </c>
      <c r="B18" s="115">
        <v>29161</v>
      </c>
      <c r="C18" s="114">
        <v>14221</v>
      </c>
      <c r="D18" s="114">
        <v>14940</v>
      </c>
      <c r="E18" s="114">
        <v>21958</v>
      </c>
      <c r="F18" s="114">
        <v>7192</v>
      </c>
      <c r="G18" s="114">
        <v>4251</v>
      </c>
      <c r="H18" s="114">
        <v>6987</v>
      </c>
      <c r="I18" s="115">
        <v>9348</v>
      </c>
      <c r="J18" s="114">
        <v>5631</v>
      </c>
      <c r="K18" s="114">
        <v>3717</v>
      </c>
      <c r="L18" s="423">
        <v>2648</v>
      </c>
      <c r="M18" s="424">
        <v>2778</v>
      </c>
    </row>
    <row r="19" spans="1:13" ht="11.1" customHeight="1" x14ac:dyDescent="0.2">
      <c r="A19" s="422" t="s">
        <v>387</v>
      </c>
      <c r="B19" s="115">
        <v>29990</v>
      </c>
      <c r="C19" s="114">
        <v>14776</v>
      </c>
      <c r="D19" s="114">
        <v>15214</v>
      </c>
      <c r="E19" s="114">
        <v>22580</v>
      </c>
      <c r="F19" s="114">
        <v>7407</v>
      </c>
      <c r="G19" s="114">
        <v>4293</v>
      </c>
      <c r="H19" s="114">
        <v>7269</v>
      </c>
      <c r="I19" s="115">
        <v>9639</v>
      </c>
      <c r="J19" s="114">
        <v>5740</v>
      </c>
      <c r="K19" s="114">
        <v>3899</v>
      </c>
      <c r="L19" s="423">
        <v>2786</v>
      </c>
      <c r="M19" s="424">
        <v>2017</v>
      </c>
    </row>
    <row r="20" spans="1:13" ht="11.1" customHeight="1" x14ac:dyDescent="0.2">
      <c r="A20" s="422" t="s">
        <v>388</v>
      </c>
      <c r="B20" s="115">
        <v>30686</v>
      </c>
      <c r="C20" s="114">
        <v>15205</v>
      </c>
      <c r="D20" s="114">
        <v>15481</v>
      </c>
      <c r="E20" s="114">
        <v>23078</v>
      </c>
      <c r="F20" s="114">
        <v>7606</v>
      </c>
      <c r="G20" s="114">
        <v>4596</v>
      </c>
      <c r="H20" s="114">
        <v>7464</v>
      </c>
      <c r="I20" s="115">
        <v>9822</v>
      </c>
      <c r="J20" s="114">
        <v>5789</v>
      </c>
      <c r="K20" s="114">
        <v>4033</v>
      </c>
      <c r="L20" s="423">
        <v>3317</v>
      </c>
      <c r="M20" s="424">
        <v>2789</v>
      </c>
    </row>
    <row r="21" spans="1:13" s="110" customFormat="1" ht="11.1" customHeight="1" x14ac:dyDescent="0.2">
      <c r="A21" s="422" t="s">
        <v>389</v>
      </c>
      <c r="B21" s="115">
        <v>30168</v>
      </c>
      <c r="C21" s="114">
        <v>14813</v>
      </c>
      <c r="D21" s="114">
        <v>15355</v>
      </c>
      <c r="E21" s="114">
        <v>22677</v>
      </c>
      <c r="F21" s="114">
        <v>7490</v>
      </c>
      <c r="G21" s="114">
        <v>4416</v>
      </c>
      <c r="H21" s="114">
        <v>7430</v>
      </c>
      <c r="I21" s="115">
        <v>9742</v>
      </c>
      <c r="J21" s="114">
        <v>5770</v>
      </c>
      <c r="K21" s="114">
        <v>3972</v>
      </c>
      <c r="L21" s="423">
        <v>2013</v>
      </c>
      <c r="M21" s="424">
        <v>2586</v>
      </c>
    </row>
    <row r="22" spans="1:13" ht="15" customHeight="1" x14ac:dyDescent="0.2">
      <c r="A22" s="422" t="s">
        <v>392</v>
      </c>
      <c r="B22" s="115">
        <v>30134</v>
      </c>
      <c r="C22" s="114">
        <v>14780</v>
      </c>
      <c r="D22" s="114">
        <v>15354</v>
      </c>
      <c r="E22" s="114">
        <v>22610</v>
      </c>
      <c r="F22" s="114">
        <v>7523</v>
      </c>
      <c r="G22" s="114">
        <v>4242</v>
      </c>
      <c r="H22" s="114">
        <v>7509</v>
      </c>
      <c r="I22" s="115">
        <v>9679</v>
      </c>
      <c r="J22" s="114">
        <v>5729</v>
      </c>
      <c r="K22" s="114">
        <v>3950</v>
      </c>
      <c r="L22" s="423">
        <v>2732</v>
      </c>
      <c r="M22" s="424">
        <v>2785</v>
      </c>
    </row>
    <row r="23" spans="1:13" ht="11.1" customHeight="1" x14ac:dyDescent="0.2">
      <c r="A23" s="422" t="s">
        <v>387</v>
      </c>
      <c r="B23" s="115">
        <v>31004</v>
      </c>
      <c r="C23" s="114">
        <v>15290</v>
      </c>
      <c r="D23" s="114">
        <v>15714</v>
      </c>
      <c r="E23" s="114">
        <v>23320</v>
      </c>
      <c r="F23" s="114">
        <v>7683</v>
      </c>
      <c r="G23" s="114">
        <v>4227</v>
      </c>
      <c r="H23" s="114">
        <v>7859</v>
      </c>
      <c r="I23" s="115">
        <v>9946</v>
      </c>
      <c r="J23" s="114">
        <v>5842</v>
      </c>
      <c r="K23" s="114">
        <v>4104</v>
      </c>
      <c r="L23" s="423">
        <v>2775</v>
      </c>
      <c r="M23" s="424">
        <v>2049</v>
      </c>
    </row>
    <row r="24" spans="1:13" ht="11.1" customHeight="1" x14ac:dyDescent="0.2">
      <c r="A24" s="422" t="s">
        <v>388</v>
      </c>
      <c r="B24" s="115">
        <v>31681</v>
      </c>
      <c r="C24" s="114">
        <v>15686</v>
      </c>
      <c r="D24" s="114">
        <v>15995</v>
      </c>
      <c r="E24" s="114">
        <v>23882</v>
      </c>
      <c r="F24" s="114">
        <v>7798</v>
      </c>
      <c r="G24" s="114">
        <v>4560</v>
      </c>
      <c r="H24" s="114">
        <v>8019</v>
      </c>
      <c r="I24" s="115">
        <v>10206</v>
      </c>
      <c r="J24" s="114">
        <v>5915</v>
      </c>
      <c r="K24" s="114">
        <v>4291</v>
      </c>
      <c r="L24" s="423">
        <v>3629</v>
      </c>
      <c r="M24" s="424">
        <v>3070</v>
      </c>
    </row>
    <row r="25" spans="1:13" s="110" customFormat="1" ht="11.1" customHeight="1" x14ac:dyDescent="0.2">
      <c r="A25" s="422" t="s">
        <v>389</v>
      </c>
      <c r="B25" s="115">
        <v>31032</v>
      </c>
      <c r="C25" s="114">
        <v>15226</v>
      </c>
      <c r="D25" s="114">
        <v>15806</v>
      </c>
      <c r="E25" s="114">
        <v>23246</v>
      </c>
      <c r="F25" s="114">
        <v>7785</v>
      </c>
      <c r="G25" s="114">
        <v>4322</v>
      </c>
      <c r="H25" s="114">
        <v>8004</v>
      </c>
      <c r="I25" s="115">
        <v>10192</v>
      </c>
      <c r="J25" s="114">
        <v>5967</v>
      </c>
      <c r="K25" s="114">
        <v>4225</v>
      </c>
      <c r="L25" s="423">
        <v>2127</v>
      </c>
      <c r="M25" s="424">
        <v>2837</v>
      </c>
    </row>
    <row r="26" spans="1:13" ht="15" customHeight="1" x14ac:dyDescent="0.2">
      <c r="A26" s="422" t="s">
        <v>393</v>
      </c>
      <c r="B26" s="115">
        <v>31240</v>
      </c>
      <c r="C26" s="114">
        <v>15370</v>
      </c>
      <c r="D26" s="114">
        <v>15870</v>
      </c>
      <c r="E26" s="114">
        <v>23354</v>
      </c>
      <c r="F26" s="114">
        <v>7885</v>
      </c>
      <c r="G26" s="114">
        <v>4209</v>
      </c>
      <c r="H26" s="114">
        <v>8147</v>
      </c>
      <c r="I26" s="115">
        <v>10091</v>
      </c>
      <c r="J26" s="114">
        <v>5864</v>
      </c>
      <c r="K26" s="114">
        <v>4227</v>
      </c>
      <c r="L26" s="423">
        <v>2719</v>
      </c>
      <c r="M26" s="424">
        <v>2563</v>
      </c>
    </row>
    <row r="27" spans="1:13" ht="11.1" customHeight="1" x14ac:dyDescent="0.2">
      <c r="A27" s="422" t="s">
        <v>387</v>
      </c>
      <c r="B27" s="115">
        <v>32131</v>
      </c>
      <c r="C27" s="114">
        <v>15899</v>
      </c>
      <c r="D27" s="114">
        <v>16232</v>
      </c>
      <c r="E27" s="114">
        <v>24003</v>
      </c>
      <c r="F27" s="114">
        <v>8127</v>
      </c>
      <c r="G27" s="114">
        <v>4210</v>
      </c>
      <c r="H27" s="114">
        <v>8539</v>
      </c>
      <c r="I27" s="115">
        <v>10331</v>
      </c>
      <c r="J27" s="114">
        <v>5939</v>
      </c>
      <c r="K27" s="114">
        <v>4392</v>
      </c>
      <c r="L27" s="423">
        <v>2963</v>
      </c>
      <c r="M27" s="424">
        <v>2148</v>
      </c>
    </row>
    <row r="28" spans="1:13" ht="11.1" customHeight="1" x14ac:dyDescent="0.2">
      <c r="A28" s="422" t="s">
        <v>388</v>
      </c>
      <c r="B28" s="115">
        <v>32678</v>
      </c>
      <c r="C28" s="114">
        <v>16141</v>
      </c>
      <c r="D28" s="114">
        <v>16537</v>
      </c>
      <c r="E28" s="114">
        <v>24397</v>
      </c>
      <c r="F28" s="114">
        <v>8281</v>
      </c>
      <c r="G28" s="114">
        <v>4527</v>
      </c>
      <c r="H28" s="114">
        <v>8608</v>
      </c>
      <c r="I28" s="115">
        <v>10541</v>
      </c>
      <c r="J28" s="114">
        <v>6000</v>
      </c>
      <c r="K28" s="114">
        <v>4541</v>
      </c>
      <c r="L28" s="423">
        <v>3268</v>
      </c>
      <c r="M28" s="424">
        <v>2788</v>
      </c>
    </row>
    <row r="29" spans="1:13" s="110" customFormat="1" ht="11.1" customHeight="1" x14ac:dyDescent="0.2">
      <c r="A29" s="422" t="s">
        <v>389</v>
      </c>
      <c r="B29" s="115">
        <v>32093</v>
      </c>
      <c r="C29" s="114">
        <v>15683</v>
      </c>
      <c r="D29" s="114">
        <v>16410</v>
      </c>
      <c r="E29" s="114">
        <v>23849</v>
      </c>
      <c r="F29" s="114">
        <v>8244</v>
      </c>
      <c r="G29" s="114">
        <v>4330</v>
      </c>
      <c r="H29" s="114">
        <v>8588</v>
      </c>
      <c r="I29" s="115">
        <v>10467</v>
      </c>
      <c r="J29" s="114">
        <v>5988</v>
      </c>
      <c r="K29" s="114">
        <v>4479</v>
      </c>
      <c r="L29" s="423">
        <v>2253</v>
      </c>
      <c r="M29" s="424">
        <v>2893</v>
      </c>
    </row>
    <row r="30" spans="1:13" ht="15" customHeight="1" x14ac:dyDescent="0.2">
      <c r="A30" s="422" t="s">
        <v>394</v>
      </c>
      <c r="B30" s="115">
        <v>32351</v>
      </c>
      <c r="C30" s="114">
        <v>15863</v>
      </c>
      <c r="D30" s="114">
        <v>16488</v>
      </c>
      <c r="E30" s="114">
        <v>23923</v>
      </c>
      <c r="F30" s="114">
        <v>8428</v>
      </c>
      <c r="G30" s="114">
        <v>4198</v>
      </c>
      <c r="H30" s="114">
        <v>8745</v>
      </c>
      <c r="I30" s="115">
        <v>10266</v>
      </c>
      <c r="J30" s="114">
        <v>5885</v>
      </c>
      <c r="K30" s="114">
        <v>4381</v>
      </c>
      <c r="L30" s="423">
        <v>3008</v>
      </c>
      <c r="M30" s="424">
        <v>2853</v>
      </c>
    </row>
    <row r="31" spans="1:13" ht="11.1" customHeight="1" x14ac:dyDescent="0.2">
      <c r="A31" s="422" t="s">
        <v>387</v>
      </c>
      <c r="B31" s="115">
        <v>33152</v>
      </c>
      <c r="C31" s="114">
        <v>16434</v>
      </c>
      <c r="D31" s="114">
        <v>16718</v>
      </c>
      <c r="E31" s="114">
        <v>24458</v>
      </c>
      <c r="F31" s="114">
        <v>8694</v>
      </c>
      <c r="G31" s="114">
        <v>4206</v>
      </c>
      <c r="H31" s="114">
        <v>9027</v>
      </c>
      <c r="I31" s="115">
        <v>10497</v>
      </c>
      <c r="J31" s="114">
        <v>5943</v>
      </c>
      <c r="K31" s="114">
        <v>4554</v>
      </c>
      <c r="L31" s="423">
        <v>2961</v>
      </c>
      <c r="M31" s="424">
        <v>2153</v>
      </c>
    </row>
    <row r="32" spans="1:13" ht="11.1" customHeight="1" x14ac:dyDescent="0.2">
      <c r="A32" s="422" t="s">
        <v>388</v>
      </c>
      <c r="B32" s="115">
        <v>33762</v>
      </c>
      <c r="C32" s="114">
        <v>16776</v>
      </c>
      <c r="D32" s="114">
        <v>16986</v>
      </c>
      <c r="E32" s="114">
        <v>24997</v>
      </c>
      <c r="F32" s="114">
        <v>8765</v>
      </c>
      <c r="G32" s="114">
        <v>4523</v>
      </c>
      <c r="H32" s="114">
        <v>9194</v>
      </c>
      <c r="I32" s="115">
        <v>10589</v>
      </c>
      <c r="J32" s="114">
        <v>5942</v>
      </c>
      <c r="K32" s="114">
        <v>4647</v>
      </c>
      <c r="L32" s="423">
        <v>3484</v>
      </c>
      <c r="M32" s="424">
        <v>2897</v>
      </c>
    </row>
    <row r="33" spans="1:13" s="110" customFormat="1" ht="11.1" customHeight="1" x14ac:dyDescent="0.2">
      <c r="A33" s="422" t="s">
        <v>389</v>
      </c>
      <c r="B33" s="115">
        <v>33057</v>
      </c>
      <c r="C33" s="114">
        <v>16274</v>
      </c>
      <c r="D33" s="114">
        <v>16783</v>
      </c>
      <c r="E33" s="114">
        <v>24390</v>
      </c>
      <c r="F33" s="114">
        <v>8667</v>
      </c>
      <c r="G33" s="114">
        <v>4292</v>
      </c>
      <c r="H33" s="114">
        <v>9067</v>
      </c>
      <c r="I33" s="115">
        <v>10467</v>
      </c>
      <c r="J33" s="114">
        <v>5926</v>
      </c>
      <c r="K33" s="114">
        <v>4541</v>
      </c>
      <c r="L33" s="423">
        <v>2301</v>
      </c>
      <c r="M33" s="424">
        <v>2785</v>
      </c>
    </row>
    <row r="34" spans="1:13" ht="15" customHeight="1" x14ac:dyDescent="0.2">
      <c r="A34" s="422" t="s">
        <v>395</v>
      </c>
      <c r="B34" s="115">
        <v>33242</v>
      </c>
      <c r="C34" s="114">
        <v>16400</v>
      </c>
      <c r="D34" s="114">
        <v>16842</v>
      </c>
      <c r="E34" s="114">
        <v>24444</v>
      </c>
      <c r="F34" s="114">
        <v>8798</v>
      </c>
      <c r="G34" s="114">
        <v>4217</v>
      </c>
      <c r="H34" s="114">
        <v>9208</v>
      </c>
      <c r="I34" s="115">
        <v>10478</v>
      </c>
      <c r="J34" s="114">
        <v>5899</v>
      </c>
      <c r="K34" s="114">
        <v>4579</v>
      </c>
      <c r="L34" s="423">
        <v>3046</v>
      </c>
      <c r="M34" s="424">
        <v>2852</v>
      </c>
    </row>
    <row r="35" spans="1:13" ht="11.1" customHeight="1" x14ac:dyDescent="0.2">
      <c r="A35" s="422" t="s">
        <v>387</v>
      </c>
      <c r="B35" s="115">
        <v>33898</v>
      </c>
      <c r="C35" s="114">
        <v>16869</v>
      </c>
      <c r="D35" s="114">
        <v>17029</v>
      </c>
      <c r="E35" s="114">
        <v>24926</v>
      </c>
      <c r="F35" s="114">
        <v>8972</v>
      </c>
      <c r="G35" s="114">
        <v>4146</v>
      </c>
      <c r="H35" s="114">
        <v>9528</v>
      </c>
      <c r="I35" s="115">
        <v>10706</v>
      </c>
      <c r="J35" s="114">
        <v>5989</v>
      </c>
      <c r="K35" s="114">
        <v>4717</v>
      </c>
      <c r="L35" s="423">
        <v>2879</v>
      </c>
      <c r="M35" s="424">
        <v>2293</v>
      </c>
    </row>
    <row r="36" spans="1:13" ht="11.1" customHeight="1" x14ac:dyDescent="0.2">
      <c r="A36" s="422" t="s">
        <v>388</v>
      </c>
      <c r="B36" s="115">
        <v>34483</v>
      </c>
      <c r="C36" s="114">
        <v>17245</v>
      </c>
      <c r="D36" s="114">
        <v>17238</v>
      </c>
      <c r="E36" s="114">
        <v>25378</v>
      </c>
      <c r="F36" s="114">
        <v>9105</v>
      </c>
      <c r="G36" s="114">
        <v>4563</v>
      </c>
      <c r="H36" s="114">
        <v>9695</v>
      </c>
      <c r="I36" s="115">
        <v>10891</v>
      </c>
      <c r="J36" s="114">
        <v>6045</v>
      </c>
      <c r="K36" s="114">
        <v>4846</v>
      </c>
      <c r="L36" s="423">
        <v>3659</v>
      </c>
      <c r="M36" s="424">
        <v>3243</v>
      </c>
    </row>
    <row r="37" spans="1:13" s="110" customFormat="1" ht="11.1" customHeight="1" x14ac:dyDescent="0.2">
      <c r="A37" s="422" t="s">
        <v>389</v>
      </c>
      <c r="B37" s="115">
        <v>33976</v>
      </c>
      <c r="C37" s="114">
        <v>16813</v>
      </c>
      <c r="D37" s="114">
        <v>17163</v>
      </c>
      <c r="E37" s="114">
        <v>24854</v>
      </c>
      <c r="F37" s="114">
        <v>9122</v>
      </c>
      <c r="G37" s="114">
        <v>4375</v>
      </c>
      <c r="H37" s="114">
        <v>9700</v>
      </c>
      <c r="I37" s="115">
        <v>10772</v>
      </c>
      <c r="J37" s="114">
        <v>5995</v>
      </c>
      <c r="K37" s="114">
        <v>4777</v>
      </c>
      <c r="L37" s="423">
        <v>2269</v>
      </c>
      <c r="M37" s="424">
        <v>2857</v>
      </c>
    </row>
    <row r="38" spans="1:13" ht="15" customHeight="1" x14ac:dyDescent="0.2">
      <c r="A38" s="425" t="s">
        <v>396</v>
      </c>
      <c r="B38" s="115">
        <v>34221</v>
      </c>
      <c r="C38" s="114">
        <v>16956</v>
      </c>
      <c r="D38" s="114">
        <v>17265</v>
      </c>
      <c r="E38" s="114">
        <v>24978</v>
      </c>
      <c r="F38" s="114">
        <v>9243</v>
      </c>
      <c r="G38" s="114">
        <v>4237</v>
      </c>
      <c r="H38" s="114">
        <v>9860</v>
      </c>
      <c r="I38" s="115">
        <v>10715</v>
      </c>
      <c r="J38" s="114">
        <v>5856</v>
      </c>
      <c r="K38" s="114">
        <v>4859</v>
      </c>
      <c r="L38" s="423">
        <v>3404</v>
      </c>
      <c r="M38" s="424">
        <v>3217</v>
      </c>
    </row>
    <row r="39" spans="1:13" ht="11.1" customHeight="1" x14ac:dyDescent="0.2">
      <c r="A39" s="422" t="s">
        <v>387</v>
      </c>
      <c r="B39" s="115">
        <v>34994</v>
      </c>
      <c r="C39" s="114">
        <v>17452</v>
      </c>
      <c r="D39" s="114">
        <v>17542</v>
      </c>
      <c r="E39" s="114">
        <v>25606</v>
      </c>
      <c r="F39" s="114">
        <v>9388</v>
      </c>
      <c r="G39" s="114">
        <v>4210</v>
      </c>
      <c r="H39" s="114">
        <v>10188</v>
      </c>
      <c r="I39" s="115">
        <v>11069</v>
      </c>
      <c r="J39" s="114">
        <v>5994</v>
      </c>
      <c r="K39" s="114">
        <v>5075</v>
      </c>
      <c r="L39" s="423">
        <v>2842</v>
      </c>
      <c r="M39" s="424">
        <v>2215</v>
      </c>
    </row>
    <row r="40" spans="1:13" ht="11.1" customHeight="1" x14ac:dyDescent="0.2">
      <c r="A40" s="425" t="s">
        <v>388</v>
      </c>
      <c r="B40" s="115">
        <v>35557</v>
      </c>
      <c r="C40" s="114">
        <v>17778</v>
      </c>
      <c r="D40" s="114">
        <v>17779</v>
      </c>
      <c r="E40" s="114">
        <v>25995</v>
      </c>
      <c r="F40" s="114">
        <v>9562</v>
      </c>
      <c r="G40" s="114">
        <v>4534</v>
      </c>
      <c r="H40" s="114">
        <v>10440</v>
      </c>
      <c r="I40" s="115">
        <v>11183</v>
      </c>
      <c r="J40" s="114">
        <v>5981</v>
      </c>
      <c r="K40" s="114">
        <v>5202</v>
      </c>
      <c r="L40" s="423">
        <v>3724</v>
      </c>
      <c r="M40" s="424">
        <v>3230</v>
      </c>
    </row>
    <row r="41" spans="1:13" s="110" customFormat="1" ht="11.1" customHeight="1" x14ac:dyDescent="0.2">
      <c r="A41" s="422" t="s">
        <v>389</v>
      </c>
      <c r="B41" s="115">
        <v>35244</v>
      </c>
      <c r="C41" s="114">
        <v>17507</v>
      </c>
      <c r="D41" s="114">
        <v>17737</v>
      </c>
      <c r="E41" s="114">
        <v>25650</v>
      </c>
      <c r="F41" s="114">
        <v>9594</v>
      </c>
      <c r="G41" s="114">
        <v>4361</v>
      </c>
      <c r="H41" s="114">
        <v>10477</v>
      </c>
      <c r="I41" s="115">
        <v>11082</v>
      </c>
      <c r="J41" s="114">
        <v>5910</v>
      </c>
      <c r="K41" s="114">
        <v>5172</v>
      </c>
      <c r="L41" s="423">
        <v>2735</v>
      </c>
      <c r="M41" s="424">
        <v>3011</v>
      </c>
    </row>
    <row r="42" spans="1:13" ht="15" customHeight="1" x14ac:dyDescent="0.2">
      <c r="A42" s="422" t="s">
        <v>397</v>
      </c>
      <c r="B42" s="115">
        <v>35307</v>
      </c>
      <c r="C42" s="114">
        <v>17557</v>
      </c>
      <c r="D42" s="114">
        <v>17750</v>
      </c>
      <c r="E42" s="114">
        <v>25644</v>
      </c>
      <c r="F42" s="114">
        <v>9663</v>
      </c>
      <c r="G42" s="114">
        <v>4284</v>
      </c>
      <c r="H42" s="114">
        <v>10565</v>
      </c>
      <c r="I42" s="115">
        <v>10984</v>
      </c>
      <c r="J42" s="114">
        <v>5922</v>
      </c>
      <c r="K42" s="114">
        <v>5062</v>
      </c>
      <c r="L42" s="423">
        <v>3382</v>
      </c>
      <c r="M42" s="424">
        <v>3290</v>
      </c>
    </row>
    <row r="43" spans="1:13" ht="11.1" customHeight="1" x14ac:dyDescent="0.2">
      <c r="A43" s="422" t="s">
        <v>387</v>
      </c>
      <c r="B43" s="115">
        <v>35918</v>
      </c>
      <c r="C43" s="114">
        <v>17984</v>
      </c>
      <c r="D43" s="114">
        <v>17934</v>
      </c>
      <c r="E43" s="114">
        <v>26047</v>
      </c>
      <c r="F43" s="114">
        <v>9871</v>
      </c>
      <c r="G43" s="114">
        <v>4275</v>
      </c>
      <c r="H43" s="114">
        <v>10894</v>
      </c>
      <c r="I43" s="115">
        <v>11309</v>
      </c>
      <c r="J43" s="114">
        <v>6004</v>
      </c>
      <c r="K43" s="114">
        <v>5305</v>
      </c>
      <c r="L43" s="423">
        <v>3028</v>
      </c>
      <c r="M43" s="424">
        <v>2493</v>
      </c>
    </row>
    <row r="44" spans="1:13" ht="11.1" customHeight="1" x14ac:dyDescent="0.2">
      <c r="A44" s="422" t="s">
        <v>388</v>
      </c>
      <c r="B44" s="115">
        <v>36499</v>
      </c>
      <c r="C44" s="114">
        <v>18303</v>
      </c>
      <c r="D44" s="114">
        <v>18196</v>
      </c>
      <c r="E44" s="114">
        <v>26511</v>
      </c>
      <c r="F44" s="114">
        <v>9988</v>
      </c>
      <c r="G44" s="114">
        <v>4577</v>
      </c>
      <c r="H44" s="114">
        <v>11010</v>
      </c>
      <c r="I44" s="115">
        <v>11461</v>
      </c>
      <c r="J44" s="114">
        <v>5931</v>
      </c>
      <c r="K44" s="114">
        <v>5530</v>
      </c>
      <c r="L44" s="423">
        <v>3652</v>
      </c>
      <c r="M44" s="424">
        <v>3061</v>
      </c>
    </row>
    <row r="45" spans="1:13" s="110" customFormat="1" ht="11.1" customHeight="1" x14ac:dyDescent="0.2">
      <c r="A45" s="422" t="s">
        <v>389</v>
      </c>
      <c r="B45" s="115">
        <v>36129</v>
      </c>
      <c r="C45" s="114">
        <v>18034</v>
      </c>
      <c r="D45" s="114">
        <v>18095</v>
      </c>
      <c r="E45" s="114">
        <v>26122</v>
      </c>
      <c r="F45" s="114">
        <v>10007</v>
      </c>
      <c r="G45" s="114">
        <v>4453</v>
      </c>
      <c r="H45" s="114">
        <v>10989</v>
      </c>
      <c r="I45" s="115">
        <v>11320</v>
      </c>
      <c r="J45" s="114">
        <v>5843</v>
      </c>
      <c r="K45" s="114">
        <v>5477</v>
      </c>
      <c r="L45" s="423">
        <v>2503</v>
      </c>
      <c r="M45" s="424">
        <v>2935</v>
      </c>
    </row>
    <row r="46" spans="1:13" ht="15" customHeight="1" x14ac:dyDescent="0.2">
      <c r="A46" s="422" t="s">
        <v>398</v>
      </c>
      <c r="B46" s="115">
        <v>36236</v>
      </c>
      <c r="C46" s="114">
        <v>18042</v>
      </c>
      <c r="D46" s="114">
        <v>18194</v>
      </c>
      <c r="E46" s="114">
        <v>26117</v>
      </c>
      <c r="F46" s="114">
        <v>10119</v>
      </c>
      <c r="G46" s="114">
        <v>4349</v>
      </c>
      <c r="H46" s="114">
        <v>11140</v>
      </c>
      <c r="I46" s="115">
        <v>11276</v>
      </c>
      <c r="J46" s="114">
        <v>5757</v>
      </c>
      <c r="K46" s="114">
        <v>5519</v>
      </c>
      <c r="L46" s="423">
        <v>3257</v>
      </c>
      <c r="M46" s="424">
        <v>3178</v>
      </c>
    </row>
    <row r="47" spans="1:13" ht="11.1" customHeight="1" x14ac:dyDescent="0.2">
      <c r="A47" s="422" t="s">
        <v>387</v>
      </c>
      <c r="B47" s="115">
        <v>36606</v>
      </c>
      <c r="C47" s="114">
        <v>18340</v>
      </c>
      <c r="D47" s="114">
        <v>18266</v>
      </c>
      <c r="E47" s="114">
        <v>26372</v>
      </c>
      <c r="F47" s="114">
        <v>10234</v>
      </c>
      <c r="G47" s="114">
        <v>4297</v>
      </c>
      <c r="H47" s="114">
        <v>11360</v>
      </c>
      <c r="I47" s="115">
        <v>11595</v>
      </c>
      <c r="J47" s="114">
        <v>5903</v>
      </c>
      <c r="K47" s="114">
        <v>5692</v>
      </c>
      <c r="L47" s="423">
        <v>3071</v>
      </c>
      <c r="M47" s="424">
        <v>2732</v>
      </c>
    </row>
    <row r="48" spans="1:13" ht="11.1" customHeight="1" x14ac:dyDescent="0.2">
      <c r="A48" s="422" t="s">
        <v>388</v>
      </c>
      <c r="B48" s="115">
        <v>37064</v>
      </c>
      <c r="C48" s="114">
        <v>18638</v>
      </c>
      <c r="D48" s="114">
        <v>18426</v>
      </c>
      <c r="E48" s="114">
        <v>26730</v>
      </c>
      <c r="F48" s="114">
        <v>10334</v>
      </c>
      <c r="G48" s="114">
        <v>4628</v>
      </c>
      <c r="H48" s="114">
        <v>11511</v>
      </c>
      <c r="I48" s="115">
        <v>11557</v>
      </c>
      <c r="J48" s="114">
        <v>5754</v>
      </c>
      <c r="K48" s="114">
        <v>5803</v>
      </c>
      <c r="L48" s="423">
        <v>3559</v>
      </c>
      <c r="M48" s="424">
        <v>3191</v>
      </c>
    </row>
    <row r="49" spans="1:17" s="110" customFormat="1" ht="11.1" customHeight="1" x14ac:dyDescent="0.2">
      <c r="A49" s="422" t="s">
        <v>389</v>
      </c>
      <c r="B49" s="115">
        <v>36629</v>
      </c>
      <c r="C49" s="114">
        <v>18322</v>
      </c>
      <c r="D49" s="114">
        <v>18307</v>
      </c>
      <c r="E49" s="114">
        <v>26362</v>
      </c>
      <c r="F49" s="114">
        <v>10267</v>
      </c>
      <c r="G49" s="114">
        <v>4425</v>
      </c>
      <c r="H49" s="114">
        <v>11449</v>
      </c>
      <c r="I49" s="115">
        <v>11487</v>
      </c>
      <c r="J49" s="114">
        <v>5774</v>
      </c>
      <c r="K49" s="114">
        <v>5713</v>
      </c>
      <c r="L49" s="423">
        <v>2413</v>
      </c>
      <c r="M49" s="424">
        <v>2913</v>
      </c>
    </row>
    <row r="50" spans="1:17" ht="15" customHeight="1" x14ac:dyDescent="0.2">
      <c r="A50" s="422" t="s">
        <v>399</v>
      </c>
      <c r="B50" s="143">
        <v>36372</v>
      </c>
      <c r="C50" s="144">
        <v>18258</v>
      </c>
      <c r="D50" s="144">
        <v>18114</v>
      </c>
      <c r="E50" s="144">
        <v>26170</v>
      </c>
      <c r="F50" s="144">
        <v>10202</v>
      </c>
      <c r="G50" s="144">
        <v>4288</v>
      </c>
      <c r="H50" s="144">
        <v>11445</v>
      </c>
      <c r="I50" s="143">
        <v>10944</v>
      </c>
      <c r="J50" s="144">
        <v>5555</v>
      </c>
      <c r="K50" s="144">
        <v>5389</v>
      </c>
      <c r="L50" s="426">
        <v>3407</v>
      </c>
      <c r="M50" s="427">
        <v>3702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0.37531736394745557</v>
      </c>
      <c r="C6" s="480">
        <f>'Tabelle 3.3'!J11</f>
        <v>-2.9443064916637107</v>
      </c>
      <c r="D6" s="481">
        <f t="shared" ref="D6:E9" si="0">IF(OR(AND(B6&gt;=-50,B6&lt;=50),ISNUMBER(B6)=FALSE),B6,"")</f>
        <v>0.37531736394745557</v>
      </c>
      <c r="E6" s="481">
        <f t="shared" si="0"/>
        <v>-2.9443064916637107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0.37531736394745557</v>
      </c>
      <c r="C14" s="480">
        <f>'Tabelle 3.3'!J11</f>
        <v>-2.9443064916637107</v>
      </c>
      <c r="D14" s="481">
        <f>IF(OR(AND(B14&gt;=-50,B14&lt;=50),ISNUMBER(B14)=FALSE),B14,"")</f>
        <v>0.37531736394745557</v>
      </c>
      <c r="E14" s="481">
        <f>IF(OR(AND(C14&gt;=-50,C14&lt;=50),ISNUMBER(C14)=FALSE),C14,"")</f>
        <v>-2.9443064916637107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1.5909090909090908</v>
      </c>
      <c r="C15" s="480">
        <f>'Tabelle 3.3'!J12</f>
        <v>-5.9288537549407119</v>
      </c>
      <c r="D15" s="481">
        <f t="shared" ref="D15:E45" si="3">IF(OR(AND(B15&gt;=-50,B15&lt;=50),ISNUMBER(B15)=FALSE),B15,"")</f>
        <v>1.5909090909090908</v>
      </c>
      <c r="E15" s="481">
        <f t="shared" si="3"/>
        <v>-5.9288537549407119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-3.6534328695848886</v>
      </c>
      <c r="C17" s="480">
        <f>'Tabelle 3.3'!J14</f>
        <v>-10.900473933649289</v>
      </c>
      <c r="D17" s="481">
        <f t="shared" si="3"/>
        <v>-3.6534328695848886</v>
      </c>
      <c r="E17" s="481">
        <f t="shared" si="3"/>
        <v>-10.900473933649289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-6.8995443697114345</v>
      </c>
      <c r="C18" s="480">
        <f>'Tabelle 3.3'!J15</f>
        <v>-17.364341085271317</v>
      </c>
      <c r="D18" s="481">
        <f t="shared" si="3"/>
        <v>-6.8995443697114345</v>
      </c>
      <c r="E18" s="481">
        <f t="shared" si="3"/>
        <v>-17.364341085271317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-1.436335403726708</v>
      </c>
      <c r="C19" s="480">
        <f>'Tabelle 3.3'!J16</f>
        <v>0.90634441087613293</v>
      </c>
      <c r="D19" s="481">
        <f t="shared" si="3"/>
        <v>-1.436335403726708</v>
      </c>
      <c r="E19" s="481">
        <f t="shared" si="3"/>
        <v>0.90634441087613293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1.932367149758454</v>
      </c>
      <c r="C20" s="480">
        <f>'Tabelle 3.3'!J17</f>
        <v>-7.5949367088607591</v>
      </c>
      <c r="D20" s="481">
        <f t="shared" si="3"/>
        <v>1.932367149758454</v>
      </c>
      <c r="E20" s="481">
        <f t="shared" si="3"/>
        <v>-7.5949367088607591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2.1717670286278383</v>
      </c>
      <c r="C22" s="480">
        <f>'Tabelle 3.3'!J19</f>
        <v>-1.3733468972533063</v>
      </c>
      <c r="D22" s="481">
        <f t="shared" si="3"/>
        <v>2.1717670286278383</v>
      </c>
      <c r="E22" s="481">
        <f t="shared" si="3"/>
        <v>-1.3733468972533063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0.59912854030501095</v>
      </c>
      <c r="C23" s="480">
        <f>'Tabelle 3.3'!J20</f>
        <v>2.7397260273972601</v>
      </c>
      <c r="D23" s="481">
        <f t="shared" si="3"/>
        <v>0.59912854030501095</v>
      </c>
      <c r="E23" s="481">
        <f t="shared" si="3"/>
        <v>2.7397260273972601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-3.505933117583603</v>
      </c>
      <c r="C24" s="480">
        <f>'Tabelle 3.3'!J21</f>
        <v>-5.6014692378328741</v>
      </c>
      <c r="D24" s="481">
        <f t="shared" si="3"/>
        <v>-3.505933117583603</v>
      </c>
      <c r="E24" s="481">
        <f t="shared" si="3"/>
        <v>-5.6014692378328741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2.112676056338028</v>
      </c>
      <c r="C25" s="480">
        <f>'Tabelle 3.3'!J22</f>
        <v>7.2463768115942031</v>
      </c>
      <c r="D25" s="481">
        <f t="shared" si="3"/>
        <v>2.112676056338028</v>
      </c>
      <c r="E25" s="481">
        <f t="shared" si="3"/>
        <v>7.2463768115942031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t="str">
        <f>'Tabelle 2.3'!J23</f>
        <v>*</v>
      </c>
      <c r="C26" s="480" t="str">
        <f>'Tabelle 3.3'!J23</f>
        <v>*</v>
      </c>
      <c r="D26" s="481" t="str">
        <f t="shared" si="3"/>
        <v>*</v>
      </c>
      <c r="E26" s="481" t="str">
        <f t="shared" si="3"/>
        <v>*</v>
      </c>
      <c r="F26" s="476" t="str">
        <f t="shared" si="4"/>
        <v/>
      </c>
      <c r="G26" s="476" t="str">
        <f t="shared" si="4"/>
        <v/>
      </c>
      <c r="H26" s="482">
        <f t="shared" si="5"/>
        <v>-0.75</v>
      </c>
      <c r="I26" s="482">
        <f t="shared" si="5"/>
        <v>-0.75</v>
      </c>
      <c r="J26" s="476">
        <f t="shared" si="6"/>
        <v>129</v>
      </c>
      <c r="K26" s="476">
        <f t="shared" si="7"/>
        <v>45</v>
      </c>
      <c r="L26" s="476">
        <f t="shared" si="8"/>
        <v>129</v>
      </c>
      <c r="M26" s="476">
        <f t="shared" si="9"/>
        <v>45</v>
      </c>
      <c r="N26" s="476">
        <v>129</v>
      </c>
    </row>
    <row r="27" spans="1:14" s="475" customFormat="1" ht="15" customHeight="1" x14ac:dyDescent="0.2">
      <c r="A27" s="475">
        <v>14</v>
      </c>
      <c r="B27" s="479">
        <f>'Tabelle 2.3'!J24</f>
        <v>4.1891331397760263</v>
      </c>
      <c r="C27" s="480">
        <f>'Tabelle 3.3'!J24</f>
        <v>-3.3947623666343354</v>
      </c>
      <c r="D27" s="481">
        <f t="shared" si="3"/>
        <v>4.1891331397760263</v>
      </c>
      <c r="E27" s="481">
        <f t="shared" si="3"/>
        <v>-3.3947623666343354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-0.48216007714561232</v>
      </c>
      <c r="C28" s="480">
        <f>'Tabelle 3.3'!J25</f>
        <v>3.0136986301369864</v>
      </c>
      <c r="D28" s="481">
        <f t="shared" si="3"/>
        <v>-0.48216007714561232</v>
      </c>
      <c r="E28" s="481">
        <f t="shared" si="3"/>
        <v>3.0136986301369864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4.6461758398856325</v>
      </c>
      <c r="C30" s="480">
        <f>'Tabelle 3.3'!J27</f>
        <v>-3.5294117647058822</v>
      </c>
      <c r="D30" s="481">
        <f t="shared" si="3"/>
        <v>4.6461758398856325</v>
      </c>
      <c r="E30" s="481">
        <f t="shared" si="3"/>
        <v>-3.5294117647058822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-0.90293453724604966</v>
      </c>
      <c r="C31" s="480">
        <f>'Tabelle 3.3'!J28</f>
        <v>9.5238095238095237</v>
      </c>
      <c r="D31" s="481">
        <f t="shared" si="3"/>
        <v>-0.90293453724604966</v>
      </c>
      <c r="E31" s="481">
        <f t="shared" si="3"/>
        <v>9.5238095238095237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2.4336973478939159</v>
      </c>
      <c r="C32" s="480">
        <f>'Tabelle 3.3'!J29</f>
        <v>-9.4391244870041042</v>
      </c>
      <c r="D32" s="481">
        <f t="shared" si="3"/>
        <v>2.4336973478939159</v>
      </c>
      <c r="E32" s="481">
        <f t="shared" si="3"/>
        <v>-9.4391244870041042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4.5801526717557248</v>
      </c>
      <c r="C33" s="480">
        <f>'Tabelle 3.3'!J30</f>
        <v>-5.9210526315789478</v>
      </c>
      <c r="D33" s="481">
        <f t="shared" si="3"/>
        <v>4.5801526717557248</v>
      </c>
      <c r="E33" s="481">
        <f t="shared" si="3"/>
        <v>-5.9210526315789478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2.3116438356164384</v>
      </c>
      <c r="C34" s="480">
        <f>'Tabelle 3.3'!J31</f>
        <v>-0.30511060259344014</v>
      </c>
      <c r="D34" s="481">
        <f t="shared" si="3"/>
        <v>2.3116438356164384</v>
      </c>
      <c r="E34" s="481">
        <f t="shared" si="3"/>
        <v>-0.30511060259344014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1.5909090909090908</v>
      </c>
      <c r="C37" s="480">
        <f>'Tabelle 3.3'!J34</f>
        <v>-5.9288537549407119</v>
      </c>
      <c r="D37" s="481">
        <f t="shared" si="3"/>
        <v>1.5909090909090908</v>
      </c>
      <c r="E37" s="481">
        <f t="shared" si="3"/>
        <v>-5.9288537549407119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-1.4445399828030954</v>
      </c>
      <c r="C38" s="480">
        <f>'Tabelle 3.3'!J35</f>
        <v>-4.8929663608562688</v>
      </c>
      <c r="D38" s="481">
        <f t="shared" si="3"/>
        <v>-1.4445399828030954</v>
      </c>
      <c r="E38" s="481">
        <f t="shared" si="3"/>
        <v>-4.8929663608562688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1.2289994206736738</v>
      </c>
      <c r="C39" s="480">
        <f>'Tabelle 3.3'!J36</f>
        <v>-2.524768296580377</v>
      </c>
      <c r="D39" s="481">
        <f t="shared" si="3"/>
        <v>1.2289994206736738</v>
      </c>
      <c r="E39" s="481">
        <f t="shared" si="3"/>
        <v>-2.524768296580377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1.2289994206736738</v>
      </c>
      <c r="C45" s="480">
        <f>'Tabelle 3.3'!J36</f>
        <v>-2.524768296580377</v>
      </c>
      <c r="D45" s="481">
        <f t="shared" si="3"/>
        <v>1.2289994206736738</v>
      </c>
      <c r="E45" s="481">
        <f t="shared" si="3"/>
        <v>-2.524768296580377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31240</v>
      </c>
      <c r="C51" s="487">
        <v>5864</v>
      </c>
      <c r="D51" s="487">
        <v>4227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32131</v>
      </c>
      <c r="C52" s="487">
        <v>5939</v>
      </c>
      <c r="D52" s="487">
        <v>4392</v>
      </c>
      <c r="E52" s="488">
        <f t="shared" ref="E52:G70" si="11">IF($A$51=37802,IF(COUNTBLANK(B$51:B$70)&gt;0,#N/A,B52/B$51*100),IF(COUNTBLANK(B$51:B$75)&gt;0,#N/A,B52/B$51*100))</f>
        <v>102.85211267605634</v>
      </c>
      <c r="F52" s="488">
        <f t="shared" si="11"/>
        <v>101.27899045020463</v>
      </c>
      <c r="G52" s="488">
        <f t="shared" si="11"/>
        <v>103.90347764371894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32678</v>
      </c>
      <c r="C53" s="487">
        <v>6000</v>
      </c>
      <c r="D53" s="487">
        <v>4541</v>
      </c>
      <c r="E53" s="488">
        <f t="shared" si="11"/>
        <v>104.60307298335468</v>
      </c>
      <c r="F53" s="488">
        <f t="shared" si="11"/>
        <v>102.31923601637108</v>
      </c>
      <c r="G53" s="488">
        <f t="shared" si="11"/>
        <v>107.42843624319849</v>
      </c>
      <c r="H53" s="489">
        <f>IF(ISERROR(L53)=TRUE,IF(MONTH(A53)=MONTH(MAX(A$51:A$75)),A53,""),"")</f>
        <v>41883</v>
      </c>
      <c r="I53" s="488">
        <f t="shared" si="12"/>
        <v>104.60307298335468</v>
      </c>
      <c r="J53" s="488">
        <f t="shared" si="10"/>
        <v>102.31923601637108</v>
      </c>
      <c r="K53" s="488">
        <f t="shared" si="10"/>
        <v>107.42843624319849</v>
      </c>
      <c r="L53" s="488" t="e">
        <f t="shared" si="13"/>
        <v>#N/A</v>
      </c>
    </row>
    <row r="54" spans="1:14" ht="15" customHeight="1" x14ac:dyDescent="0.2">
      <c r="A54" s="490" t="s">
        <v>462</v>
      </c>
      <c r="B54" s="487">
        <v>32093</v>
      </c>
      <c r="C54" s="487">
        <v>5988</v>
      </c>
      <c r="D54" s="487">
        <v>4479</v>
      </c>
      <c r="E54" s="488">
        <f t="shared" si="11"/>
        <v>102.73047375160051</v>
      </c>
      <c r="F54" s="488">
        <f t="shared" si="11"/>
        <v>102.11459754433834</v>
      </c>
      <c r="G54" s="488">
        <f t="shared" si="11"/>
        <v>105.96167494677076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32351</v>
      </c>
      <c r="C55" s="487">
        <v>5885</v>
      </c>
      <c r="D55" s="487">
        <v>4381</v>
      </c>
      <c r="E55" s="488">
        <f t="shared" si="11"/>
        <v>103.55633802816901</v>
      </c>
      <c r="F55" s="488">
        <f t="shared" si="11"/>
        <v>100.35811732605731</v>
      </c>
      <c r="G55" s="488">
        <f t="shared" si="11"/>
        <v>103.64324580080435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33152</v>
      </c>
      <c r="C56" s="487">
        <v>5943</v>
      </c>
      <c r="D56" s="487">
        <v>4554</v>
      </c>
      <c r="E56" s="488">
        <f t="shared" si="11"/>
        <v>106.12035851472473</v>
      </c>
      <c r="F56" s="488">
        <f t="shared" si="11"/>
        <v>101.34720327421556</v>
      </c>
      <c r="G56" s="488">
        <f t="shared" si="11"/>
        <v>107.73598296664302</v>
      </c>
      <c r="H56" s="489" t="str">
        <f t="shared" si="14"/>
        <v/>
      </c>
      <c r="I56" s="488" t="str">
        <f t="shared" si="12"/>
        <v/>
      </c>
      <c r="J56" s="488" t="str">
        <f t="shared" si="10"/>
        <v/>
      </c>
      <c r="K56" s="488" t="str">
        <f t="shared" si="10"/>
        <v/>
      </c>
      <c r="L56" s="488" t="e">
        <f t="shared" si="13"/>
        <v>#N/A</v>
      </c>
    </row>
    <row r="57" spans="1:14" ht="15" customHeight="1" x14ac:dyDescent="0.2">
      <c r="A57" s="490">
        <v>42248</v>
      </c>
      <c r="B57" s="487">
        <v>33762</v>
      </c>
      <c r="C57" s="487">
        <v>5942</v>
      </c>
      <c r="D57" s="487">
        <v>4647</v>
      </c>
      <c r="E57" s="488">
        <f t="shared" si="11"/>
        <v>108.0729833546735</v>
      </c>
      <c r="F57" s="488">
        <f t="shared" si="11"/>
        <v>101.33015006821282</v>
      </c>
      <c r="G57" s="488">
        <f t="shared" si="11"/>
        <v>109.93612491128459</v>
      </c>
      <c r="H57" s="489">
        <f t="shared" si="14"/>
        <v>42248</v>
      </c>
      <c r="I57" s="488">
        <f t="shared" si="12"/>
        <v>108.0729833546735</v>
      </c>
      <c r="J57" s="488">
        <f t="shared" si="10"/>
        <v>101.33015006821282</v>
      </c>
      <c r="K57" s="488">
        <f t="shared" si="10"/>
        <v>109.93612491128459</v>
      </c>
      <c r="L57" s="488" t="e">
        <f t="shared" si="13"/>
        <v>#N/A</v>
      </c>
    </row>
    <row r="58" spans="1:14" ht="15" customHeight="1" x14ac:dyDescent="0.2">
      <c r="A58" s="490" t="s">
        <v>465</v>
      </c>
      <c r="B58" s="487">
        <v>33057</v>
      </c>
      <c r="C58" s="487">
        <v>5926</v>
      </c>
      <c r="D58" s="487">
        <v>4541</v>
      </c>
      <c r="E58" s="488">
        <f t="shared" si="11"/>
        <v>105.81626120358514</v>
      </c>
      <c r="F58" s="488">
        <f t="shared" si="11"/>
        <v>101.05729877216916</v>
      </c>
      <c r="G58" s="488">
        <f t="shared" si="11"/>
        <v>107.42843624319849</v>
      </c>
      <c r="H58" s="489" t="str">
        <f t="shared" si="14"/>
        <v/>
      </c>
      <c r="I58" s="488" t="str">
        <f t="shared" si="12"/>
        <v/>
      </c>
      <c r="J58" s="488" t="str">
        <f t="shared" si="10"/>
        <v/>
      </c>
      <c r="K58" s="488" t="str">
        <f t="shared" si="10"/>
        <v/>
      </c>
      <c r="L58" s="488" t="e">
        <f t="shared" si="13"/>
        <v>#N/A</v>
      </c>
    </row>
    <row r="59" spans="1:14" ht="15" customHeight="1" x14ac:dyDescent="0.2">
      <c r="A59" s="490" t="s">
        <v>466</v>
      </c>
      <c r="B59" s="487">
        <v>33242</v>
      </c>
      <c r="C59" s="487">
        <v>5899</v>
      </c>
      <c r="D59" s="487">
        <v>4579</v>
      </c>
      <c r="E59" s="488">
        <f t="shared" si="11"/>
        <v>106.40845070422536</v>
      </c>
      <c r="F59" s="488">
        <f t="shared" si="11"/>
        <v>100.59686221009549</v>
      </c>
      <c r="G59" s="488">
        <f t="shared" si="11"/>
        <v>108.3274189732671</v>
      </c>
      <c r="H59" s="489" t="str">
        <f t="shared" si="14"/>
        <v/>
      </c>
      <c r="I59" s="488" t="str">
        <f t="shared" si="12"/>
        <v/>
      </c>
      <c r="J59" s="488" t="str">
        <f t="shared" si="10"/>
        <v/>
      </c>
      <c r="K59" s="488" t="str">
        <f t="shared" si="10"/>
        <v/>
      </c>
      <c r="L59" s="488" t="e">
        <f t="shared" si="13"/>
        <v>#N/A</v>
      </c>
    </row>
    <row r="60" spans="1:14" ht="15" customHeight="1" x14ac:dyDescent="0.2">
      <c r="A60" s="490" t="s">
        <v>467</v>
      </c>
      <c r="B60" s="487">
        <v>33898</v>
      </c>
      <c r="C60" s="487">
        <v>5989</v>
      </c>
      <c r="D60" s="487">
        <v>4717</v>
      </c>
      <c r="E60" s="488">
        <f t="shared" si="11"/>
        <v>108.50832266325223</v>
      </c>
      <c r="F60" s="488">
        <f t="shared" si="11"/>
        <v>102.13165075034108</v>
      </c>
      <c r="G60" s="488">
        <f t="shared" si="11"/>
        <v>111.59214572983203</v>
      </c>
      <c r="H60" s="489" t="str">
        <f t="shared" si="14"/>
        <v/>
      </c>
      <c r="I60" s="488" t="str">
        <f t="shared" si="12"/>
        <v/>
      </c>
      <c r="J60" s="488" t="str">
        <f t="shared" si="10"/>
        <v/>
      </c>
      <c r="K60" s="488" t="str">
        <f t="shared" si="10"/>
        <v/>
      </c>
      <c r="L60" s="488" t="e">
        <f t="shared" si="13"/>
        <v>#N/A</v>
      </c>
    </row>
    <row r="61" spans="1:14" ht="15" customHeight="1" x14ac:dyDescent="0.2">
      <c r="A61" s="490">
        <v>42614</v>
      </c>
      <c r="B61" s="487">
        <v>34483</v>
      </c>
      <c r="C61" s="487">
        <v>6045</v>
      </c>
      <c r="D61" s="487">
        <v>4846</v>
      </c>
      <c r="E61" s="488">
        <f t="shared" si="11"/>
        <v>110.38092189500641</v>
      </c>
      <c r="F61" s="488">
        <f t="shared" si="11"/>
        <v>103.08663028649386</v>
      </c>
      <c r="G61" s="488">
        <f t="shared" si="11"/>
        <v>114.6439555240123</v>
      </c>
      <c r="H61" s="489">
        <f t="shared" si="14"/>
        <v>42614</v>
      </c>
      <c r="I61" s="488">
        <f t="shared" si="12"/>
        <v>110.38092189500641</v>
      </c>
      <c r="J61" s="488">
        <f t="shared" si="10"/>
        <v>103.08663028649386</v>
      </c>
      <c r="K61" s="488">
        <f t="shared" si="10"/>
        <v>114.6439555240123</v>
      </c>
      <c r="L61" s="488" t="e">
        <f t="shared" si="13"/>
        <v>#N/A</v>
      </c>
    </row>
    <row r="62" spans="1:14" ht="15" customHeight="1" x14ac:dyDescent="0.2">
      <c r="A62" s="490" t="s">
        <v>468</v>
      </c>
      <c r="B62" s="487">
        <v>33976</v>
      </c>
      <c r="C62" s="487">
        <v>5995</v>
      </c>
      <c r="D62" s="487">
        <v>4777</v>
      </c>
      <c r="E62" s="488">
        <f t="shared" si="11"/>
        <v>108.75800256081946</v>
      </c>
      <c r="F62" s="488">
        <f t="shared" si="11"/>
        <v>102.23396998635744</v>
      </c>
      <c r="G62" s="488">
        <f t="shared" si="11"/>
        <v>113.01159214572982</v>
      </c>
      <c r="H62" s="489" t="str">
        <f t="shared" si="14"/>
        <v/>
      </c>
      <c r="I62" s="488" t="str">
        <f t="shared" si="12"/>
        <v/>
      </c>
      <c r="J62" s="488" t="str">
        <f t="shared" si="10"/>
        <v/>
      </c>
      <c r="K62" s="488" t="str">
        <f t="shared" si="10"/>
        <v/>
      </c>
      <c r="L62" s="488" t="e">
        <f t="shared" si="13"/>
        <v>#N/A</v>
      </c>
    </row>
    <row r="63" spans="1:14" ht="15" customHeight="1" x14ac:dyDescent="0.2">
      <c r="A63" s="490" t="s">
        <v>469</v>
      </c>
      <c r="B63" s="487">
        <v>34221</v>
      </c>
      <c r="C63" s="487">
        <v>5856</v>
      </c>
      <c r="D63" s="487">
        <v>4859</v>
      </c>
      <c r="E63" s="488">
        <f t="shared" si="11"/>
        <v>109.54225352112677</v>
      </c>
      <c r="F63" s="488">
        <f t="shared" si="11"/>
        <v>99.863574351978173</v>
      </c>
      <c r="G63" s="488">
        <f t="shared" si="11"/>
        <v>114.95150224745683</v>
      </c>
      <c r="H63" s="489" t="str">
        <f t="shared" si="14"/>
        <v/>
      </c>
      <c r="I63" s="488" t="str">
        <f t="shared" si="12"/>
        <v/>
      </c>
      <c r="J63" s="488" t="str">
        <f t="shared" si="10"/>
        <v/>
      </c>
      <c r="K63" s="488" t="str">
        <f t="shared" si="10"/>
        <v/>
      </c>
      <c r="L63" s="488" t="e">
        <f t="shared" si="13"/>
        <v>#N/A</v>
      </c>
    </row>
    <row r="64" spans="1:14" ht="15" customHeight="1" x14ac:dyDescent="0.2">
      <c r="A64" s="490" t="s">
        <v>470</v>
      </c>
      <c r="B64" s="487">
        <v>34994</v>
      </c>
      <c r="C64" s="487">
        <v>5994</v>
      </c>
      <c r="D64" s="487">
        <v>5075</v>
      </c>
      <c r="E64" s="488">
        <f t="shared" si="11"/>
        <v>112.01664532650449</v>
      </c>
      <c r="F64" s="488">
        <f t="shared" si="11"/>
        <v>102.21691678035472</v>
      </c>
      <c r="G64" s="488">
        <f t="shared" si="11"/>
        <v>120.06150934468891</v>
      </c>
      <c r="H64" s="489" t="str">
        <f t="shared" si="14"/>
        <v/>
      </c>
      <c r="I64" s="488" t="str">
        <f t="shared" si="12"/>
        <v/>
      </c>
      <c r="J64" s="488" t="str">
        <f t="shared" si="10"/>
        <v/>
      </c>
      <c r="K64" s="488" t="str">
        <f t="shared" si="10"/>
        <v/>
      </c>
      <c r="L64" s="488" t="e">
        <f t="shared" si="13"/>
        <v>#N/A</v>
      </c>
    </row>
    <row r="65" spans="1:12" ht="15" customHeight="1" x14ac:dyDescent="0.2">
      <c r="A65" s="490">
        <v>42979</v>
      </c>
      <c r="B65" s="487">
        <v>35557</v>
      </c>
      <c r="C65" s="487">
        <v>5981</v>
      </c>
      <c r="D65" s="487">
        <v>5202</v>
      </c>
      <c r="E65" s="488">
        <f t="shared" si="11"/>
        <v>113.81882202304739</v>
      </c>
      <c r="F65" s="488">
        <f t="shared" si="11"/>
        <v>101.99522510231924</v>
      </c>
      <c r="G65" s="488">
        <f t="shared" si="11"/>
        <v>123.06600425833925</v>
      </c>
      <c r="H65" s="489">
        <f t="shared" si="14"/>
        <v>42979</v>
      </c>
      <c r="I65" s="488">
        <f t="shared" si="12"/>
        <v>113.81882202304739</v>
      </c>
      <c r="J65" s="488">
        <f t="shared" si="10"/>
        <v>101.99522510231924</v>
      </c>
      <c r="K65" s="488">
        <f t="shared" si="10"/>
        <v>123.06600425833925</v>
      </c>
      <c r="L65" s="488" t="e">
        <f t="shared" si="13"/>
        <v>#N/A</v>
      </c>
    </row>
    <row r="66" spans="1:12" ht="15" customHeight="1" x14ac:dyDescent="0.2">
      <c r="A66" s="490" t="s">
        <v>471</v>
      </c>
      <c r="B66" s="487">
        <v>35244</v>
      </c>
      <c r="C66" s="487">
        <v>5910</v>
      </c>
      <c r="D66" s="487">
        <v>5172</v>
      </c>
      <c r="E66" s="488">
        <f t="shared" si="11"/>
        <v>112.8169014084507</v>
      </c>
      <c r="F66" s="488">
        <f t="shared" si="11"/>
        <v>100.78444747612552</v>
      </c>
      <c r="G66" s="488">
        <f t="shared" si="11"/>
        <v>122.35628105039036</v>
      </c>
      <c r="H66" s="489" t="str">
        <f t="shared" si="14"/>
        <v/>
      </c>
      <c r="I66" s="488" t="str">
        <f t="shared" si="12"/>
        <v/>
      </c>
      <c r="J66" s="488" t="str">
        <f t="shared" si="10"/>
        <v/>
      </c>
      <c r="K66" s="488" t="str">
        <f t="shared" si="10"/>
        <v/>
      </c>
      <c r="L66" s="488" t="e">
        <f t="shared" si="13"/>
        <v>#N/A</v>
      </c>
    </row>
    <row r="67" spans="1:12" ht="15" customHeight="1" x14ac:dyDescent="0.2">
      <c r="A67" s="490" t="s">
        <v>472</v>
      </c>
      <c r="B67" s="487">
        <v>35307</v>
      </c>
      <c r="C67" s="487">
        <v>5922</v>
      </c>
      <c r="D67" s="487">
        <v>5062</v>
      </c>
      <c r="E67" s="488">
        <f t="shared" si="11"/>
        <v>113.01856594110116</v>
      </c>
      <c r="F67" s="488">
        <f t="shared" si="11"/>
        <v>100.98908594815825</v>
      </c>
      <c r="G67" s="488">
        <f t="shared" si="11"/>
        <v>119.75396262124438</v>
      </c>
      <c r="H67" s="489" t="str">
        <f t="shared" si="14"/>
        <v/>
      </c>
      <c r="I67" s="488" t="str">
        <f t="shared" si="12"/>
        <v/>
      </c>
      <c r="J67" s="488" t="str">
        <f t="shared" si="12"/>
        <v/>
      </c>
      <c r="K67" s="488" t="str">
        <f t="shared" si="12"/>
        <v/>
      </c>
      <c r="L67" s="488" t="e">
        <f t="shared" si="13"/>
        <v>#N/A</v>
      </c>
    </row>
    <row r="68" spans="1:12" ht="15" customHeight="1" x14ac:dyDescent="0.2">
      <c r="A68" s="490" t="s">
        <v>473</v>
      </c>
      <c r="B68" s="487">
        <v>35918</v>
      </c>
      <c r="C68" s="487">
        <v>6004</v>
      </c>
      <c r="D68" s="487">
        <v>5305</v>
      </c>
      <c r="E68" s="488">
        <f t="shared" si="11"/>
        <v>114.97439180537772</v>
      </c>
      <c r="F68" s="488">
        <f t="shared" si="11"/>
        <v>102.38744884038201</v>
      </c>
      <c r="G68" s="488">
        <f t="shared" si="11"/>
        <v>125.50272060563049</v>
      </c>
      <c r="H68" s="489" t="str">
        <f t="shared" si="14"/>
        <v/>
      </c>
      <c r="I68" s="488" t="str">
        <f t="shared" si="12"/>
        <v/>
      </c>
      <c r="J68" s="488" t="str">
        <f t="shared" si="12"/>
        <v/>
      </c>
      <c r="K68" s="488" t="str">
        <f t="shared" si="12"/>
        <v/>
      </c>
      <c r="L68" s="488" t="e">
        <f t="shared" si="13"/>
        <v>#N/A</v>
      </c>
    </row>
    <row r="69" spans="1:12" ht="15" customHeight="1" x14ac:dyDescent="0.2">
      <c r="A69" s="490">
        <v>43344</v>
      </c>
      <c r="B69" s="487">
        <v>36499</v>
      </c>
      <c r="C69" s="487">
        <v>5931</v>
      </c>
      <c r="D69" s="487">
        <v>5530</v>
      </c>
      <c r="E69" s="488">
        <f t="shared" si="11"/>
        <v>116.83418693982075</v>
      </c>
      <c r="F69" s="488">
        <f t="shared" si="11"/>
        <v>101.1425648021828</v>
      </c>
      <c r="G69" s="488">
        <f t="shared" si="11"/>
        <v>130.82564466524721</v>
      </c>
      <c r="H69" s="489">
        <f t="shared" si="14"/>
        <v>43344</v>
      </c>
      <c r="I69" s="488">
        <f t="shared" si="12"/>
        <v>116.83418693982075</v>
      </c>
      <c r="J69" s="488">
        <f t="shared" si="12"/>
        <v>101.1425648021828</v>
      </c>
      <c r="K69" s="488">
        <f t="shared" si="12"/>
        <v>130.82564466524721</v>
      </c>
      <c r="L69" s="488" t="e">
        <f t="shared" si="13"/>
        <v>#N/A</v>
      </c>
    </row>
    <row r="70" spans="1:12" ht="15" customHeight="1" x14ac:dyDescent="0.2">
      <c r="A70" s="490" t="s">
        <v>474</v>
      </c>
      <c r="B70" s="487">
        <v>36129</v>
      </c>
      <c r="C70" s="487">
        <v>5843</v>
      </c>
      <c r="D70" s="487">
        <v>5477</v>
      </c>
      <c r="E70" s="488">
        <f t="shared" si="11"/>
        <v>115.64980793854033</v>
      </c>
      <c r="F70" s="488">
        <f t="shared" si="11"/>
        <v>99.641882673942703</v>
      </c>
      <c r="G70" s="488">
        <f t="shared" si="11"/>
        <v>129.57180033120417</v>
      </c>
      <c r="H70" s="489" t="str">
        <f t="shared" si="14"/>
        <v/>
      </c>
      <c r="I70" s="488" t="str">
        <f t="shared" si="12"/>
        <v/>
      </c>
      <c r="J70" s="488" t="str">
        <f t="shared" si="12"/>
        <v/>
      </c>
      <c r="K70" s="488" t="str">
        <f t="shared" si="12"/>
        <v/>
      </c>
      <c r="L70" s="488" t="e">
        <f t="shared" si="13"/>
        <v>#N/A</v>
      </c>
    </row>
    <row r="71" spans="1:12" ht="15" customHeight="1" x14ac:dyDescent="0.2">
      <c r="A71" s="490" t="s">
        <v>475</v>
      </c>
      <c r="B71" s="487">
        <v>36236</v>
      </c>
      <c r="C71" s="487">
        <v>5757</v>
      </c>
      <c r="D71" s="487">
        <v>5519</v>
      </c>
      <c r="E71" s="491">
        <f t="shared" ref="E71:G75" si="15">IF($A$51=37802,IF(COUNTBLANK(B$51:B$70)&gt;0,#N/A,IF(ISBLANK(B71)=FALSE,B71/B$51*100,#N/A)),IF(COUNTBLANK(B$51:B$75)&gt;0,#N/A,B71/B$51*100))</f>
        <v>115.99231754161332</v>
      </c>
      <c r="F71" s="491">
        <f t="shared" si="15"/>
        <v>98.175306957708059</v>
      </c>
      <c r="G71" s="491">
        <f t="shared" si="15"/>
        <v>130.56541282233263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36606</v>
      </c>
      <c r="C72" s="487">
        <v>5903</v>
      </c>
      <c r="D72" s="487">
        <v>5692</v>
      </c>
      <c r="E72" s="491">
        <f t="shared" si="15"/>
        <v>117.17669654289374</v>
      </c>
      <c r="F72" s="491">
        <f t="shared" si="15"/>
        <v>100.66507503410642</v>
      </c>
      <c r="G72" s="491">
        <f t="shared" si="15"/>
        <v>134.65814998817126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37064</v>
      </c>
      <c r="C73" s="487">
        <v>5754</v>
      </c>
      <c r="D73" s="487">
        <v>5803</v>
      </c>
      <c r="E73" s="491">
        <f t="shared" si="15"/>
        <v>118.64276568501921</v>
      </c>
      <c r="F73" s="491">
        <f t="shared" si="15"/>
        <v>98.12414733969986</v>
      </c>
      <c r="G73" s="491">
        <f t="shared" si="15"/>
        <v>137.28412585758221</v>
      </c>
      <c r="H73" s="492">
        <f>IF(A$51=37802,IF(ISERROR(L73)=TRUE,IF(ISBLANK(A73)=FALSE,IF(MONTH(A73)=MONTH(MAX(A$51:A$75)),A73,""),""),""),IF(ISERROR(L73)=TRUE,IF(MONTH(A73)=MONTH(MAX(A$51:A$75)),A73,""),""))</f>
        <v>43709</v>
      </c>
      <c r="I73" s="488">
        <f t="shared" si="12"/>
        <v>118.64276568501921</v>
      </c>
      <c r="J73" s="488">
        <f t="shared" si="12"/>
        <v>98.12414733969986</v>
      </c>
      <c r="K73" s="488">
        <f t="shared" si="12"/>
        <v>137.28412585758221</v>
      </c>
      <c r="L73" s="488" t="e">
        <f t="shared" si="13"/>
        <v>#N/A</v>
      </c>
    </row>
    <row r="74" spans="1:12" ht="15" customHeight="1" x14ac:dyDescent="0.2">
      <c r="A74" s="490" t="s">
        <v>477</v>
      </c>
      <c r="B74" s="487">
        <v>36629</v>
      </c>
      <c r="C74" s="487">
        <v>5774</v>
      </c>
      <c r="D74" s="487">
        <v>5713</v>
      </c>
      <c r="E74" s="491">
        <f t="shared" si="15"/>
        <v>117.25032010243277</v>
      </c>
      <c r="F74" s="491">
        <f t="shared" si="15"/>
        <v>98.465211459754428</v>
      </c>
      <c r="G74" s="491">
        <f t="shared" si="15"/>
        <v>135.1549562337355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36372</v>
      </c>
      <c r="C75" s="493">
        <v>5555</v>
      </c>
      <c r="D75" s="493">
        <v>5389</v>
      </c>
      <c r="E75" s="491">
        <f t="shared" si="15"/>
        <v>116.42765685019205</v>
      </c>
      <c r="F75" s="491">
        <f t="shared" si="15"/>
        <v>94.730559345156891</v>
      </c>
      <c r="G75" s="491">
        <f t="shared" si="15"/>
        <v>127.48994558788741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118.64276568501921</v>
      </c>
      <c r="J77" s="488">
        <f>IF(J75&lt;&gt;"",J75,IF(J74&lt;&gt;"",J74,IF(J73&lt;&gt;"",J73,IF(J72&lt;&gt;"",J72,IF(J71&lt;&gt;"",J71,IF(J70&lt;&gt;"",J70,""))))))</f>
        <v>98.12414733969986</v>
      </c>
      <c r="K77" s="488">
        <f>IF(K75&lt;&gt;"",K75,IF(K74&lt;&gt;"",K74,IF(K73&lt;&gt;"",K73,IF(K72&lt;&gt;"",K72,IF(K71&lt;&gt;"",K71,IF(K70&lt;&gt;"",K70,""))))))</f>
        <v>137.28412585758221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+18,6%</v>
      </c>
      <c r="J79" s="488" t="str">
        <f>"GeB - ausschließlich: "&amp;IF(J77&gt;100,"+","")&amp;TEXT(J77-100,"0,0")&amp;"%"</f>
        <v>GeB - ausschließlich: -1,9%</v>
      </c>
      <c r="K79" s="488" t="str">
        <f>"GeB - im Nebenjob: "&amp;IF(K77&gt;100,"+","")&amp;TEXT(K77-100,"0,0")&amp;"%"</f>
        <v>GeB - im Nebenjob: +37,3%</v>
      </c>
    </row>
    <row r="81" spans="9:9" ht="15" customHeight="1" x14ac:dyDescent="0.2">
      <c r="I81" s="488" t="str">
        <f>IF(ISERROR(HLOOKUP(1,I$78:K$79,2,FALSE)),"",HLOOKUP(1,I$78:K$79,2,FALSE))</f>
        <v>GeB - im Nebenjob: +37,3%</v>
      </c>
    </row>
    <row r="82" spans="9:9" ht="15" customHeight="1" x14ac:dyDescent="0.2">
      <c r="I82" s="488" t="str">
        <f>IF(ISERROR(HLOOKUP(2,I$78:K$79,2,FALSE)),"",HLOOKUP(2,I$78:K$79,2,FALSE))</f>
        <v>SvB: +18,6%</v>
      </c>
    </row>
    <row r="83" spans="9:9" ht="15" customHeight="1" x14ac:dyDescent="0.2">
      <c r="I83" s="488" t="str">
        <f>IF(ISERROR(HLOOKUP(3,I$78:K$79,2,FALSE)),"",HLOOKUP(3,I$78:K$79,2,FALSE))</f>
        <v>GeB - ausschließlich: -1,9%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36372</v>
      </c>
      <c r="E12" s="114">
        <v>36629</v>
      </c>
      <c r="F12" s="114">
        <v>37064</v>
      </c>
      <c r="G12" s="114">
        <v>36606</v>
      </c>
      <c r="H12" s="114">
        <v>36236</v>
      </c>
      <c r="I12" s="115">
        <v>136</v>
      </c>
      <c r="J12" s="116">
        <v>0.37531736394745557</v>
      </c>
      <c r="N12" s="117"/>
    </row>
    <row r="13" spans="1:15" s="110" customFormat="1" ht="13.5" customHeight="1" x14ac:dyDescent="0.2">
      <c r="A13" s="118" t="s">
        <v>105</v>
      </c>
      <c r="B13" s="119" t="s">
        <v>106</v>
      </c>
      <c r="C13" s="113">
        <v>50.197954470471792</v>
      </c>
      <c r="D13" s="114">
        <v>18258</v>
      </c>
      <c r="E13" s="114">
        <v>18322</v>
      </c>
      <c r="F13" s="114">
        <v>18638</v>
      </c>
      <c r="G13" s="114">
        <v>18340</v>
      </c>
      <c r="H13" s="114">
        <v>18042</v>
      </c>
      <c r="I13" s="115">
        <v>216</v>
      </c>
      <c r="J13" s="116">
        <v>1.1972065181243765</v>
      </c>
    </row>
    <row r="14" spans="1:15" s="110" customFormat="1" ht="13.5" customHeight="1" x14ac:dyDescent="0.2">
      <c r="A14" s="120"/>
      <c r="B14" s="119" t="s">
        <v>107</v>
      </c>
      <c r="C14" s="113">
        <v>49.802045529528208</v>
      </c>
      <c r="D14" s="114">
        <v>18114</v>
      </c>
      <c r="E14" s="114">
        <v>18307</v>
      </c>
      <c r="F14" s="114">
        <v>18426</v>
      </c>
      <c r="G14" s="114">
        <v>18266</v>
      </c>
      <c r="H14" s="114">
        <v>18194</v>
      </c>
      <c r="I14" s="115">
        <v>-80</v>
      </c>
      <c r="J14" s="116">
        <v>-0.43970539738375286</v>
      </c>
    </row>
    <row r="15" spans="1:15" s="110" customFormat="1" ht="13.5" customHeight="1" x14ac:dyDescent="0.2">
      <c r="A15" s="118" t="s">
        <v>105</v>
      </c>
      <c r="B15" s="121" t="s">
        <v>108</v>
      </c>
      <c r="C15" s="113">
        <v>11.78928846365336</v>
      </c>
      <c r="D15" s="114">
        <v>4288</v>
      </c>
      <c r="E15" s="114">
        <v>4425</v>
      </c>
      <c r="F15" s="114">
        <v>4628</v>
      </c>
      <c r="G15" s="114">
        <v>4297</v>
      </c>
      <c r="H15" s="114">
        <v>4349</v>
      </c>
      <c r="I15" s="115">
        <v>-61</v>
      </c>
      <c r="J15" s="116">
        <v>-1.4026212922510921</v>
      </c>
    </row>
    <row r="16" spans="1:15" s="110" customFormat="1" ht="13.5" customHeight="1" x14ac:dyDescent="0.2">
      <c r="A16" s="118"/>
      <c r="B16" s="121" t="s">
        <v>109</v>
      </c>
      <c r="C16" s="113">
        <v>68.764434180138565</v>
      </c>
      <c r="D16" s="114">
        <v>25011</v>
      </c>
      <c r="E16" s="114">
        <v>25169</v>
      </c>
      <c r="F16" s="114">
        <v>25392</v>
      </c>
      <c r="G16" s="114">
        <v>25408</v>
      </c>
      <c r="H16" s="114">
        <v>25206</v>
      </c>
      <c r="I16" s="115">
        <v>-195</v>
      </c>
      <c r="J16" s="116">
        <v>-0.77362532730302314</v>
      </c>
    </row>
    <row r="17" spans="1:10" s="110" customFormat="1" ht="13.5" customHeight="1" x14ac:dyDescent="0.2">
      <c r="A17" s="118"/>
      <c r="B17" s="121" t="s">
        <v>110</v>
      </c>
      <c r="C17" s="113">
        <v>17.997360607060376</v>
      </c>
      <c r="D17" s="114">
        <v>6546</v>
      </c>
      <c r="E17" s="114">
        <v>6508</v>
      </c>
      <c r="F17" s="114">
        <v>6512</v>
      </c>
      <c r="G17" s="114">
        <v>6378</v>
      </c>
      <c r="H17" s="114">
        <v>6181</v>
      </c>
      <c r="I17" s="115">
        <v>365</v>
      </c>
      <c r="J17" s="116">
        <v>5.9051933344119076</v>
      </c>
    </row>
    <row r="18" spans="1:10" s="110" customFormat="1" ht="13.5" customHeight="1" x14ac:dyDescent="0.2">
      <c r="A18" s="120"/>
      <c r="B18" s="121" t="s">
        <v>111</v>
      </c>
      <c r="C18" s="113">
        <v>1.448916749147696</v>
      </c>
      <c r="D18" s="114">
        <v>527</v>
      </c>
      <c r="E18" s="114">
        <v>527</v>
      </c>
      <c r="F18" s="114">
        <v>532</v>
      </c>
      <c r="G18" s="114">
        <v>523</v>
      </c>
      <c r="H18" s="114">
        <v>500</v>
      </c>
      <c r="I18" s="115">
        <v>27</v>
      </c>
      <c r="J18" s="116">
        <v>5.4</v>
      </c>
    </row>
    <row r="19" spans="1:10" s="110" customFormat="1" ht="13.5" customHeight="1" x14ac:dyDescent="0.2">
      <c r="A19" s="120"/>
      <c r="B19" s="121" t="s">
        <v>112</v>
      </c>
      <c r="C19" s="113">
        <v>0.3051798086440119</v>
      </c>
      <c r="D19" s="114">
        <v>111</v>
      </c>
      <c r="E19" s="114">
        <v>102</v>
      </c>
      <c r="F19" s="114">
        <v>113</v>
      </c>
      <c r="G19" s="114">
        <v>108</v>
      </c>
      <c r="H19" s="114">
        <v>91</v>
      </c>
      <c r="I19" s="115">
        <v>20</v>
      </c>
      <c r="J19" s="116">
        <v>21.978021978021978</v>
      </c>
    </row>
    <row r="20" spans="1:10" s="110" customFormat="1" ht="13.5" customHeight="1" x14ac:dyDescent="0.2">
      <c r="A20" s="118" t="s">
        <v>113</v>
      </c>
      <c r="B20" s="122" t="s">
        <v>114</v>
      </c>
      <c r="C20" s="113">
        <v>71.95095128120532</v>
      </c>
      <c r="D20" s="114">
        <v>26170</v>
      </c>
      <c r="E20" s="114">
        <v>26362</v>
      </c>
      <c r="F20" s="114">
        <v>26730</v>
      </c>
      <c r="G20" s="114">
        <v>26372</v>
      </c>
      <c r="H20" s="114">
        <v>26117</v>
      </c>
      <c r="I20" s="115">
        <v>53</v>
      </c>
      <c r="J20" s="116">
        <v>0.20293295554619598</v>
      </c>
    </row>
    <row r="21" spans="1:10" s="110" customFormat="1" ht="13.5" customHeight="1" x14ac:dyDescent="0.2">
      <c r="A21" s="120"/>
      <c r="B21" s="122" t="s">
        <v>115</v>
      </c>
      <c r="C21" s="113">
        <v>28.049048718794676</v>
      </c>
      <c r="D21" s="114">
        <v>10202</v>
      </c>
      <c r="E21" s="114">
        <v>10267</v>
      </c>
      <c r="F21" s="114">
        <v>10334</v>
      </c>
      <c r="G21" s="114">
        <v>10234</v>
      </c>
      <c r="H21" s="114">
        <v>10119</v>
      </c>
      <c r="I21" s="115">
        <v>83</v>
      </c>
      <c r="J21" s="116">
        <v>0.82023915406660741</v>
      </c>
    </row>
    <row r="22" spans="1:10" s="110" customFormat="1" ht="13.5" customHeight="1" x14ac:dyDescent="0.2">
      <c r="A22" s="118" t="s">
        <v>113</v>
      </c>
      <c r="B22" s="122" t="s">
        <v>116</v>
      </c>
      <c r="C22" s="113">
        <v>81.796436819531507</v>
      </c>
      <c r="D22" s="114">
        <v>29751</v>
      </c>
      <c r="E22" s="114">
        <v>29905</v>
      </c>
      <c r="F22" s="114">
        <v>30105</v>
      </c>
      <c r="G22" s="114">
        <v>29732</v>
      </c>
      <c r="H22" s="114">
        <v>29645</v>
      </c>
      <c r="I22" s="115">
        <v>106</v>
      </c>
      <c r="J22" s="116">
        <v>0.35756451340866924</v>
      </c>
    </row>
    <row r="23" spans="1:10" s="110" customFormat="1" ht="13.5" customHeight="1" x14ac:dyDescent="0.2">
      <c r="A23" s="123"/>
      <c r="B23" s="124" t="s">
        <v>117</v>
      </c>
      <c r="C23" s="125">
        <v>18.187066974595844</v>
      </c>
      <c r="D23" s="114">
        <v>6615</v>
      </c>
      <c r="E23" s="114">
        <v>6716</v>
      </c>
      <c r="F23" s="114">
        <v>6952</v>
      </c>
      <c r="G23" s="114">
        <v>6866</v>
      </c>
      <c r="H23" s="114">
        <v>6583</v>
      </c>
      <c r="I23" s="115">
        <v>32</v>
      </c>
      <c r="J23" s="116">
        <v>0.48610056205377489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10944</v>
      </c>
      <c r="E26" s="114">
        <v>11487</v>
      </c>
      <c r="F26" s="114">
        <v>11557</v>
      </c>
      <c r="G26" s="114">
        <v>11595</v>
      </c>
      <c r="H26" s="140">
        <v>11276</v>
      </c>
      <c r="I26" s="115">
        <v>-332</v>
      </c>
      <c r="J26" s="116">
        <v>-2.9443064916637107</v>
      </c>
    </row>
    <row r="27" spans="1:10" s="110" customFormat="1" ht="13.5" customHeight="1" x14ac:dyDescent="0.2">
      <c r="A27" s="118" t="s">
        <v>105</v>
      </c>
      <c r="B27" s="119" t="s">
        <v>106</v>
      </c>
      <c r="C27" s="113">
        <v>37.372076023391813</v>
      </c>
      <c r="D27" s="115">
        <v>4090</v>
      </c>
      <c r="E27" s="114">
        <v>4228</v>
      </c>
      <c r="F27" s="114">
        <v>4204</v>
      </c>
      <c r="G27" s="114">
        <v>4195</v>
      </c>
      <c r="H27" s="140">
        <v>4062</v>
      </c>
      <c r="I27" s="115">
        <v>28</v>
      </c>
      <c r="J27" s="116">
        <v>0.68931560807483994</v>
      </c>
    </row>
    <row r="28" spans="1:10" s="110" customFormat="1" ht="13.5" customHeight="1" x14ac:dyDescent="0.2">
      <c r="A28" s="120"/>
      <c r="B28" s="119" t="s">
        <v>107</v>
      </c>
      <c r="C28" s="113">
        <v>62.627923976608187</v>
      </c>
      <c r="D28" s="115">
        <v>6854</v>
      </c>
      <c r="E28" s="114">
        <v>7259</v>
      </c>
      <c r="F28" s="114">
        <v>7353</v>
      </c>
      <c r="G28" s="114">
        <v>7400</v>
      </c>
      <c r="H28" s="140">
        <v>7214</v>
      </c>
      <c r="I28" s="115">
        <v>-360</v>
      </c>
      <c r="J28" s="116">
        <v>-4.990296645411699</v>
      </c>
    </row>
    <row r="29" spans="1:10" s="110" customFormat="1" ht="13.5" customHeight="1" x14ac:dyDescent="0.2">
      <c r="A29" s="118" t="s">
        <v>105</v>
      </c>
      <c r="B29" s="121" t="s">
        <v>108</v>
      </c>
      <c r="C29" s="113">
        <v>16.511330409356724</v>
      </c>
      <c r="D29" s="115">
        <v>1807</v>
      </c>
      <c r="E29" s="114">
        <v>1945</v>
      </c>
      <c r="F29" s="114">
        <v>1950</v>
      </c>
      <c r="G29" s="114">
        <v>1978</v>
      </c>
      <c r="H29" s="140">
        <v>1872</v>
      </c>
      <c r="I29" s="115">
        <v>-65</v>
      </c>
      <c r="J29" s="116">
        <v>-3.4722222222222223</v>
      </c>
    </row>
    <row r="30" spans="1:10" s="110" customFormat="1" ht="13.5" customHeight="1" x14ac:dyDescent="0.2">
      <c r="A30" s="118"/>
      <c r="B30" s="121" t="s">
        <v>109</v>
      </c>
      <c r="C30" s="113">
        <v>51.279239766081872</v>
      </c>
      <c r="D30" s="115">
        <v>5612</v>
      </c>
      <c r="E30" s="114">
        <v>5890</v>
      </c>
      <c r="F30" s="114">
        <v>5914</v>
      </c>
      <c r="G30" s="114">
        <v>5916</v>
      </c>
      <c r="H30" s="140">
        <v>5840</v>
      </c>
      <c r="I30" s="115">
        <v>-228</v>
      </c>
      <c r="J30" s="116">
        <v>-3.904109589041096</v>
      </c>
    </row>
    <row r="31" spans="1:10" s="110" customFormat="1" ht="13.5" customHeight="1" x14ac:dyDescent="0.2">
      <c r="A31" s="118"/>
      <c r="B31" s="121" t="s">
        <v>110</v>
      </c>
      <c r="C31" s="113">
        <v>16.822002923976608</v>
      </c>
      <c r="D31" s="115">
        <v>1841</v>
      </c>
      <c r="E31" s="114">
        <v>1880</v>
      </c>
      <c r="F31" s="114">
        <v>1909</v>
      </c>
      <c r="G31" s="114">
        <v>1900</v>
      </c>
      <c r="H31" s="140">
        <v>1833</v>
      </c>
      <c r="I31" s="115">
        <v>8</v>
      </c>
      <c r="J31" s="116">
        <v>0.43644298963447897</v>
      </c>
    </row>
    <row r="32" spans="1:10" s="110" customFormat="1" ht="13.5" customHeight="1" x14ac:dyDescent="0.2">
      <c r="A32" s="120"/>
      <c r="B32" s="121" t="s">
        <v>111</v>
      </c>
      <c r="C32" s="113">
        <v>15.387426900584796</v>
      </c>
      <c r="D32" s="115">
        <v>1684</v>
      </c>
      <c r="E32" s="114">
        <v>1772</v>
      </c>
      <c r="F32" s="114">
        <v>1784</v>
      </c>
      <c r="G32" s="114">
        <v>1801</v>
      </c>
      <c r="H32" s="140">
        <v>1731</v>
      </c>
      <c r="I32" s="115">
        <v>-47</v>
      </c>
      <c r="J32" s="116">
        <v>-2.7151935297515886</v>
      </c>
    </row>
    <row r="33" spans="1:10" s="110" customFormat="1" ht="13.5" customHeight="1" x14ac:dyDescent="0.2">
      <c r="A33" s="120"/>
      <c r="B33" s="121" t="s">
        <v>112</v>
      </c>
      <c r="C33" s="113">
        <v>1.1787280701754386</v>
      </c>
      <c r="D33" s="115">
        <v>129</v>
      </c>
      <c r="E33" s="114">
        <v>141</v>
      </c>
      <c r="F33" s="114">
        <v>126</v>
      </c>
      <c r="G33" s="114">
        <v>108</v>
      </c>
      <c r="H33" s="140">
        <v>102</v>
      </c>
      <c r="I33" s="115">
        <v>27</v>
      </c>
      <c r="J33" s="116">
        <v>26.470588235294116</v>
      </c>
    </row>
    <row r="34" spans="1:10" s="110" customFormat="1" ht="13.5" customHeight="1" x14ac:dyDescent="0.2">
      <c r="A34" s="118" t="s">
        <v>113</v>
      </c>
      <c r="B34" s="122" t="s">
        <v>116</v>
      </c>
      <c r="C34" s="113">
        <v>85.444078947368425</v>
      </c>
      <c r="D34" s="115">
        <v>9351</v>
      </c>
      <c r="E34" s="114">
        <v>9808</v>
      </c>
      <c r="F34" s="114">
        <v>9870</v>
      </c>
      <c r="G34" s="114">
        <v>9866</v>
      </c>
      <c r="H34" s="140">
        <v>9656</v>
      </c>
      <c r="I34" s="115">
        <v>-305</v>
      </c>
      <c r="J34" s="116">
        <v>-3.1586578293289147</v>
      </c>
    </row>
    <row r="35" spans="1:10" s="110" customFormat="1" ht="13.5" customHeight="1" x14ac:dyDescent="0.2">
      <c r="A35" s="118"/>
      <c r="B35" s="119" t="s">
        <v>117</v>
      </c>
      <c r="C35" s="113">
        <v>14.437134502923977</v>
      </c>
      <c r="D35" s="115">
        <v>1580</v>
      </c>
      <c r="E35" s="114">
        <v>1666</v>
      </c>
      <c r="F35" s="114">
        <v>1674</v>
      </c>
      <c r="G35" s="114">
        <v>1716</v>
      </c>
      <c r="H35" s="140">
        <v>1608</v>
      </c>
      <c r="I35" s="115">
        <v>-28</v>
      </c>
      <c r="J35" s="116">
        <v>-1.7412935323383085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5555</v>
      </c>
      <c r="E37" s="114">
        <v>5774</v>
      </c>
      <c r="F37" s="114">
        <v>5754</v>
      </c>
      <c r="G37" s="114">
        <v>5903</v>
      </c>
      <c r="H37" s="140">
        <v>5757</v>
      </c>
      <c r="I37" s="115">
        <v>-202</v>
      </c>
      <c r="J37" s="116">
        <v>-3.5087719298245612</v>
      </c>
    </row>
    <row r="38" spans="1:10" s="110" customFormat="1" ht="13.5" customHeight="1" x14ac:dyDescent="0.2">
      <c r="A38" s="118" t="s">
        <v>105</v>
      </c>
      <c r="B38" s="119" t="s">
        <v>106</v>
      </c>
      <c r="C38" s="113">
        <v>35.733573357335736</v>
      </c>
      <c r="D38" s="115">
        <v>1985</v>
      </c>
      <c r="E38" s="114">
        <v>2022</v>
      </c>
      <c r="F38" s="114">
        <v>1969</v>
      </c>
      <c r="G38" s="114">
        <v>2009</v>
      </c>
      <c r="H38" s="140">
        <v>1938</v>
      </c>
      <c r="I38" s="115">
        <v>47</v>
      </c>
      <c r="J38" s="116">
        <v>2.4251805985552117</v>
      </c>
    </row>
    <row r="39" spans="1:10" s="110" customFormat="1" ht="13.5" customHeight="1" x14ac:dyDescent="0.2">
      <c r="A39" s="120"/>
      <c r="B39" s="119" t="s">
        <v>107</v>
      </c>
      <c r="C39" s="113">
        <v>64.266426642664271</v>
      </c>
      <c r="D39" s="115">
        <v>3570</v>
      </c>
      <c r="E39" s="114">
        <v>3752</v>
      </c>
      <c r="F39" s="114">
        <v>3785</v>
      </c>
      <c r="G39" s="114">
        <v>3894</v>
      </c>
      <c r="H39" s="140">
        <v>3819</v>
      </c>
      <c r="I39" s="115">
        <v>-249</v>
      </c>
      <c r="J39" s="116">
        <v>-6.5200314218381772</v>
      </c>
    </row>
    <row r="40" spans="1:10" s="110" customFormat="1" ht="13.5" customHeight="1" x14ac:dyDescent="0.2">
      <c r="A40" s="118" t="s">
        <v>105</v>
      </c>
      <c r="B40" s="121" t="s">
        <v>108</v>
      </c>
      <c r="C40" s="113">
        <v>19.711971197119713</v>
      </c>
      <c r="D40" s="115">
        <v>1095</v>
      </c>
      <c r="E40" s="114">
        <v>1171</v>
      </c>
      <c r="F40" s="114">
        <v>1148</v>
      </c>
      <c r="G40" s="114">
        <v>1237</v>
      </c>
      <c r="H40" s="140">
        <v>1141</v>
      </c>
      <c r="I40" s="115">
        <v>-46</v>
      </c>
      <c r="J40" s="116">
        <v>-4.0315512708150747</v>
      </c>
    </row>
    <row r="41" spans="1:10" s="110" customFormat="1" ht="13.5" customHeight="1" x14ac:dyDescent="0.2">
      <c r="A41" s="118"/>
      <c r="B41" s="121" t="s">
        <v>109</v>
      </c>
      <c r="C41" s="113">
        <v>33.249324932493252</v>
      </c>
      <c r="D41" s="115">
        <v>1847</v>
      </c>
      <c r="E41" s="114">
        <v>1899</v>
      </c>
      <c r="F41" s="114">
        <v>1861</v>
      </c>
      <c r="G41" s="114">
        <v>1893</v>
      </c>
      <c r="H41" s="140">
        <v>1934</v>
      </c>
      <c r="I41" s="115">
        <v>-87</v>
      </c>
      <c r="J41" s="116">
        <v>-4.4984488107549119</v>
      </c>
    </row>
    <row r="42" spans="1:10" s="110" customFormat="1" ht="13.5" customHeight="1" x14ac:dyDescent="0.2">
      <c r="A42" s="118"/>
      <c r="B42" s="121" t="s">
        <v>110</v>
      </c>
      <c r="C42" s="113">
        <v>17.83978397839784</v>
      </c>
      <c r="D42" s="115">
        <v>991</v>
      </c>
      <c r="E42" s="114">
        <v>993</v>
      </c>
      <c r="F42" s="114">
        <v>1024</v>
      </c>
      <c r="G42" s="114">
        <v>1035</v>
      </c>
      <c r="H42" s="140">
        <v>1008</v>
      </c>
      <c r="I42" s="115">
        <v>-17</v>
      </c>
      <c r="J42" s="116">
        <v>-1.6865079365079365</v>
      </c>
    </row>
    <row r="43" spans="1:10" s="110" customFormat="1" ht="13.5" customHeight="1" x14ac:dyDescent="0.2">
      <c r="A43" s="120"/>
      <c r="B43" s="121" t="s">
        <v>111</v>
      </c>
      <c r="C43" s="113">
        <v>29.198919891989199</v>
      </c>
      <c r="D43" s="115">
        <v>1622</v>
      </c>
      <c r="E43" s="114">
        <v>1711</v>
      </c>
      <c r="F43" s="114">
        <v>1721</v>
      </c>
      <c r="G43" s="114">
        <v>1738</v>
      </c>
      <c r="H43" s="140">
        <v>1674</v>
      </c>
      <c r="I43" s="115">
        <v>-52</v>
      </c>
      <c r="J43" s="116">
        <v>-3.106332138590203</v>
      </c>
    </row>
    <row r="44" spans="1:10" s="110" customFormat="1" ht="13.5" customHeight="1" x14ac:dyDescent="0.2">
      <c r="A44" s="120"/>
      <c r="B44" s="121" t="s">
        <v>112</v>
      </c>
      <c r="C44" s="113">
        <v>2.1062106210621061</v>
      </c>
      <c r="D44" s="115">
        <v>117</v>
      </c>
      <c r="E44" s="114">
        <v>127</v>
      </c>
      <c r="F44" s="114">
        <v>108</v>
      </c>
      <c r="G44" s="114">
        <v>91</v>
      </c>
      <c r="H44" s="140">
        <v>91</v>
      </c>
      <c r="I44" s="115">
        <v>26</v>
      </c>
      <c r="J44" s="116">
        <v>28.571428571428573</v>
      </c>
    </row>
    <row r="45" spans="1:10" s="110" customFormat="1" ht="13.5" customHeight="1" x14ac:dyDescent="0.2">
      <c r="A45" s="118" t="s">
        <v>113</v>
      </c>
      <c r="B45" s="122" t="s">
        <v>116</v>
      </c>
      <c r="C45" s="113">
        <v>88.802880288028803</v>
      </c>
      <c r="D45" s="115">
        <v>4933</v>
      </c>
      <c r="E45" s="114">
        <v>5126</v>
      </c>
      <c r="F45" s="114">
        <v>5139</v>
      </c>
      <c r="G45" s="114">
        <v>5249</v>
      </c>
      <c r="H45" s="140">
        <v>5132</v>
      </c>
      <c r="I45" s="115">
        <v>-199</v>
      </c>
      <c r="J45" s="116">
        <v>-3.8776305533904911</v>
      </c>
    </row>
    <row r="46" spans="1:10" s="110" customFormat="1" ht="13.5" customHeight="1" x14ac:dyDescent="0.2">
      <c r="A46" s="118"/>
      <c r="B46" s="119" t="s">
        <v>117</v>
      </c>
      <c r="C46" s="113">
        <v>10.963096309630963</v>
      </c>
      <c r="D46" s="115">
        <v>609</v>
      </c>
      <c r="E46" s="114">
        <v>635</v>
      </c>
      <c r="F46" s="114">
        <v>602</v>
      </c>
      <c r="G46" s="114">
        <v>642</v>
      </c>
      <c r="H46" s="140">
        <v>614</v>
      </c>
      <c r="I46" s="115">
        <v>-5</v>
      </c>
      <c r="J46" s="116">
        <v>-0.81433224755700329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5389</v>
      </c>
      <c r="E48" s="114">
        <v>5713</v>
      </c>
      <c r="F48" s="114">
        <v>5803</v>
      </c>
      <c r="G48" s="114">
        <v>5692</v>
      </c>
      <c r="H48" s="140">
        <v>5519</v>
      </c>
      <c r="I48" s="115">
        <v>-130</v>
      </c>
      <c r="J48" s="116">
        <v>-2.3554991846348976</v>
      </c>
    </row>
    <row r="49" spans="1:12" s="110" customFormat="1" ht="13.5" customHeight="1" x14ac:dyDescent="0.2">
      <c r="A49" s="118" t="s">
        <v>105</v>
      </c>
      <c r="B49" s="119" t="s">
        <v>106</v>
      </c>
      <c r="C49" s="113">
        <v>39.061050287622933</v>
      </c>
      <c r="D49" s="115">
        <v>2105</v>
      </c>
      <c r="E49" s="114">
        <v>2206</v>
      </c>
      <c r="F49" s="114">
        <v>2235</v>
      </c>
      <c r="G49" s="114">
        <v>2186</v>
      </c>
      <c r="H49" s="140">
        <v>2124</v>
      </c>
      <c r="I49" s="115">
        <v>-19</v>
      </c>
      <c r="J49" s="116">
        <v>-0.89453860640301319</v>
      </c>
    </row>
    <row r="50" spans="1:12" s="110" customFormat="1" ht="13.5" customHeight="1" x14ac:dyDescent="0.2">
      <c r="A50" s="120"/>
      <c r="B50" s="119" t="s">
        <v>107</v>
      </c>
      <c r="C50" s="113">
        <v>60.938949712377067</v>
      </c>
      <c r="D50" s="115">
        <v>3284</v>
      </c>
      <c r="E50" s="114">
        <v>3507</v>
      </c>
      <c r="F50" s="114">
        <v>3568</v>
      </c>
      <c r="G50" s="114">
        <v>3506</v>
      </c>
      <c r="H50" s="140">
        <v>3395</v>
      </c>
      <c r="I50" s="115">
        <v>-111</v>
      </c>
      <c r="J50" s="116">
        <v>-3.2695139911634756</v>
      </c>
    </row>
    <row r="51" spans="1:12" s="110" customFormat="1" ht="13.5" customHeight="1" x14ac:dyDescent="0.2">
      <c r="A51" s="118" t="s">
        <v>105</v>
      </c>
      <c r="B51" s="121" t="s">
        <v>108</v>
      </c>
      <c r="C51" s="113">
        <v>13.212098719614028</v>
      </c>
      <c r="D51" s="115">
        <v>712</v>
      </c>
      <c r="E51" s="114">
        <v>774</v>
      </c>
      <c r="F51" s="114">
        <v>802</v>
      </c>
      <c r="G51" s="114">
        <v>741</v>
      </c>
      <c r="H51" s="140">
        <v>731</v>
      </c>
      <c r="I51" s="115">
        <v>-19</v>
      </c>
      <c r="J51" s="116">
        <v>-2.5991792065663475</v>
      </c>
    </row>
    <row r="52" spans="1:12" s="110" customFormat="1" ht="13.5" customHeight="1" x14ac:dyDescent="0.2">
      <c r="A52" s="118"/>
      <c r="B52" s="121" t="s">
        <v>109</v>
      </c>
      <c r="C52" s="113">
        <v>69.864538875487099</v>
      </c>
      <c r="D52" s="115">
        <v>3765</v>
      </c>
      <c r="E52" s="114">
        <v>3991</v>
      </c>
      <c r="F52" s="114">
        <v>4053</v>
      </c>
      <c r="G52" s="114">
        <v>4023</v>
      </c>
      <c r="H52" s="140">
        <v>3906</v>
      </c>
      <c r="I52" s="115">
        <v>-141</v>
      </c>
      <c r="J52" s="116">
        <v>-3.6098310291858677</v>
      </c>
    </row>
    <row r="53" spans="1:12" s="110" customFormat="1" ht="13.5" customHeight="1" x14ac:dyDescent="0.2">
      <c r="A53" s="118"/>
      <c r="B53" s="121" t="s">
        <v>110</v>
      </c>
      <c r="C53" s="113">
        <v>15.772870662460567</v>
      </c>
      <c r="D53" s="115">
        <v>850</v>
      </c>
      <c r="E53" s="114">
        <v>887</v>
      </c>
      <c r="F53" s="114">
        <v>885</v>
      </c>
      <c r="G53" s="114">
        <v>865</v>
      </c>
      <c r="H53" s="140">
        <v>825</v>
      </c>
      <c r="I53" s="115">
        <v>25</v>
      </c>
      <c r="J53" s="116">
        <v>3.0303030303030303</v>
      </c>
    </row>
    <row r="54" spans="1:12" s="110" customFormat="1" ht="13.5" customHeight="1" x14ac:dyDescent="0.2">
      <c r="A54" s="120"/>
      <c r="B54" s="121" t="s">
        <v>111</v>
      </c>
      <c r="C54" s="113">
        <v>1.1504917424383003</v>
      </c>
      <c r="D54" s="115">
        <v>62</v>
      </c>
      <c r="E54" s="114">
        <v>61</v>
      </c>
      <c r="F54" s="114">
        <v>63</v>
      </c>
      <c r="G54" s="114">
        <v>63</v>
      </c>
      <c r="H54" s="140">
        <v>57</v>
      </c>
      <c r="I54" s="115">
        <v>5</v>
      </c>
      <c r="J54" s="116">
        <v>8.7719298245614041</v>
      </c>
    </row>
    <row r="55" spans="1:12" s="110" customFormat="1" ht="13.5" customHeight="1" x14ac:dyDescent="0.2">
      <c r="A55" s="120"/>
      <c r="B55" s="121" t="s">
        <v>112</v>
      </c>
      <c r="C55" s="113">
        <v>0.22267582111709036</v>
      </c>
      <c r="D55" s="115">
        <v>12</v>
      </c>
      <c r="E55" s="114">
        <v>14</v>
      </c>
      <c r="F55" s="114">
        <v>18</v>
      </c>
      <c r="G55" s="114">
        <v>17</v>
      </c>
      <c r="H55" s="140">
        <v>11</v>
      </c>
      <c r="I55" s="115">
        <v>1</v>
      </c>
      <c r="J55" s="116">
        <v>9.0909090909090917</v>
      </c>
    </row>
    <row r="56" spans="1:12" s="110" customFormat="1" ht="13.5" customHeight="1" x14ac:dyDescent="0.2">
      <c r="A56" s="118" t="s">
        <v>113</v>
      </c>
      <c r="B56" s="122" t="s">
        <v>116</v>
      </c>
      <c r="C56" s="113">
        <v>81.981814807942101</v>
      </c>
      <c r="D56" s="115">
        <v>4418</v>
      </c>
      <c r="E56" s="114">
        <v>4682</v>
      </c>
      <c r="F56" s="114">
        <v>4731</v>
      </c>
      <c r="G56" s="114">
        <v>4617</v>
      </c>
      <c r="H56" s="140">
        <v>4524</v>
      </c>
      <c r="I56" s="115">
        <v>-106</v>
      </c>
      <c r="J56" s="116">
        <v>-2.3430592396109637</v>
      </c>
    </row>
    <row r="57" spans="1:12" s="110" customFormat="1" ht="13.5" customHeight="1" x14ac:dyDescent="0.2">
      <c r="A57" s="142"/>
      <c r="B57" s="124" t="s">
        <v>117</v>
      </c>
      <c r="C57" s="125">
        <v>18.018185192057896</v>
      </c>
      <c r="D57" s="143">
        <v>971</v>
      </c>
      <c r="E57" s="144">
        <v>1031</v>
      </c>
      <c r="F57" s="144">
        <v>1072</v>
      </c>
      <c r="G57" s="144">
        <v>1074</v>
      </c>
      <c r="H57" s="145">
        <v>994</v>
      </c>
      <c r="I57" s="143">
        <v>-23</v>
      </c>
      <c r="J57" s="146">
        <v>-2.3138832997987926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36372</v>
      </c>
      <c r="E12" s="236">
        <v>36629</v>
      </c>
      <c r="F12" s="114">
        <v>37064</v>
      </c>
      <c r="G12" s="114">
        <v>36606</v>
      </c>
      <c r="H12" s="140">
        <v>36236</v>
      </c>
      <c r="I12" s="115">
        <v>136</v>
      </c>
      <c r="J12" s="116">
        <v>0.37531736394745557</v>
      </c>
    </row>
    <row r="13" spans="1:15" s="110" customFormat="1" ht="12" customHeight="1" x14ac:dyDescent="0.2">
      <c r="A13" s="118" t="s">
        <v>105</v>
      </c>
      <c r="B13" s="119" t="s">
        <v>106</v>
      </c>
      <c r="C13" s="113">
        <v>50.197954470471792</v>
      </c>
      <c r="D13" s="115">
        <v>18258</v>
      </c>
      <c r="E13" s="114">
        <v>18322</v>
      </c>
      <c r="F13" s="114">
        <v>18638</v>
      </c>
      <c r="G13" s="114">
        <v>18340</v>
      </c>
      <c r="H13" s="140">
        <v>18042</v>
      </c>
      <c r="I13" s="115">
        <v>216</v>
      </c>
      <c r="J13" s="116">
        <v>1.1972065181243765</v>
      </c>
    </row>
    <row r="14" spans="1:15" s="110" customFormat="1" ht="12" customHeight="1" x14ac:dyDescent="0.2">
      <c r="A14" s="118"/>
      <c r="B14" s="119" t="s">
        <v>107</v>
      </c>
      <c r="C14" s="113">
        <v>49.802045529528208</v>
      </c>
      <c r="D14" s="115">
        <v>18114</v>
      </c>
      <c r="E14" s="114">
        <v>18307</v>
      </c>
      <c r="F14" s="114">
        <v>18426</v>
      </c>
      <c r="G14" s="114">
        <v>18266</v>
      </c>
      <c r="H14" s="140">
        <v>18194</v>
      </c>
      <c r="I14" s="115">
        <v>-80</v>
      </c>
      <c r="J14" s="116">
        <v>-0.43970539738375286</v>
      </c>
    </row>
    <row r="15" spans="1:15" s="110" customFormat="1" ht="12" customHeight="1" x14ac:dyDescent="0.2">
      <c r="A15" s="118" t="s">
        <v>105</v>
      </c>
      <c r="B15" s="121" t="s">
        <v>108</v>
      </c>
      <c r="C15" s="113">
        <v>11.78928846365336</v>
      </c>
      <c r="D15" s="115">
        <v>4288</v>
      </c>
      <c r="E15" s="114">
        <v>4425</v>
      </c>
      <c r="F15" s="114">
        <v>4628</v>
      </c>
      <c r="G15" s="114">
        <v>4297</v>
      </c>
      <c r="H15" s="140">
        <v>4349</v>
      </c>
      <c r="I15" s="115">
        <v>-61</v>
      </c>
      <c r="J15" s="116">
        <v>-1.4026212922510921</v>
      </c>
    </row>
    <row r="16" spans="1:15" s="110" customFormat="1" ht="12" customHeight="1" x14ac:dyDescent="0.2">
      <c r="A16" s="118"/>
      <c r="B16" s="121" t="s">
        <v>109</v>
      </c>
      <c r="C16" s="113">
        <v>68.764434180138565</v>
      </c>
      <c r="D16" s="115">
        <v>25011</v>
      </c>
      <c r="E16" s="114">
        <v>25169</v>
      </c>
      <c r="F16" s="114">
        <v>25392</v>
      </c>
      <c r="G16" s="114">
        <v>25408</v>
      </c>
      <c r="H16" s="140">
        <v>25206</v>
      </c>
      <c r="I16" s="115">
        <v>-195</v>
      </c>
      <c r="J16" s="116">
        <v>-0.77362532730302314</v>
      </c>
    </row>
    <row r="17" spans="1:10" s="110" customFormat="1" ht="12" customHeight="1" x14ac:dyDescent="0.2">
      <c r="A17" s="118"/>
      <c r="B17" s="121" t="s">
        <v>110</v>
      </c>
      <c r="C17" s="113">
        <v>17.997360607060376</v>
      </c>
      <c r="D17" s="115">
        <v>6546</v>
      </c>
      <c r="E17" s="114">
        <v>6508</v>
      </c>
      <c r="F17" s="114">
        <v>6512</v>
      </c>
      <c r="G17" s="114">
        <v>6378</v>
      </c>
      <c r="H17" s="140">
        <v>6181</v>
      </c>
      <c r="I17" s="115">
        <v>365</v>
      </c>
      <c r="J17" s="116">
        <v>5.9051933344119076</v>
      </c>
    </row>
    <row r="18" spans="1:10" s="110" customFormat="1" ht="12" customHeight="1" x14ac:dyDescent="0.2">
      <c r="A18" s="120"/>
      <c r="B18" s="121" t="s">
        <v>111</v>
      </c>
      <c r="C18" s="113">
        <v>1.448916749147696</v>
      </c>
      <c r="D18" s="115">
        <v>527</v>
      </c>
      <c r="E18" s="114">
        <v>527</v>
      </c>
      <c r="F18" s="114">
        <v>532</v>
      </c>
      <c r="G18" s="114">
        <v>523</v>
      </c>
      <c r="H18" s="140">
        <v>500</v>
      </c>
      <c r="I18" s="115">
        <v>27</v>
      </c>
      <c r="J18" s="116">
        <v>5.4</v>
      </c>
    </row>
    <row r="19" spans="1:10" s="110" customFormat="1" ht="12" customHeight="1" x14ac:dyDescent="0.2">
      <c r="A19" s="120"/>
      <c r="B19" s="121" t="s">
        <v>112</v>
      </c>
      <c r="C19" s="113">
        <v>0.3051798086440119</v>
      </c>
      <c r="D19" s="115">
        <v>111</v>
      </c>
      <c r="E19" s="114">
        <v>102</v>
      </c>
      <c r="F19" s="114">
        <v>113</v>
      </c>
      <c r="G19" s="114">
        <v>108</v>
      </c>
      <c r="H19" s="140">
        <v>91</v>
      </c>
      <c r="I19" s="115">
        <v>20</v>
      </c>
      <c r="J19" s="116">
        <v>21.978021978021978</v>
      </c>
    </row>
    <row r="20" spans="1:10" s="110" customFormat="1" ht="12" customHeight="1" x14ac:dyDescent="0.2">
      <c r="A20" s="118" t="s">
        <v>113</v>
      </c>
      <c r="B20" s="119" t="s">
        <v>181</v>
      </c>
      <c r="C20" s="113">
        <v>71.95095128120532</v>
      </c>
      <c r="D20" s="115">
        <v>26170</v>
      </c>
      <c r="E20" s="114">
        <v>26362</v>
      </c>
      <c r="F20" s="114">
        <v>26730</v>
      </c>
      <c r="G20" s="114">
        <v>26372</v>
      </c>
      <c r="H20" s="140">
        <v>26117</v>
      </c>
      <c r="I20" s="115">
        <v>53</v>
      </c>
      <c r="J20" s="116">
        <v>0.20293295554619598</v>
      </c>
    </row>
    <row r="21" spans="1:10" s="110" customFormat="1" ht="12" customHeight="1" x14ac:dyDescent="0.2">
      <c r="A21" s="118"/>
      <c r="B21" s="119" t="s">
        <v>182</v>
      </c>
      <c r="C21" s="113">
        <v>28.049048718794676</v>
      </c>
      <c r="D21" s="115">
        <v>10202</v>
      </c>
      <c r="E21" s="114">
        <v>10267</v>
      </c>
      <c r="F21" s="114">
        <v>10334</v>
      </c>
      <c r="G21" s="114">
        <v>10234</v>
      </c>
      <c r="H21" s="140">
        <v>10119</v>
      </c>
      <c r="I21" s="115">
        <v>83</v>
      </c>
      <c r="J21" s="116">
        <v>0.82023915406660741</v>
      </c>
    </row>
    <row r="22" spans="1:10" s="110" customFormat="1" ht="12" customHeight="1" x14ac:dyDescent="0.2">
      <c r="A22" s="118" t="s">
        <v>113</v>
      </c>
      <c r="B22" s="119" t="s">
        <v>116</v>
      </c>
      <c r="C22" s="113">
        <v>81.796436819531507</v>
      </c>
      <c r="D22" s="115">
        <v>29751</v>
      </c>
      <c r="E22" s="114">
        <v>29905</v>
      </c>
      <c r="F22" s="114">
        <v>30105</v>
      </c>
      <c r="G22" s="114">
        <v>29732</v>
      </c>
      <c r="H22" s="140">
        <v>29645</v>
      </c>
      <c r="I22" s="115">
        <v>106</v>
      </c>
      <c r="J22" s="116">
        <v>0.35756451340866924</v>
      </c>
    </row>
    <row r="23" spans="1:10" s="110" customFormat="1" ht="12" customHeight="1" x14ac:dyDescent="0.2">
      <c r="A23" s="118"/>
      <c r="B23" s="119" t="s">
        <v>117</v>
      </c>
      <c r="C23" s="113">
        <v>18.187066974595844</v>
      </c>
      <c r="D23" s="115">
        <v>6615</v>
      </c>
      <c r="E23" s="114">
        <v>6716</v>
      </c>
      <c r="F23" s="114">
        <v>6952</v>
      </c>
      <c r="G23" s="114">
        <v>6866</v>
      </c>
      <c r="H23" s="140">
        <v>6583</v>
      </c>
      <c r="I23" s="115">
        <v>32</v>
      </c>
      <c r="J23" s="116">
        <v>0.48610056205377489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40162</v>
      </c>
      <c r="E64" s="236">
        <v>40388</v>
      </c>
      <c r="F64" s="236">
        <v>40814</v>
      </c>
      <c r="G64" s="236">
        <v>40205</v>
      </c>
      <c r="H64" s="140">
        <v>39809</v>
      </c>
      <c r="I64" s="115">
        <v>353</v>
      </c>
      <c r="J64" s="116">
        <v>0.88673415559295632</v>
      </c>
    </row>
    <row r="65" spans="1:12" s="110" customFormat="1" ht="12" customHeight="1" x14ac:dyDescent="0.2">
      <c r="A65" s="118" t="s">
        <v>105</v>
      </c>
      <c r="B65" s="119" t="s">
        <v>106</v>
      </c>
      <c r="C65" s="113">
        <v>51.117972212539215</v>
      </c>
      <c r="D65" s="235">
        <v>20530</v>
      </c>
      <c r="E65" s="236">
        <v>20625</v>
      </c>
      <c r="F65" s="236">
        <v>20941</v>
      </c>
      <c r="G65" s="236">
        <v>20619</v>
      </c>
      <c r="H65" s="140">
        <v>20343</v>
      </c>
      <c r="I65" s="115">
        <v>187</v>
      </c>
      <c r="J65" s="116">
        <v>0.91923511773091482</v>
      </c>
    </row>
    <row r="66" spans="1:12" s="110" customFormat="1" ht="12" customHeight="1" x14ac:dyDescent="0.2">
      <c r="A66" s="118"/>
      <c r="B66" s="119" t="s">
        <v>107</v>
      </c>
      <c r="C66" s="113">
        <v>48.882027787460785</v>
      </c>
      <c r="D66" s="235">
        <v>19632</v>
      </c>
      <c r="E66" s="236">
        <v>19763</v>
      </c>
      <c r="F66" s="236">
        <v>19873</v>
      </c>
      <c r="G66" s="236">
        <v>19586</v>
      </c>
      <c r="H66" s="140">
        <v>19466</v>
      </c>
      <c r="I66" s="115">
        <v>166</v>
      </c>
      <c r="J66" s="116">
        <v>0.85276893044282343</v>
      </c>
    </row>
    <row r="67" spans="1:12" s="110" customFormat="1" ht="12" customHeight="1" x14ac:dyDescent="0.2">
      <c r="A67" s="118" t="s">
        <v>105</v>
      </c>
      <c r="B67" s="121" t="s">
        <v>108</v>
      </c>
      <c r="C67" s="113">
        <v>11.632886808425875</v>
      </c>
      <c r="D67" s="235">
        <v>4672</v>
      </c>
      <c r="E67" s="236">
        <v>4853</v>
      </c>
      <c r="F67" s="236">
        <v>5053</v>
      </c>
      <c r="G67" s="236">
        <v>4654</v>
      </c>
      <c r="H67" s="140">
        <v>4670</v>
      </c>
      <c r="I67" s="115">
        <v>2</v>
      </c>
      <c r="J67" s="116">
        <v>4.2826552462526764E-2</v>
      </c>
    </row>
    <row r="68" spans="1:12" s="110" customFormat="1" ht="12" customHeight="1" x14ac:dyDescent="0.2">
      <c r="A68" s="118"/>
      <c r="B68" s="121" t="s">
        <v>109</v>
      </c>
      <c r="C68" s="113">
        <v>67.414471390866993</v>
      </c>
      <c r="D68" s="235">
        <v>27075</v>
      </c>
      <c r="E68" s="236">
        <v>27161</v>
      </c>
      <c r="F68" s="236">
        <v>27445</v>
      </c>
      <c r="G68" s="236">
        <v>27418</v>
      </c>
      <c r="H68" s="140">
        <v>27216</v>
      </c>
      <c r="I68" s="115">
        <v>-141</v>
      </c>
      <c r="J68" s="116">
        <v>-0.51807760141093473</v>
      </c>
    </row>
    <row r="69" spans="1:12" s="110" customFormat="1" ht="12" customHeight="1" x14ac:dyDescent="0.2">
      <c r="A69" s="118"/>
      <c r="B69" s="121" t="s">
        <v>110</v>
      </c>
      <c r="C69" s="113">
        <v>19.416363726906031</v>
      </c>
      <c r="D69" s="235">
        <v>7798</v>
      </c>
      <c r="E69" s="236">
        <v>7752</v>
      </c>
      <c r="F69" s="236">
        <v>7704</v>
      </c>
      <c r="G69" s="236">
        <v>7536</v>
      </c>
      <c r="H69" s="140">
        <v>7350</v>
      </c>
      <c r="I69" s="115">
        <v>448</v>
      </c>
      <c r="J69" s="116">
        <v>6.0952380952380949</v>
      </c>
    </row>
    <row r="70" spans="1:12" s="110" customFormat="1" ht="12" customHeight="1" x14ac:dyDescent="0.2">
      <c r="A70" s="120"/>
      <c r="B70" s="121" t="s">
        <v>111</v>
      </c>
      <c r="C70" s="113">
        <v>1.5362780738011055</v>
      </c>
      <c r="D70" s="235">
        <v>617</v>
      </c>
      <c r="E70" s="236">
        <v>622</v>
      </c>
      <c r="F70" s="236">
        <v>612</v>
      </c>
      <c r="G70" s="236">
        <v>597</v>
      </c>
      <c r="H70" s="140">
        <v>573</v>
      </c>
      <c r="I70" s="115">
        <v>44</v>
      </c>
      <c r="J70" s="116">
        <v>7.678883071553229</v>
      </c>
    </row>
    <row r="71" spans="1:12" s="110" customFormat="1" ht="12" customHeight="1" x14ac:dyDescent="0.2">
      <c r="A71" s="120"/>
      <c r="B71" s="121" t="s">
        <v>112</v>
      </c>
      <c r="C71" s="113">
        <v>0.35107813355908568</v>
      </c>
      <c r="D71" s="235">
        <v>141</v>
      </c>
      <c r="E71" s="236">
        <v>140</v>
      </c>
      <c r="F71" s="236">
        <v>138</v>
      </c>
      <c r="G71" s="236">
        <v>122</v>
      </c>
      <c r="H71" s="140">
        <v>101</v>
      </c>
      <c r="I71" s="115">
        <v>40</v>
      </c>
      <c r="J71" s="116">
        <v>39.603960396039604</v>
      </c>
    </row>
    <row r="72" spans="1:12" s="110" customFormat="1" ht="12" customHeight="1" x14ac:dyDescent="0.2">
      <c r="A72" s="118" t="s">
        <v>113</v>
      </c>
      <c r="B72" s="119" t="s">
        <v>181</v>
      </c>
      <c r="C72" s="113">
        <v>71.159304815497237</v>
      </c>
      <c r="D72" s="235">
        <v>28579</v>
      </c>
      <c r="E72" s="236">
        <v>28745</v>
      </c>
      <c r="F72" s="236">
        <v>29118</v>
      </c>
      <c r="G72" s="236">
        <v>28666</v>
      </c>
      <c r="H72" s="140">
        <v>28387</v>
      </c>
      <c r="I72" s="115">
        <v>192</v>
      </c>
      <c r="J72" s="116">
        <v>0.67636594215662094</v>
      </c>
    </row>
    <row r="73" spans="1:12" s="110" customFormat="1" ht="12" customHeight="1" x14ac:dyDescent="0.2">
      <c r="A73" s="118"/>
      <c r="B73" s="119" t="s">
        <v>182</v>
      </c>
      <c r="C73" s="113">
        <v>28.840695184502763</v>
      </c>
      <c r="D73" s="115">
        <v>11583</v>
      </c>
      <c r="E73" s="114">
        <v>11643</v>
      </c>
      <c r="F73" s="114">
        <v>11696</v>
      </c>
      <c r="G73" s="114">
        <v>11539</v>
      </c>
      <c r="H73" s="140">
        <v>11422</v>
      </c>
      <c r="I73" s="115">
        <v>161</v>
      </c>
      <c r="J73" s="116">
        <v>1.4095604972859395</v>
      </c>
    </row>
    <row r="74" spans="1:12" s="110" customFormat="1" ht="12" customHeight="1" x14ac:dyDescent="0.2">
      <c r="A74" s="118" t="s">
        <v>113</v>
      </c>
      <c r="B74" s="119" t="s">
        <v>116</v>
      </c>
      <c r="C74" s="113">
        <v>84.101887356207357</v>
      </c>
      <c r="D74" s="115">
        <v>33777</v>
      </c>
      <c r="E74" s="114">
        <v>33970</v>
      </c>
      <c r="F74" s="114">
        <v>34204</v>
      </c>
      <c r="G74" s="114">
        <v>33738</v>
      </c>
      <c r="H74" s="140">
        <v>33629</v>
      </c>
      <c r="I74" s="115">
        <v>148</v>
      </c>
      <c r="J74" s="116">
        <v>0.44009634541615866</v>
      </c>
    </row>
    <row r="75" spans="1:12" s="110" customFormat="1" ht="12" customHeight="1" x14ac:dyDescent="0.2">
      <c r="A75" s="142"/>
      <c r="B75" s="124" t="s">
        <v>117</v>
      </c>
      <c r="C75" s="125">
        <v>15.880683232906728</v>
      </c>
      <c r="D75" s="143">
        <v>6378</v>
      </c>
      <c r="E75" s="144">
        <v>6410</v>
      </c>
      <c r="F75" s="144">
        <v>6602</v>
      </c>
      <c r="G75" s="144">
        <v>6457</v>
      </c>
      <c r="H75" s="145">
        <v>6171</v>
      </c>
      <c r="I75" s="143">
        <v>207</v>
      </c>
      <c r="J75" s="146">
        <v>3.3543996110841032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36372</v>
      </c>
      <c r="G11" s="114">
        <v>36629</v>
      </c>
      <c r="H11" s="114">
        <v>37064</v>
      </c>
      <c r="I11" s="114">
        <v>36606</v>
      </c>
      <c r="J11" s="140">
        <v>36236</v>
      </c>
      <c r="K11" s="114">
        <v>136</v>
      </c>
      <c r="L11" s="116">
        <v>0.37531736394745557</v>
      </c>
    </row>
    <row r="12" spans="1:17" s="110" customFormat="1" ht="24.95" customHeight="1" x14ac:dyDescent="0.2">
      <c r="A12" s="604" t="s">
        <v>185</v>
      </c>
      <c r="B12" s="605"/>
      <c r="C12" s="605"/>
      <c r="D12" s="606"/>
      <c r="E12" s="113">
        <v>50.197954470471792</v>
      </c>
      <c r="F12" s="115">
        <v>18258</v>
      </c>
      <c r="G12" s="114">
        <v>18322</v>
      </c>
      <c r="H12" s="114">
        <v>18638</v>
      </c>
      <c r="I12" s="114">
        <v>18340</v>
      </c>
      <c r="J12" s="140">
        <v>18042</v>
      </c>
      <c r="K12" s="114">
        <v>216</v>
      </c>
      <c r="L12" s="116">
        <v>1.1972065181243765</v>
      </c>
    </row>
    <row r="13" spans="1:17" s="110" customFormat="1" ht="15" customHeight="1" x14ac:dyDescent="0.2">
      <c r="A13" s="120"/>
      <c r="B13" s="612" t="s">
        <v>107</v>
      </c>
      <c r="C13" s="612"/>
      <c r="E13" s="113">
        <v>49.802045529528208</v>
      </c>
      <c r="F13" s="115">
        <v>18114</v>
      </c>
      <c r="G13" s="114">
        <v>18307</v>
      </c>
      <c r="H13" s="114">
        <v>18426</v>
      </c>
      <c r="I13" s="114">
        <v>18266</v>
      </c>
      <c r="J13" s="140">
        <v>18194</v>
      </c>
      <c r="K13" s="114">
        <v>-80</v>
      </c>
      <c r="L13" s="116">
        <v>-0.43970539738375286</v>
      </c>
    </row>
    <row r="14" spans="1:17" s="110" customFormat="1" ht="24.95" customHeight="1" x14ac:dyDescent="0.2">
      <c r="A14" s="604" t="s">
        <v>186</v>
      </c>
      <c r="B14" s="605"/>
      <c r="C14" s="605"/>
      <c r="D14" s="606"/>
      <c r="E14" s="113">
        <v>11.78928846365336</v>
      </c>
      <c r="F14" s="115">
        <v>4288</v>
      </c>
      <c r="G14" s="114">
        <v>4425</v>
      </c>
      <c r="H14" s="114">
        <v>4628</v>
      </c>
      <c r="I14" s="114">
        <v>4297</v>
      </c>
      <c r="J14" s="140">
        <v>4349</v>
      </c>
      <c r="K14" s="114">
        <v>-61</v>
      </c>
      <c r="L14" s="116">
        <v>-1.4026212922510921</v>
      </c>
    </row>
    <row r="15" spans="1:17" s="110" customFormat="1" ht="15" customHeight="1" x14ac:dyDescent="0.2">
      <c r="A15" s="120"/>
      <c r="B15" s="119"/>
      <c r="C15" s="258" t="s">
        <v>106</v>
      </c>
      <c r="E15" s="113">
        <v>55.78358208955224</v>
      </c>
      <c r="F15" s="115">
        <v>2392</v>
      </c>
      <c r="G15" s="114">
        <v>2465</v>
      </c>
      <c r="H15" s="114">
        <v>2574</v>
      </c>
      <c r="I15" s="114">
        <v>2349</v>
      </c>
      <c r="J15" s="140">
        <v>2396</v>
      </c>
      <c r="K15" s="114">
        <v>-4</v>
      </c>
      <c r="L15" s="116">
        <v>-0.1669449081803005</v>
      </c>
    </row>
    <row r="16" spans="1:17" s="110" customFormat="1" ht="15" customHeight="1" x14ac:dyDescent="0.2">
      <c r="A16" s="120"/>
      <c r="B16" s="119"/>
      <c r="C16" s="258" t="s">
        <v>107</v>
      </c>
      <c r="E16" s="113">
        <v>44.21641791044776</v>
      </c>
      <c r="F16" s="115">
        <v>1896</v>
      </c>
      <c r="G16" s="114">
        <v>1960</v>
      </c>
      <c r="H16" s="114">
        <v>2054</v>
      </c>
      <c r="I16" s="114">
        <v>1948</v>
      </c>
      <c r="J16" s="140">
        <v>1953</v>
      </c>
      <c r="K16" s="114">
        <v>-57</v>
      </c>
      <c r="L16" s="116">
        <v>-2.9185867895545314</v>
      </c>
    </row>
    <row r="17" spans="1:12" s="110" customFormat="1" ht="15" customHeight="1" x14ac:dyDescent="0.2">
      <c r="A17" s="120"/>
      <c r="B17" s="121" t="s">
        <v>109</v>
      </c>
      <c r="C17" s="258"/>
      <c r="E17" s="113">
        <v>68.764434180138565</v>
      </c>
      <c r="F17" s="115">
        <v>25011</v>
      </c>
      <c r="G17" s="114">
        <v>25169</v>
      </c>
      <c r="H17" s="114">
        <v>25392</v>
      </c>
      <c r="I17" s="114">
        <v>25408</v>
      </c>
      <c r="J17" s="140">
        <v>25206</v>
      </c>
      <c r="K17" s="114">
        <v>-195</v>
      </c>
      <c r="L17" s="116">
        <v>-0.77362532730302314</v>
      </c>
    </row>
    <row r="18" spans="1:12" s="110" customFormat="1" ht="15" customHeight="1" x14ac:dyDescent="0.2">
      <c r="A18" s="120"/>
      <c r="B18" s="119"/>
      <c r="C18" s="258" t="s">
        <v>106</v>
      </c>
      <c r="E18" s="113">
        <v>50.41381792011515</v>
      </c>
      <c r="F18" s="115">
        <v>12609</v>
      </c>
      <c r="G18" s="114">
        <v>12632</v>
      </c>
      <c r="H18" s="114">
        <v>12805</v>
      </c>
      <c r="I18" s="114">
        <v>12782</v>
      </c>
      <c r="J18" s="140">
        <v>12547</v>
      </c>
      <c r="K18" s="114">
        <v>62</v>
      </c>
      <c r="L18" s="116">
        <v>0.49414202598230655</v>
      </c>
    </row>
    <row r="19" spans="1:12" s="110" customFormat="1" ht="15" customHeight="1" x14ac:dyDescent="0.2">
      <c r="A19" s="120"/>
      <c r="B19" s="119"/>
      <c r="C19" s="258" t="s">
        <v>107</v>
      </c>
      <c r="E19" s="113">
        <v>49.58618207988485</v>
      </c>
      <c r="F19" s="115">
        <v>12402</v>
      </c>
      <c r="G19" s="114">
        <v>12537</v>
      </c>
      <c r="H19" s="114">
        <v>12587</v>
      </c>
      <c r="I19" s="114">
        <v>12626</v>
      </c>
      <c r="J19" s="140">
        <v>12659</v>
      </c>
      <c r="K19" s="114">
        <v>-257</v>
      </c>
      <c r="L19" s="116">
        <v>-2.0301761592542853</v>
      </c>
    </row>
    <row r="20" spans="1:12" s="110" customFormat="1" ht="15" customHeight="1" x14ac:dyDescent="0.2">
      <c r="A20" s="120"/>
      <c r="B20" s="121" t="s">
        <v>110</v>
      </c>
      <c r="C20" s="258"/>
      <c r="E20" s="113">
        <v>17.997360607060376</v>
      </c>
      <c r="F20" s="115">
        <v>6546</v>
      </c>
      <c r="G20" s="114">
        <v>6508</v>
      </c>
      <c r="H20" s="114">
        <v>6512</v>
      </c>
      <c r="I20" s="114">
        <v>6378</v>
      </c>
      <c r="J20" s="140">
        <v>6181</v>
      </c>
      <c r="K20" s="114">
        <v>365</v>
      </c>
      <c r="L20" s="116">
        <v>5.9051933344119076</v>
      </c>
    </row>
    <row r="21" spans="1:12" s="110" customFormat="1" ht="15" customHeight="1" x14ac:dyDescent="0.2">
      <c r="A21" s="120"/>
      <c r="B21" s="119"/>
      <c r="C21" s="258" t="s">
        <v>106</v>
      </c>
      <c r="E21" s="113">
        <v>45.737855178735103</v>
      </c>
      <c r="F21" s="115">
        <v>2994</v>
      </c>
      <c r="G21" s="114">
        <v>2953</v>
      </c>
      <c r="H21" s="114">
        <v>2986</v>
      </c>
      <c r="I21" s="114">
        <v>2935</v>
      </c>
      <c r="J21" s="140">
        <v>2844</v>
      </c>
      <c r="K21" s="114">
        <v>150</v>
      </c>
      <c r="L21" s="116">
        <v>5.2742616033755274</v>
      </c>
    </row>
    <row r="22" spans="1:12" s="110" customFormat="1" ht="15" customHeight="1" x14ac:dyDescent="0.2">
      <c r="A22" s="120"/>
      <c r="B22" s="119"/>
      <c r="C22" s="258" t="s">
        <v>107</v>
      </c>
      <c r="E22" s="113">
        <v>54.262144821264897</v>
      </c>
      <c r="F22" s="115">
        <v>3552</v>
      </c>
      <c r="G22" s="114">
        <v>3555</v>
      </c>
      <c r="H22" s="114">
        <v>3526</v>
      </c>
      <c r="I22" s="114">
        <v>3443</v>
      </c>
      <c r="J22" s="140">
        <v>3337</v>
      </c>
      <c r="K22" s="114">
        <v>215</v>
      </c>
      <c r="L22" s="116">
        <v>6.4429127959244834</v>
      </c>
    </row>
    <row r="23" spans="1:12" s="110" customFormat="1" ht="15" customHeight="1" x14ac:dyDescent="0.2">
      <c r="A23" s="120"/>
      <c r="B23" s="121" t="s">
        <v>111</v>
      </c>
      <c r="C23" s="258"/>
      <c r="E23" s="113">
        <v>1.448916749147696</v>
      </c>
      <c r="F23" s="115">
        <v>527</v>
      </c>
      <c r="G23" s="114">
        <v>527</v>
      </c>
      <c r="H23" s="114">
        <v>532</v>
      </c>
      <c r="I23" s="114">
        <v>523</v>
      </c>
      <c r="J23" s="140">
        <v>500</v>
      </c>
      <c r="K23" s="114">
        <v>27</v>
      </c>
      <c r="L23" s="116">
        <v>5.4</v>
      </c>
    </row>
    <row r="24" spans="1:12" s="110" customFormat="1" ht="15" customHeight="1" x14ac:dyDescent="0.2">
      <c r="A24" s="120"/>
      <c r="B24" s="119"/>
      <c r="C24" s="258" t="s">
        <v>106</v>
      </c>
      <c r="E24" s="113">
        <v>49.905123339658445</v>
      </c>
      <c r="F24" s="115">
        <v>263</v>
      </c>
      <c r="G24" s="114">
        <v>272</v>
      </c>
      <c r="H24" s="114">
        <v>273</v>
      </c>
      <c r="I24" s="114">
        <v>274</v>
      </c>
      <c r="J24" s="140">
        <v>255</v>
      </c>
      <c r="K24" s="114">
        <v>8</v>
      </c>
      <c r="L24" s="116">
        <v>3.1372549019607843</v>
      </c>
    </row>
    <row r="25" spans="1:12" s="110" customFormat="1" ht="15" customHeight="1" x14ac:dyDescent="0.2">
      <c r="A25" s="120"/>
      <c r="B25" s="119"/>
      <c r="C25" s="258" t="s">
        <v>107</v>
      </c>
      <c r="E25" s="113">
        <v>50.094876660341555</v>
      </c>
      <c r="F25" s="115">
        <v>264</v>
      </c>
      <c r="G25" s="114">
        <v>255</v>
      </c>
      <c r="H25" s="114">
        <v>259</v>
      </c>
      <c r="I25" s="114">
        <v>249</v>
      </c>
      <c r="J25" s="140">
        <v>245</v>
      </c>
      <c r="K25" s="114">
        <v>19</v>
      </c>
      <c r="L25" s="116">
        <v>7.7551020408163263</v>
      </c>
    </row>
    <row r="26" spans="1:12" s="110" customFormat="1" ht="15" customHeight="1" x14ac:dyDescent="0.2">
      <c r="A26" s="120"/>
      <c r="C26" s="121" t="s">
        <v>187</v>
      </c>
      <c r="D26" s="110" t="s">
        <v>188</v>
      </c>
      <c r="E26" s="113">
        <v>0.3051798086440119</v>
      </c>
      <c r="F26" s="115">
        <v>111</v>
      </c>
      <c r="G26" s="114">
        <v>102</v>
      </c>
      <c r="H26" s="114">
        <v>113</v>
      </c>
      <c r="I26" s="114">
        <v>108</v>
      </c>
      <c r="J26" s="140">
        <v>91</v>
      </c>
      <c r="K26" s="114">
        <v>20</v>
      </c>
      <c r="L26" s="116">
        <v>21.978021978021978</v>
      </c>
    </row>
    <row r="27" spans="1:12" s="110" customFormat="1" ht="15" customHeight="1" x14ac:dyDescent="0.2">
      <c r="A27" s="120"/>
      <c r="B27" s="119"/>
      <c r="D27" s="259" t="s">
        <v>106</v>
      </c>
      <c r="E27" s="113">
        <v>45.945945945945944</v>
      </c>
      <c r="F27" s="115">
        <v>51</v>
      </c>
      <c r="G27" s="114">
        <v>51</v>
      </c>
      <c r="H27" s="114">
        <v>53</v>
      </c>
      <c r="I27" s="114">
        <v>50</v>
      </c>
      <c r="J27" s="140">
        <v>39</v>
      </c>
      <c r="K27" s="114">
        <v>12</v>
      </c>
      <c r="L27" s="116">
        <v>30.76923076923077</v>
      </c>
    </row>
    <row r="28" spans="1:12" s="110" customFormat="1" ht="15" customHeight="1" x14ac:dyDescent="0.2">
      <c r="A28" s="120"/>
      <c r="B28" s="119"/>
      <c r="D28" s="259" t="s">
        <v>107</v>
      </c>
      <c r="E28" s="113">
        <v>54.054054054054056</v>
      </c>
      <c r="F28" s="115">
        <v>60</v>
      </c>
      <c r="G28" s="114">
        <v>51</v>
      </c>
      <c r="H28" s="114">
        <v>60</v>
      </c>
      <c r="I28" s="114">
        <v>58</v>
      </c>
      <c r="J28" s="140">
        <v>52</v>
      </c>
      <c r="K28" s="114">
        <v>8</v>
      </c>
      <c r="L28" s="116">
        <v>15.384615384615385</v>
      </c>
    </row>
    <row r="29" spans="1:12" s="110" customFormat="1" ht="24.95" customHeight="1" x14ac:dyDescent="0.2">
      <c r="A29" s="604" t="s">
        <v>189</v>
      </c>
      <c r="B29" s="605"/>
      <c r="C29" s="605"/>
      <c r="D29" s="606"/>
      <c r="E29" s="113">
        <v>81.796436819531507</v>
      </c>
      <c r="F29" s="115">
        <v>29751</v>
      </c>
      <c r="G29" s="114">
        <v>29905</v>
      </c>
      <c r="H29" s="114">
        <v>30105</v>
      </c>
      <c r="I29" s="114">
        <v>29732</v>
      </c>
      <c r="J29" s="140">
        <v>29645</v>
      </c>
      <c r="K29" s="114">
        <v>106</v>
      </c>
      <c r="L29" s="116">
        <v>0.35756451340866924</v>
      </c>
    </row>
    <row r="30" spans="1:12" s="110" customFormat="1" ht="15" customHeight="1" x14ac:dyDescent="0.2">
      <c r="A30" s="120"/>
      <c r="B30" s="119"/>
      <c r="C30" s="258" t="s">
        <v>106</v>
      </c>
      <c r="E30" s="113">
        <v>48.734496319451445</v>
      </c>
      <c r="F30" s="115">
        <v>14499</v>
      </c>
      <c r="G30" s="114">
        <v>14560</v>
      </c>
      <c r="H30" s="114">
        <v>14706</v>
      </c>
      <c r="I30" s="114">
        <v>14461</v>
      </c>
      <c r="J30" s="140">
        <v>14342</v>
      </c>
      <c r="K30" s="114">
        <v>157</v>
      </c>
      <c r="L30" s="116">
        <v>1.0946869334820806</v>
      </c>
    </row>
    <row r="31" spans="1:12" s="110" customFormat="1" ht="15" customHeight="1" x14ac:dyDescent="0.2">
      <c r="A31" s="120"/>
      <c r="B31" s="119"/>
      <c r="C31" s="258" t="s">
        <v>107</v>
      </c>
      <c r="E31" s="113">
        <v>51.265503680548555</v>
      </c>
      <c r="F31" s="115">
        <v>15252</v>
      </c>
      <c r="G31" s="114">
        <v>15345</v>
      </c>
      <c r="H31" s="114">
        <v>15399</v>
      </c>
      <c r="I31" s="114">
        <v>15271</v>
      </c>
      <c r="J31" s="140">
        <v>15303</v>
      </c>
      <c r="K31" s="114">
        <v>-51</v>
      </c>
      <c r="L31" s="116">
        <v>-0.33326798666928054</v>
      </c>
    </row>
    <row r="32" spans="1:12" s="110" customFormat="1" ht="15" customHeight="1" x14ac:dyDescent="0.2">
      <c r="A32" s="120"/>
      <c r="B32" s="119" t="s">
        <v>117</v>
      </c>
      <c r="C32" s="258"/>
      <c r="E32" s="113">
        <v>18.187066974595844</v>
      </c>
      <c r="F32" s="115">
        <v>6615</v>
      </c>
      <c r="G32" s="114">
        <v>6716</v>
      </c>
      <c r="H32" s="114">
        <v>6952</v>
      </c>
      <c r="I32" s="114">
        <v>6866</v>
      </c>
      <c r="J32" s="140">
        <v>6583</v>
      </c>
      <c r="K32" s="114">
        <v>32</v>
      </c>
      <c r="L32" s="116">
        <v>0.48610056205377489</v>
      </c>
    </row>
    <row r="33" spans="1:12" s="110" customFormat="1" ht="15" customHeight="1" x14ac:dyDescent="0.2">
      <c r="A33" s="120"/>
      <c r="B33" s="119"/>
      <c r="C33" s="258" t="s">
        <v>106</v>
      </c>
      <c r="E33" s="113">
        <v>56.780045351473923</v>
      </c>
      <c r="F33" s="115">
        <v>3756</v>
      </c>
      <c r="G33" s="114">
        <v>3758</v>
      </c>
      <c r="H33" s="114">
        <v>3928</v>
      </c>
      <c r="I33" s="114">
        <v>3874</v>
      </c>
      <c r="J33" s="140">
        <v>3695</v>
      </c>
      <c r="K33" s="114">
        <v>61</v>
      </c>
      <c r="L33" s="116">
        <v>1.6508795669824086</v>
      </c>
    </row>
    <row r="34" spans="1:12" s="110" customFormat="1" ht="15" customHeight="1" x14ac:dyDescent="0.2">
      <c r="A34" s="120"/>
      <c r="B34" s="119"/>
      <c r="C34" s="258" t="s">
        <v>107</v>
      </c>
      <c r="E34" s="113">
        <v>43.219954648526077</v>
      </c>
      <c r="F34" s="115">
        <v>2859</v>
      </c>
      <c r="G34" s="114">
        <v>2958</v>
      </c>
      <c r="H34" s="114">
        <v>3024</v>
      </c>
      <c r="I34" s="114">
        <v>2992</v>
      </c>
      <c r="J34" s="140">
        <v>2888</v>
      </c>
      <c r="K34" s="114">
        <v>-29</v>
      </c>
      <c r="L34" s="116">
        <v>-1.0041551246537397</v>
      </c>
    </row>
    <row r="35" spans="1:12" s="110" customFormat="1" ht="24.95" customHeight="1" x14ac:dyDescent="0.2">
      <c r="A35" s="604" t="s">
        <v>190</v>
      </c>
      <c r="B35" s="605"/>
      <c r="C35" s="605"/>
      <c r="D35" s="606"/>
      <c r="E35" s="113">
        <v>71.95095128120532</v>
      </c>
      <c r="F35" s="115">
        <v>26170</v>
      </c>
      <c r="G35" s="114">
        <v>26362</v>
      </c>
      <c r="H35" s="114">
        <v>26730</v>
      </c>
      <c r="I35" s="114">
        <v>26372</v>
      </c>
      <c r="J35" s="140">
        <v>26117</v>
      </c>
      <c r="K35" s="114">
        <v>53</v>
      </c>
      <c r="L35" s="116">
        <v>0.20293295554619598</v>
      </c>
    </row>
    <row r="36" spans="1:12" s="110" customFormat="1" ht="15" customHeight="1" x14ac:dyDescent="0.2">
      <c r="A36" s="120"/>
      <c r="B36" s="119"/>
      <c r="C36" s="258" t="s">
        <v>106</v>
      </c>
      <c r="E36" s="113">
        <v>62.395873137179976</v>
      </c>
      <c r="F36" s="115">
        <v>16329</v>
      </c>
      <c r="G36" s="114">
        <v>16388</v>
      </c>
      <c r="H36" s="114">
        <v>16634</v>
      </c>
      <c r="I36" s="114">
        <v>16363</v>
      </c>
      <c r="J36" s="140">
        <v>16130</v>
      </c>
      <c r="K36" s="114">
        <v>199</v>
      </c>
      <c r="L36" s="116">
        <v>1.2337259764414135</v>
      </c>
    </row>
    <row r="37" spans="1:12" s="110" customFormat="1" ht="15" customHeight="1" x14ac:dyDescent="0.2">
      <c r="A37" s="120"/>
      <c r="B37" s="119"/>
      <c r="C37" s="258" t="s">
        <v>107</v>
      </c>
      <c r="E37" s="113">
        <v>37.604126862820024</v>
      </c>
      <c r="F37" s="115">
        <v>9841</v>
      </c>
      <c r="G37" s="114">
        <v>9974</v>
      </c>
      <c r="H37" s="114">
        <v>10096</v>
      </c>
      <c r="I37" s="114">
        <v>10009</v>
      </c>
      <c r="J37" s="140">
        <v>9987</v>
      </c>
      <c r="K37" s="114">
        <v>-146</v>
      </c>
      <c r="L37" s="116">
        <v>-1.4619004706117953</v>
      </c>
    </row>
    <row r="38" spans="1:12" s="110" customFormat="1" ht="15" customHeight="1" x14ac:dyDescent="0.2">
      <c r="A38" s="120"/>
      <c r="B38" s="119" t="s">
        <v>182</v>
      </c>
      <c r="C38" s="258"/>
      <c r="E38" s="113">
        <v>28.049048718794676</v>
      </c>
      <c r="F38" s="115">
        <v>10202</v>
      </c>
      <c r="G38" s="114">
        <v>10267</v>
      </c>
      <c r="H38" s="114">
        <v>10334</v>
      </c>
      <c r="I38" s="114">
        <v>10234</v>
      </c>
      <c r="J38" s="140">
        <v>10119</v>
      </c>
      <c r="K38" s="114">
        <v>83</v>
      </c>
      <c r="L38" s="116">
        <v>0.82023915406660741</v>
      </c>
    </row>
    <row r="39" spans="1:12" s="110" customFormat="1" ht="15" customHeight="1" x14ac:dyDescent="0.2">
      <c r="A39" s="120"/>
      <c r="B39" s="119"/>
      <c r="C39" s="258" t="s">
        <v>106</v>
      </c>
      <c r="E39" s="113">
        <v>18.90805724367771</v>
      </c>
      <c r="F39" s="115">
        <v>1929</v>
      </c>
      <c r="G39" s="114">
        <v>1934</v>
      </c>
      <c r="H39" s="114">
        <v>2004</v>
      </c>
      <c r="I39" s="114">
        <v>1977</v>
      </c>
      <c r="J39" s="140">
        <v>1912</v>
      </c>
      <c r="K39" s="114">
        <v>17</v>
      </c>
      <c r="L39" s="116">
        <v>0.88912133891213385</v>
      </c>
    </row>
    <row r="40" spans="1:12" s="110" customFormat="1" ht="15" customHeight="1" x14ac:dyDescent="0.2">
      <c r="A40" s="120"/>
      <c r="B40" s="119"/>
      <c r="C40" s="258" t="s">
        <v>107</v>
      </c>
      <c r="E40" s="113">
        <v>81.091942756322297</v>
      </c>
      <c r="F40" s="115">
        <v>8273</v>
      </c>
      <c r="G40" s="114">
        <v>8333</v>
      </c>
      <c r="H40" s="114">
        <v>8330</v>
      </c>
      <c r="I40" s="114">
        <v>8257</v>
      </c>
      <c r="J40" s="140">
        <v>8207</v>
      </c>
      <c r="K40" s="114">
        <v>66</v>
      </c>
      <c r="L40" s="116">
        <v>0.80419154380406965</v>
      </c>
    </row>
    <row r="41" spans="1:12" s="110" customFormat="1" ht="24.75" customHeight="1" x14ac:dyDescent="0.2">
      <c r="A41" s="604" t="s">
        <v>517</v>
      </c>
      <c r="B41" s="605"/>
      <c r="C41" s="605"/>
      <c r="D41" s="606"/>
      <c r="E41" s="113">
        <v>4.594193335532827</v>
      </c>
      <c r="F41" s="115">
        <v>1671</v>
      </c>
      <c r="G41" s="114">
        <v>1820</v>
      </c>
      <c r="H41" s="114">
        <v>1821</v>
      </c>
      <c r="I41" s="114">
        <v>1572</v>
      </c>
      <c r="J41" s="140">
        <v>1654</v>
      </c>
      <c r="K41" s="114">
        <v>17</v>
      </c>
      <c r="L41" s="116">
        <v>1.0278113663845223</v>
      </c>
    </row>
    <row r="42" spans="1:12" s="110" customFormat="1" ht="15" customHeight="1" x14ac:dyDescent="0.2">
      <c r="A42" s="120"/>
      <c r="B42" s="119"/>
      <c r="C42" s="258" t="s">
        <v>106</v>
      </c>
      <c r="E42" s="113">
        <v>57.869539198084979</v>
      </c>
      <c r="F42" s="115">
        <v>967</v>
      </c>
      <c r="G42" s="114">
        <v>1078</v>
      </c>
      <c r="H42" s="114">
        <v>1086</v>
      </c>
      <c r="I42" s="114">
        <v>919</v>
      </c>
      <c r="J42" s="140">
        <v>953</v>
      </c>
      <c r="K42" s="114">
        <v>14</v>
      </c>
      <c r="L42" s="116">
        <v>1.4690451206715636</v>
      </c>
    </row>
    <row r="43" spans="1:12" s="110" customFormat="1" ht="15" customHeight="1" x14ac:dyDescent="0.2">
      <c r="A43" s="123"/>
      <c r="B43" s="124"/>
      <c r="C43" s="260" t="s">
        <v>107</v>
      </c>
      <c r="D43" s="261"/>
      <c r="E43" s="125">
        <v>42.130460801915021</v>
      </c>
      <c r="F43" s="143">
        <v>704</v>
      </c>
      <c r="G43" s="144">
        <v>742</v>
      </c>
      <c r="H43" s="144">
        <v>735</v>
      </c>
      <c r="I43" s="144">
        <v>653</v>
      </c>
      <c r="J43" s="145">
        <v>701</v>
      </c>
      <c r="K43" s="144">
        <v>3</v>
      </c>
      <c r="L43" s="146">
        <v>0.42796005706134094</v>
      </c>
    </row>
    <row r="44" spans="1:12" s="110" customFormat="1" ht="45.75" customHeight="1" x14ac:dyDescent="0.2">
      <c r="A44" s="604" t="s">
        <v>191</v>
      </c>
      <c r="B44" s="605"/>
      <c r="C44" s="605"/>
      <c r="D44" s="606"/>
      <c r="E44" s="113" t="s">
        <v>513</v>
      </c>
      <c r="F44" s="115" t="s">
        <v>513</v>
      </c>
      <c r="G44" s="114" t="s">
        <v>513</v>
      </c>
      <c r="H44" s="114" t="s">
        <v>513</v>
      </c>
      <c r="I44" s="114" t="s">
        <v>513</v>
      </c>
      <c r="J44" s="140" t="s">
        <v>513</v>
      </c>
      <c r="K44" s="114" t="s">
        <v>513</v>
      </c>
      <c r="L44" s="116" t="s">
        <v>513</v>
      </c>
    </row>
    <row r="45" spans="1:12" s="110" customFormat="1" ht="15" customHeight="1" x14ac:dyDescent="0.2">
      <c r="A45" s="120"/>
      <c r="B45" s="119"/>
      <c r="C45" s="258" t="s">
        <v>106</v>
      </c>
      <c r="E45" s="113" t="s">
        <v>513</v>
      </c>
      <c r="F45" s="115">
        <v>0</v>
      </c>
      <c r="G45" s="114">
        <v>0</v>
      </c>
      <c r="H45" s="114">
        <v>0</v>
      </c>
      <c r="I45" s="114">
        <v>0</v>
      </c>
      <c r="J45" s="140">
        <v>0</v>
      </c>
      <c r="K45" s="114">
        <v>0</v>
      </c>
      <c r="L45" s="116">
        <v>0</v>
      </c>
    </row>
    <row r="46" spans="1:12" s="110" customFormat="1" ht="15" customHeight="1" x14ac:dyDescent="0.2">
      <c r="A46" s="123"/>
      <c r="B46" s="124"/>
      <c r="C46" s="260" t="s">
        <v>107</v>
      </c>
      <c r="D46" s="261"/>
      <c r="E46" s="125" t="s">
        <v>513</v>
      </c>
      <c r="F46" s="143" t="s">
        <v>513</v>
      </c>
      <c r="G46" s="144" t="s">
        <v>513</v>
      </c>
      <c r="H46" s="144" t="s">
        <v>513</v>
      </c>
      <c r="I46" s="144" t="s">
        <v>513</v>
      </c>
      <c r="J46" s="145" t="s">
        <v>513</v>
      </c>
      <c r="K46" s="144" t="s">
        <v>513</v>
      </c>
      <c r="L46" s="146" t="s">
        <v>513</v>
      </c>
    </row>
    <row r="47" spans="1:12" s="110" customFormat="1" ht="39" customHeight="1" x14ac:dyDescent="0.2">
      <c r="A47" s="604" t="s">
        <v>518</v>
      </c>
      <c r="B47" s="607"/>
      <c r="C47" s="607"/>
      <c r="D47" s="608"/>
      <c r="E47" s="113">
        <v>0.18420763224458375</v>
      </c>
      <c r="F47" s="115">
        <v>67</v>
      </c>
      <c r="G47" s="114">
        <v>66</v>
      </c>
      <c r="H47" s="114">
        <v>60</v>
      </c>
      <c r="I47" s="114">
        <v>53</v>
      </c>
      <c r="J47" s="140">
        <v>56</v>
      </c>
      <c r="K47" s="114">
        <v>11</v>
      </c>
      <c r="L47" s="116">
        <v>19.642857142857142</v>
      </c>
    </row>
    <row r="48" spans="1:12" s="110" customFormat="1" ht="15" customHeight="1" x14ac:dyDescent="0.2">
      <c r="A48" s="120"/>
      <c r="B48" s="119"/>
      <c r="C48" s="258" t="s">
        <v>106</v>
      </c>
      <c r="E48" s="113">
        <v>41.791044776119406</v>
      </c>
      <c r="F48" s="115">
        <v>28</v>
      </c>
      <c r="G48" s="114">
        <v>28</v>
      </c>
      <c r="H48" s="114">
        <v>23</v>
      </c>
      <c r="I48" s="114">
        <v>26</v>
      </c>
      <c r="J48" s="140">
        <v>27</v>
      </c>
      <c r="K48" s="114">
        <v>1</v>
      </c>
      <c r="L48" s="116">
        <v>3.7037037037037037</v>
      </c>
    </row>
    <row r="49" spans="1:12" s="110" customFormat="1" ht="15" customHeight="1" x14ac:dyDescent="0.2">
      <c r="A49" s="123"/>
      <c r="B49" s="124"/>
      <c r="C49" s="260" t="s">
        <v>107</v>
      </c>
      <c r="D49" s="261"/>
      <c r="E49" s="125">
        <v>58.208955223880594</v>
      </c>
      <c r="F49" s="143">
        <v>39</v>
      </c>
      <c r="G49" s="144">
        <v>38</v>
      </c>
      <c r="H49" s="144">
        <v>37</v>
      </c>
      <c r="I49" s="144">
        <v>27</v>
      </c>
      <c r="J49" s="145">
        <v>29</v>
      </c>
      <c r="K49" s="144">
        <v>10</v>
      </c>
      <c r="L49" s="146">
        <v>34.482758620689658</v>
      </c>
    </row>
    <row r="50" spans="1:12" s="110" customFormat="1" ht="24.95" customHeight="1" x14ac:dyDescent="0.2">
      <c r="A50" s="609" t="s">
        <v>192</v>
      </c>
      <c r="B50" s="610"/>
      <c r="C50" s="610"/>
      <c r="D50" s="611"/>
      <c r="E50" s="262">
        <v>9.6062905531727711</v>
      </c>
      <c r="F50" s="263">
        <v>3494</v>
      </c>
      <c r="G50" s="264">
        <v>3707</v>
      </c>
      <c r="H50" s="264">
        <v>3798</v>
      </c>
      <c r="I50" s="264">
        <v>3484</v>
      </c>
      <c r="J50" s="265">
        <v>3483</v>
      </c>
      <c r="K50" s="263">
        <v>11</v>
      </c>
      <c r="L50" s="266">
        <v>0.3158196956646569</v>
      </c>
    </row>
    <row r="51" spans="1:12" s="110" customFormat="1" ht="15" customHeight="1" x14ac:dyDescent="0.2">
      <c r="A51" s="120"/>
      <c r="B51" s="119"/>
      <c r="C51" s="258" t="s">
        <v>106</v>
      </c>
      <c r="E51" s="113">
        <v>55.924441900400687</v>
      </c>
      <c r="F51" s="115">
        <v>1954</v>
      </c>
      <c r="G51" s="114">
        <v>2062</v>
      </c>
      <c r="H51" s="114">
        <v>2131</v>
      </c>
      <c r="I51" s="114">
        <v>1940</v>
      </c>
      <c r="J51" s="140">
        <v>1909</v>
      </c>
      <c r="K51" s="114">
        <v>45</v>
      </c>
      <c r="L51" s="116">
        <v>2.3572551073860661</v>
      </c>
    </row>
    <row r="52" spans="1:12" s="110" customFormat="1" ht="15" customHeight="1" x14ac:dyDescent="0.2">
      <c r="A52" s="120"/>
      <c r="B52" s="119"/>
      <c r="C52" s="258" t="s">
        <v>107</v>
      </c>
      <c r="E52" s="113">
        <v>44.075558099599313</v>
      </c>
      <c r="F52" s="115">
        <v>1540</v>
      </c>
      <c r="G52" s="114">
        <v>1645</v>
      </c>
      <c r="H52" s="114">
        <v>1667</v>
      </c>
      <c r="I52" s="114">
        <v>1544</v>
      </c>
      <c r="J52" s="140">
        <v>1574</v>
      </c>
      <c r="K52" s="114">
        <v>-34</v>
      </c>
      <c r="L52" s="116">
        <v>-2.1601016518424396</v>
      </c>
    </row>
    <row r="53" spans="1:12" s="110" customFormat="1" ht="15" customHeight="1" x14ac:dyDescent="0.2">
      <c r="A53" s="120"/>
      <c r="B53" s="119"/>
      <c r="C53" s="258" t="s">
        <v>187</v>
      </c>
      <c r="D53" s="110" t="s">
        <v>193</v>
      </c>
      <c r="E53" s="113">
        <v>32.283915283342871</v>
      </c>
      <c r="F53" s="115">
        <v>1128</v>
      </c>
      <c r="G53" s="114">
        <v>1343</v>
      </c>
      <c r="H53" s="114">
        <v>1369</v>
      </c>
      <c r="I53" s="114">
        <v>1048</v>
      </c>
      <c r="J53" s="140">
        <v>1149</v>
      </c>
      <c r="K53" s="114">
        <v>-21</v>
      </c>
      <c r="L53" s="116">
        <v>-1.8276762402088773</v>
      </c>
    </row>
    <row r="54" spans="1:12" s="110" customFormat="1" ht="15" customHeight="1" x14ac:dyDescent="0.2">
      <c r="A54" s="120"/>
      <c r="B54" s="119"/>
      <c r="D54" s="267" t="s">
        <v>194</v>
      </c>
      <c r="E54" s="113">
        <v>60.99290780141844</v>
      </c>
      <c r="F54" s="115">
        <v>688</v>
      </c>
      <c r="G54" s="114">
        <v>814</v>
      </c>
      <c r="H54" s="114">
        <v>843</v>
      </c>
      <c r="I54" s="114">
        <v>628</v>
      </c>
      <c r="J54" s="140">
        <v>673</v>
      </c>
      <c r="K54" s="114">
        <v>15</v>
      </c>
      <c r="L54" s="116">
        <v>2.2288261515601784</v>
      </c>
    </row>
    <row r="55" spans="1:12" s="110" customFormat="1" ht="15" customHeight="1" x14ac:dyDescent="0.2">
      <c r="A55" s="120"/>
      <c r="B55" s="119"/>
      <c r="D55" s="267" t="s">
        <v>195</v>
      </c>
      <c r="E55" s="113">
        <v>39.00709219858156</v>
      </c>
      <c r="F55" s="115">
        <v>440</v>
      </c>
      <c r="G55" s="114">
        <v>529</v>
      </c>
      <c r="H55" s="114">
        <v>526</v>
      </c>
      <c r="I55" s="114">
        <v>420</v>
      </c>
      <c r="J55" s="140">
        <v>476</v>
      </c>
      <c r="K55" s="114">
        <v>-36</v>
      </c>
      <c r="L55" s="116">
        <v>-7.5630252100840334</v>
      </c>
    </row>
    <row r="56" spans="1:12" s="110" customFormat="1" ht="15" customHeight="1" x14ac:dyDescent="0.2">
      <c r="A56" s="120"/>
      <c r="B56" s="119" t="s">
        <v>196</v>
      </c>
      <c r="C56" s="258"/>
      <c r="E56" s="113">
        <v>64.626635873749038</v>
      </c>
      <c r="F56" s="115">
        <v>23506</v>
      </c>
      <c r="G56" s="114">
        <v>23553</v>
      </c>
      <c r="H56" s="114">
        <v>23793</v>
      </c>
      <c r="I56" s="114">
        <v>23632</v>
      </c>
      <c r="J56" s="140">
        <v>23354</v>
      </c>
      <c r="K56" s="114">
        <v>152</v>
      </c>
      <c r="L56" s="116">
        <v>0.65085210242356772</v>
      </c>
    </row>
    <row r="57" spans="1:12" s="110" customFormat="1" ht="15" customHeight="1" x14ac:dyDescent="0.2">
      <c r="A57" s="120"/>
      <c r="B57" s="119"/>
      <c r="C57" s="258" t="s">
        <v>106</v>
      </c>
      <c r="E57" s="113">
        <v>49.659661363056244</v>
      </c>
      <c r="F57" s="115">
        <v>11673</v>
      </c>
      <c r="G57" s="114">
        <v>11652</v>
      </c>
      <c r="H57" s="114">
        <v>11803</v>
      </c>
      <c r="I57" s="114">
        <v>11711</v>
      </c>
      <c r="J57" s="140">
        <v>11501</v>
      </c>
      <c r="K57" s="114">
        <v>172</v>
      </c>
      <c r="L57" s="116">
        <v>1.4955221285105642</v>
      </c>
    </row>
    <row r="58" spans="1:12" s="110" customFormat="1" ht="15" customHeight="1" x14ac:dyDescent="0.2">
      <c r="A58" s="120"/>
      <c r="B58" s="119"/>
      <c r="C58" s="258" t="s">
        <v>107</v>
      </c>
      <c r="E58" s="113">
        <v>50.340338636943756</v>
      </c>
      <c r="F58" s="115">
        <v>11833</v>
      </c>
      <c r="G58" s="114">
        <v>11901</v>
      </c>
      <c r="H58" s="114">
        <v>11990</v>
      </c>
      <c r="I58" s="114">
        <v>11921</v>
      </c>
      <c r="J58" s="140">
        <v>11853</v>
      </c>
      <c r="K58" s="114">
        <v>-20</v>
      </c>
      <c r="L58" s="116">
        <v>-0.1687336539272758</v>
      </c>
    </row>
    <row r="59" spans="1:12" s="110" customFormat="1" ht="15" customHeight="1" x14ac:dyDescent="0.2">
      <c r="A59" s="120"/>
      <c r="B59" s="119"/>
      <c r="C59" s="258" t="s">
        <v>105</v>
      </c>
      <c r="D59" s="110" t="s">
        <v>197</v>
      </c>
      <c r="E59" s="113">
        <v>89.649451203947933</v>
      </c>
      <c r="F59" s="115">
        <v>21073</v>
      </c>
      <c r="G59" s="114">
        <v>21119</v>
      </c>
      <c r="H59" s="114">
        <v>21364</v>
      </c>
      <c r="I59" s="114">
        <v>21266</v>
      </c>
      <c r="J59" s="140">
        <v>21007</v>
      </c>
      <c r="K59" s="114">
        <v>66</v>
      </c>
      <c r="L59" s="116">
        <v>0.31418098728995097</v>
      </c>
    </row>
    <row r="60" spans="1:12" s="110" customFormat="1" ht="15" customHeight="1" x14ac:dyDescent="0.2">
      <c r="A60" s="120"/>
      <c r="B60" s="119"/>
      <c r="C60" s="258"/>
      <c r="D60" s="267" t="s">
        <v>198</v>
      </c>
      <c r="E60" s="113">
        <v>47.624922887106727</v>
      </c>
      <c r="F60" s="115">
        <v>10036</v>
      </c>
      <c r="G60" s="114">
        <v>10006</v>
      </c>
      <c r="H60" s="114">
        <v>10160</v>
      </c>
      <c r="I60" s="114">
        <v>10110</v>
      </c>
      <c r="J60" s="140">
        <v>9911</v>
      </c>
      <c r="K60" s="114">
        <v>125</v>
      </c>
      <c r="L60" s="116">
        <v>1.2612249016244577</v>
      </c>
    </row>
    <row r="61" spans="1:12" s="110" customFormat="1" ht="15" customHeight="1" x14ac:dyDescent="0.2">
      <c r="A61" s="120"/>
      <c r="B61" s="119"/>
      <c r="C61" s="258"/>
      <c r="D61" s="267" t="s">
        <v>199</v>
      </c>
      <c r="E61" s="113">
        <v>52.375077112893273</v>
      </c>
      <c r="F61" s="115">
        <v>11037</v>
      </c>
      <c r="G61" s="114">
        <v>11113</v>
      </c>
      <c r="H61" s="114">
        <v>11204</v>
      </c>
      <c r="I61" s="114">
        <v>11156</v>
      </c>
      <c r="J61" s="140">
        <v>11096</v>
      </c>
      <c r="K61" s="114">
        <v>-59</v>
      </c>
      <c r="L61" s="116">
        <v>-0.53172314347512617</v>
      </c>
    </row>
    <row r="62" spans="1:12" s="110" customFormat="1" ht="15" customHeight="1" x14ac:dyDescent="0.2">
      <c r="A62" s="120"/>
      <c r="B62" s="119"/>
      <c r="C62" s="258"/>
      <c r="D62" s="258" t="s">
        <v>200</v>
      </c>
      <c r="E62" s="113">
        <v>10.350548796052072</v>
      </c>
      <c r="F62" s="115">
        <v>2433</v>
      </c>
      <c r="G62" s="114">
        <v>2434</v>
      </c>
      <c r="H62" s="114">
        <v>2429</v>
      </c>
      <c r="I62" s="114">
        <v>2366</v>
      </c>
      <c r="J62" s="140">
        <v>2347</v>
      </c>
      <c r="K62" s="114">
        <v>86</v>
      </c>
      <c r="L62" s="116">
        <v>3.664252236898168</v>
      </c>
    </row>
    <row r="63" spans="1:12" s="110" customFormat="1" ht="15" customHeight="1" x14ac:dyDescent="0.2">
      <c r="A63" s="120"/>
      <c r="B63" s="119"/>
      <c r="C63" s="258"/>
      <c r="D63" s="267" t="s">
        <v>198</v>
      </c>
      <c r="E63" s="113">
        <v>67.283189478010684</v>
      </c>
      <c r="F63" s="115">
        <v>1637</v>
      </c>
      <c r="G63" s="114">
        <v>1646</v>
      </c>
      <c r="H63" s="114">
        <v>1643</v>
      </c>
      <c r="I63" s="114">
        <v>1601</v>
      </c>
      <c r="J63" s="140">
        <v>1590</v>
      </c>
      <c r="K63" s="114">
        <v>47</v>
      </c>
      <c r="L63" s="116">
        <v>2.9559748427672954</v>
      </c>
    </row>
    <row r="64" spans="1:12" s="110" customFormat="1" ht="15" customHeight="1" x14ac:dyDescent="0.2">
      <c r="A64" s="120"/>
      <c r="B64" s="119"/>
      <c r="C64" s="258"/>
      <c r="D64" s="267" t="s">
        <v>199</v>
      </c>
      <c r="E64" s="113">
        <v>32.716810521989316</v>
      </c>
      <c r="F64" s="115">
        <v>796</v>
      </c>
      <c r="G64" s="114">
        <v>788</v>
      </c>
      <c r="H64" s="114">
        <v>786</v>
      </c>
      <c r="I64" s="114">
        <v>765</v>
      </c>
      <c r="J64" s="140">
        <v>757</v>
      </c>
      <c r="K64" s="114">
        <v>39</v>
      </c>
      <c r="L64" s="116">
        <v>5.1519154557463676</v>
      </c>
    </row>
    <row r="65" spans="1:12" s="110" customFormat="1" ht="15" customHeight="1" x14ac:dyDescent="0.2">
      <c r="A65" s="120"/>
      <c r="B65" s="119" t="s">
        <v>201</v>
      </c>
      <c r="C65" s="258"/>
      <c r="E65" s="113">
        <v>16.919608490047288</v>
      </c>
      <c r="F65" s="115">
        <v>6154</v>
      </c>
      <c r="G65" s="114">
        <v>6072</v>
      </c>
      <c r="H65" s="114">
        <v>6041</v>
      </c>
      <c r="I65" s="114">
        <v>6036</v>
      </c>
      <c r="J65" s="140">
        <v>6005</v>
      </c>
      <c r="K65" s="114">
        <v>149</v>
      </c>
      <c r="L65" s="116">
        <v>2.4812656119900085</v>
      </c>
    </row>
    <row r="66" spans="1:12" s="110" customFormat="1" ht="15" customHeight="1" x14ac:dyDescent="0.2">
      <c r="A66" s="120"/>
      <c r="B66" s="119"/>
      <c r="C66" s="258" t="s">
        <v>106</v>
      </c>
      <c r="E66" s="113">
        <v>46.035099122521935</v>
      </c>
      <c r="F66" s="115">
        <v>2833</v>
      </c>
      <c r="G66" s="114">
        <v>2784</v>
      </c>
      <c r="H66" s="114">
        <v>2776</v>
      </c>
      <c r="I66" s="114">
        <v>2751</v>
      </c>
      <c r="J66" s="140">
        <v>2725</v>
      </c>
      <c r="K66" s="114">
        <v>108</v>
      </c>
      <c r="L66" s="116">
        <v>3.9633027522935782</v>
      </c>
    </row>
    <row r="67" spans="1:12" s="110" customFormat="1" ht="15" customHeight="1" x14ac:dyDescent="0.2">
      <c r="A67" s="120"/>
      <c r="B67" s="119"/>
      <c r="C67" s="258" t="s">
        <v>107</v>
      </c>
      <c r="E67" s="113">
        <v>53.964900877478065</v>
      </c>
      <c r="F67" s="115">
        <v>3321</v>
      </c>
      <c r="G67" s="114">
        <v>3288</v>
      </c>
      <c r="H67" s="114">
        <v>3265</v>
      </c>
      <c r="I67" s="114">
        <v>3285</v>
      </c>
      <c r="J67" s="140">
        <v>3280</v>
      </c>
      <c r="K67" s="114">
        <v>41</v>
      </c>
      <c r="L67" s="116">
        <v>1.25</v>
      </c>
    </row>
    <row r="68" spans="1:12" s="110" customFormat="1" ht="15" customHeight="1" x14ac:dyDescent="0.2">
      <c r="A68" s="120"/>
      <c r="B68" s="119"/>
      <c r="C68" s="258" t="s">
        <v>105</v>
      </c>
      <c r="D68" s="110" t="s">
        <v>202</v>
      </c>
      <c r="E68" s="113">
        <v>15.892102697432565</v>
      </c>
      <c r="F68" s="115">
        <v>978</v>
      </c>
      <c r="G68" s="114">
        <v>946</v>
      </c>
      <c r="H68" s="114">
        <v>921</v>
      </c>
      <c r="I68" s="114">
        <v>909</v>
      </c>
      <c r="J68" s="140">
        <v>885</v>
      </c>
      <c r="K68" s="114">
        <v>93</v>
      </c>
      <c r="L68" s="116">
        <v>10.508474576271187</v>
      </c>
    </row>
    <row r="69" spans="1:12" s="110" customFormat="1" ht="15" customHeight="1" x14ac:dyDescent="0.2">
      <c r="A69" s="120"/>
      <c r="B69" s="119"/>
      <c r="C69" s="258"/>
      <c r="D69" s="267" t="s">
        <v>198</v>
      </c>
      <c r="E69" s="113">
        <v>45.91002044989775</v>
      </c>
      <c r="F69" s="115">
        <v>449</v>
      </c>
      <c r="G69" s="114">
        <v>419</v>
      </c>
      <c r="H69" s="114">
        <v>404</v>
      </c>
      <c r="I69" s="114">
        <v>394</v>
      </c>
      <c r="J69" s="140">
        <v>388</v>
      </c>
      <c r="K69" s="114">
        <v>61</v>
      </c>
      <c r="L69" s="116">
        <v>15.721649484536082</v>
      </c>
    </row>
    <row r="70" spans="1:12" s="110" customFormat="1" ht="15" customHeight="1" x14ac:dyDescent="0.2">
      <c r="A70" s="120"/>
      <c r="B70" s="119"/>
      <c r="C70" s="258"/>
      <c r="D70" s="267" t="s">
        <v>199</v>
      </c>
      <c r="E70" s="113">
        <v>54.08997955010225</v>
      </c>
      <c r="F70" s="115">
        <v>529</v>
      </c>
      <c r="G70" s="114">
        <v>527</v>
      </c>
      <c r="H70" s="114">
        <v>517</v>
      </c>
      <c r="I70" s="114">
        <v>515</v>
      </c>
      <c r="J70" s="140">
        <v>497</v>
      </c>
      <c r="K70" s="114">
        <v>32</v>
      </c>
      <c r="L70" s="116">
        <v>6.4386317907444672</v>
      </c>
    </row>
    <row r="71" spans="1:12" s="110" customFormat="1" ht="15" customHeight="1" x14ac:dyDescent="0.2">
      <c r="A71" s="120"/>
      <c r="B71" s="119"/>
      <c r="C71" s="258"/>
      <c r="D71" s="110" t="s">
        <v>203</v>
      </c>
      <c r="E71" s="113">
        <v>69.710757231069223</v>
      </c>
      <c r="F71" s="115">
        <v>4290</v>
      </c>
      <c r="G71" s="114">
        <v>4246</v>
      </c>
      <c r="H71" s="114">
        <v>4249</v>
      </c>
      <c r="I71" s="114">
        <v>4274</v>
      </c>
      <c r="J71" s="140">
        <v>4250</v>
      </c>
      <c r="K71" s="114">
        <v>40</v>
      </c>
      <c r="L71" s="116">
        <v>0.94117647058823528</v>
      </c>
    </row>
    <row r="72" spans="1:12" s="110" customFormat="1" ht="15" customHeight="1" x14ac:dyDescent="0.2">
      <c r="A72" s="120"/>
      <c r="B72" s="119"/>
      <c r="C72" s="258"/>
      <c r="D72" s="267" t="s">
        <v>198</v>
      </c>
      <c r="E72" s="113">
        <v>45.221445221445222</v>
      </c>
      <c r="F72" s="115">
        <v>1940</v>
      </c>
      <c r="G72" s="114">
        <v>1929</v>
      </c>
      <c r="H72" s="114">
        <v>1932</v>
      </c>
      <c r="I72" s="114">
        <v>1933</v>
      </c>
      <c r="J72" s="140">
        <v>1910</v>
      </c>
      <c r="K72" s="114">
        <v>30</v>
      </c>
      <c r="L72" s="116">
        <v>1.5706806282722514</v>
      </c>
    </row>
    <row r="73" spans="1:12" s="110" customFormat="1" ht="15" customHeight="1" x14ac:dyDescent="0.2">
      <c r="A73" s="120"/>
      <c r="B73" s="119"/>
      <c r="C73" s="258"/>
      <c r="D73" s="267" t="s">
        <v>199</v>
      </c>
      <c r="E73" s="113">
        <v>54.778554778554778</v>
      </c>
      <c r="F73" s="115">
        <v>2350</v>
      </c>
      <c r="G73" s="114">
        <v>2317</v>
      </c>
      <c r="H73" s="114">
        <v>2317</v>
      </c>
      <c r="I73" s="114">
        <v>2341</v>
      </c>
      <c r="J73" s="140">
        <v>2340</v>
      </c>
      <c r="K73" s="114">
        <v>10</v>
      </c>
      <c r="L73" s="116">
        <v>0.42735042735042733</v>
      </c>
    </row>
    <row r="74" spans="1:12" s="110" customFormat="1" ht="15" customHeight="1" x14ac:dyDescent="0.2">
      <c r="A74" s="120"/>
      <c r="B74" s="119"/>
      <c r="C74" s="258"/>
      <c r="D74" s="110" t="s">
        <v>204</v>
      </c>
      <c r="E74" s="113">
        <v>14.397140071498212</v>
      </c>
      <c r="F74" s="115">
        <v>886</v>
      </c>
      <c r="G74" s="114">
        <v>880</v>
      </c>
      <c r="H74" s="114">
        <v>871</v>
      </c>
      <c r="I74" s="114">
        <v>853</v>
      </c>
      <c r="J74" s="140">
        <v>870</v>
      </c>
      <c r="K74" s="114">
        <v>16</v>
      </c>
      <c r="L74" s="116">
        <v>1.8390804597701149</v>
      </c>
    </row>
    <row r="75" spans="1:12" s="110" customFormat="1" ht="15" customHeight="1" x14ac:dyDescent="0.2">
      <c r="A75" s="120"/>
      <c r="B75" s="119"/>
      <c r="C75" s="258"/>
      <c r="D75" s="267" t="s">
        <v>198</v>
      </c>
      <c r="E75" s="113">
        <v>50.112866817155755</v>
      </c>
      <c r="F75" s="115">
        <v>444</v>
      </c>
      <c r="G75" s="114">
        <v>436</v>
      </c>
      <c r="H75" s="114">
        <v>440</v>
      </c>
      <c r="I75" s="114">
        <v>424</v>
      </c>
      <c r="J75" s="140">
        <v>427</v>
      </c>
      <c r="K75" s="114">
        <v>17</v>
      </c>
      <c r="L75" s="116">
        <v>3.9812646370023419</v>
      </c>
    </row>
    <row r="76" spans="1:12" s="110" customFormat="1" ht="15" customHeight="1" x14ac:dyDescent="0.2">
      <c r="A76" s="120"/>
      <c r="B76" s="119"/>
      <c r="C76" s="258"/>
      <c r="D76" s="267" t="s">
        <v>199</v>
      </c>
      <c r="E76" s="113">
        <v>49.887133182844245</v>
      </c>
      <c r="F76" s="115">
        <v>442</v>
      </c>
      <c r="G76" s="114">
        <v>444</v>
      </c>
      <c r="H76" s="114">
        <v>431</v>
      </c>
      <c r="I76" s="114">
        <v>429</v>
      </c>
      <c r="J76" s="140">
        <v>443</v>
      </c>
      <c r="K76" s="114">
        <v>-1</v>
      </c>
      <c r="L76" s="116">
        <v>-0.22573363431151242</v>
      </c>
    </row>
    <row r="77" spans="1:12" s="110" customFormat="1" ht="15" customHeight="1" x14ac:dyDescent="0.2">
      <c r="A77" s="534"/>
      <c r="B77" s="119" t="s">
        <v>205</v>
      </c>
      <c r="C77" s="268"/>
      <c r="D77" s="182"/>
      <c r="E77" s="113">
        <v>8.8474650830309027</v>
      </c>
      <c r="F77" s="115">
        <v>3218</v>
      </c>
      <c r="G77" s="114">
        <v>3297</v>
      </c>
      <c r="H77" s="114">
        <v>3432</v>
      </c>
      <c r="I77" s="114">
        <v>3454</v>
      </c>
      <c r="J77" s="140">
        <v>3394</v>
      </c>
      <c r="K77" s="114">
        <v>-176</v>
      </c>
      <c r="L77" s="116">
        <v>-5.1856216853270478</v>
      </c>
    </row>
    <row r="78" spans="1:12" s="110" customFormat="1" ht="15" customHeight="1" x14ac:dyDescent="0.2">
      <c r="A78" s="120"/>
      <c r="B78" s="119"/>
      <c r="C78" s="268" t="s">
        <v>106</v>
      </c>
      <c r="D78" s="182"/>
      <c r="E78" s="113">
        <v>55.873213175885645</v>
      </c>
      <c r="F78" s="115">
        <v>1798</v>
      </c>
      <c r="G78" s="114">
        <v>1824</v>
      </c>
      <c r="H78" s="114">
        <v>1928</v>
      </c>
      <c r="I78" s="114">
        <v>1938</v>
      </c>
      <c r="J78" s="140">
        <v>1907</v>
      </c>
      <c r="K78" s="114">
        <v>-109</v>
      </c>
      <c r="L78" s="116">
        <v>-5.7157839538542214</v>
      </c>
    </row>
    <row r="79" spans="1:12" s="110" customFormat="1" ht="15" customHeight="1" x14ac:dyDescent="0.2">
      <c r="A79" s="123"/>
      <c r="B79" s="124"/>
      <c r="C79" s="260" t="s">
        <v>107</v>
      </c>
      <c r="D79" s="261"/>
      <c r="E79" s="125">
        <v>44.126786824114355</v>
      </c>
      <c r="F79" s="143">
        <v>1420</v>
      </c>
      <c r="G79" s="144">
        <v>1473</v>
      </c>
      <c r="H79" s="144">
        <v>1504</v>
      </c>
      <c r="I79" s="144">
        <v>1516</v>
      </c>
      <c r="J79" s="145">
        <v>1487</v>
      </c>
      <c r="K79" s="144">
        <v>-67</v>
      </c>
      <c r="L79" s="146">
        <v>-4.5057162071284464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36372</v>
      </c>
      <c r="E11" s="114">
        <v>36629</v>
      </c>
      <c r="F11" s="114">
        <v>37064</v>
      </c>
      <c r="G11" s="114">
        <v>36606</v>
      </c>
      <c r="H11" s="140">
        <v>36236</v>
      </c>
      <c r="I11" s="115">
        <v>136</v>
      </c>
      <c r="J11" s="116">
        <v>0.37531736394745557</v>
      </c>
    </row>
    <row r="12" spans="1:15" s="110" customFormat="1" ht="24.95" customHeight="1" x14ac:dyDescent="0.2">
      <c r="A12" s="193" t="s">
        <v>132</v>
      </c>
      <c r="B12" s="194" t="s">
        <v>133</v>
      </c>
      <c r="C12" s="113">
        <v>1.2289673375123722</v>
      </c>
      <c r="D12" s="115">
        <v>447</v>
      </c>
      <c r="E12" s="114">
        <v>438</v>
      </c>
      <c r="F12" s="114">
        <v>468</v>
      </c>
      <c r="G12" s="114">
        <v>461</v>
      </c>
      <c r="H12" s="140">
        <v>440</v>
      </c>
      <c r="I12" s="115">
        <v>7</v>
      </c>
      <c r="J12" s="116">
        <v>1.5909090909090908</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23.419113603871111</v>
      </c>
      <c r="D14" s="115">
        <v>8518</v>
      </c>
      <c r="E14" s="114">
        <v>8686</v>
      </c>
      <c r="F14" s="114">
        <v>8808</v>
      </c>
      <c r="G14" s="114">
        <v>8824</v>
      </c>
      <c r="H14" s="140">
        <v>8841</v>
      </c>
      <c r="I14" s="115">
        <v>-323</v>
      </c>
      <c r="J14" s="116">
        <v>-3.6534328695848886</v>
      </c>
      <c r="K14" s="110"/>
      <c r="L14" s="110"/>
      <c r="M14" s="110"/>
      <c r="N14" s="110"/>
      <c r="O14" s="110"/>
    </row>
    <row r="15" spans="1:15" s="110" customFormat="1" ht="24.75" customHeight="1" x14ac:dyDescent="0.2">
      <c r="A15" s="193" t="s">
        <v>216</v>
      </c>
      <c r="B15" s="199" t="s">
        <v>217</v>
      </c>
      <c r="C15" s="113">
        <v>11.797536566589685</v>
      </c>
      <c r="D15" s="115">
        <v>4291</v>
      </c>
      <c r="E15" s="114">
        <v>4464</v>
      </c>
      <c r="F15" s="114">
        <v>4547</v>
      </c>
      <c r="G15" s="114">
        <v>4568</v>
      </c>
      <c r="H15" s="140">
        <v>4609</v>
      </c>
      <c r="I15" s="115">
        <v>-318</v>
      </c>
      <c r="J15" s="116">
        <v>-6.8995443697114345</v>
      </c>
    </row>
    <row r="16" spans="1:15" s="287" customFormat="1" ht="24.95" customHeight="1" x14ac:dyDescent="0.2">
      <c r="A16" s="193" t="s">
        <v>218</v>
      </c>
      <c r="B16" s="199" t="s">
        <v>141</v>
      </c>
      <c r="C16" s="113">
        <v>6.9806444517760919</v>
      </c>
      <c r="D16" s="115">
        <v>2539</v>
      </c>
      <c r="E16" s="114">
        <v>2541</v>
      </c>
      <c r="F16" s="114">
        <v>2558</v>
      </c>
      <c r="G16" s="114">
        <v>2582</v>
      </c>
      <c r="H16" s="140">
        <v>2576</v>
      </c>
      <c r="I16" s="115">
        <v>-37</v>
      </c>
      <c r="J16" s="116">
        <v>-1.436335403726708</v>
      </c>
      <c r="K16" s="110"/>
      <c r="L16" s="110"/>
      <c r="M16" s="110"/>
      <c r="N16" s="110"/>
      <c r="O16" s="110"/>
    </row>
    <row r="17" spans="1:15" s="110" customFormat="1" ht="24.95" customHeight="1" x14ac:dyDescent="0.2">
      <c r="A17" s="193" t="s">
        <v>219</v>
      </c>
      <c r="B17" s="199" t="s">
        <v>220</v>
      </c>
      <c r="C17" s="113">
        <v>4.6409325855053334</v>
      </c>
      <c r="D17" s="115">
        <v>1688</v>
      </c>
      <c r="E17" s="114">
        <v>1681</v>
      </c>
      <c r="F17" s="114">
        <v>1703</v>
      </c>
      <c r="G17" s="114">
        <v>1674</v>
      </c>
      <c r="H17" s="140">
        <v>1656</v>
      </c>
      <c r="I17" s="115">
        <v>32</v>
      </c>
      <c r="J17" s="116">
        <v>1.932367149758454</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14.227977565160014</v>
      </c>
      <c r="D19" s="115">
        <v>5175</v>
      </c>
      <c r="E19" s="114">
        <v>5147</v>
      </c>
      <c r="F19" s="114">
        <v>5178</v>
      </c>
      <c r="G19" s="114">
        <v>5068</v>
      </c>
      <c r="H19" s="140">
        <v>5065</v>
      </c>
      <c r="I19" s="115">
        <v>110</v>
      </c>
      <c r="J19" s="116">
        <v>2.1717670286278383</v>
      </c>
    </row>
    <row r="20" spans="1:15" s="287" customFormat="1" ht="24.95" customHeight="1" x14ac:dyDescent="0.2">
      <c r="A20" s="193" t="s">
        <v>148</v>
      </c>
      <c r="B20" s="199" t="s">
        <v>149</v>
      </c>
      <c r="C20" s="113">
        <v>5.0780820411305401</v>
      </c>
      <c r="D20" s="115">
        <v>1847</v>
      </c>
      <c r="E20" s="114">
        <v>1808</v>
      </c>
      <c r="F20" s="114">
        <v>1827</v>
      </c>
      <c r="G20" s="114">
        <v>1836</v>
      </c>
      <c r="H20" s="140">
        <v>1836</v>
      </c>
      <c r="I20" s="115">
        <v>11</v>
      </c>
      <c r="J20" s="116">
        <v>0.59912854030501095</v>
      </c>
      <c r="K20" s="110"/>
      <c r="L20" s="110"/>
      <c r="M20" s="110"/>
      <c r="N20" s="110"/>
      <c r="O20" s="110"/>
    </row>
    <row r="21" spans="1:15" s="110" customFormat="1" ht="24.95" customHeight="1" x14ac:dyDescent="0.2">
      <c r="A21" s="201" t="s">
        <v>150</v>
      </c>
      <c r="B21" s="202" t="s">
        <v>151</v>
      </c>
      <c r="C21" s="113">
        <v>9.8372374353898611</v>
      </c>
      <c r="D21" s="115">
        <v>3578</v>
      </c>
      <c r="E21" s="114">
        <v>3730</v>
      </c>
      <c r="F21" s="114">
        <v>3955</v>
      </c>
      <c r="G21" s="114">
        <v>3921</v>
      </c>
      <c r="H21" s="140">
        <v>3708</v>
      </c>
      <c r="I21" s="115">
        <v>-130</v>
      </c>
      <c r="J21" s="116">
        <v>-3.505933117583603</v>
      </c>
    </row>
    <row r="22" spans="1:15" s="110" customFormat="1" ht="24.95" customHeight="1" x14ac:dyDescent="0.2">
      <c r="A22" s="201" t="s">
        <v>152</v>
      </c>
      <c r="B22" s="199" t="s">
        <v>153</v>
      </c>
      <c r="C22" s="113">
        <v>2.3919498515341471</v>
      </c>
      <c r="D22" s="115">
        <v>870</v>
      </c>
      <c r="E22" s="114">
        <v>883</v>
      </c>
      <c r="F22" s="114">
        <v>878</v>
      </c>
      <c r="G22" s="114">
        <v>856</v>
      </c>
      <c r="H22" s="140">
        <v>852</v>
      </c>
      <c r="I22" s="115">
        <v>18</v>
      </c>
      <c r="J22" s="116">
        <v>2.112676056338028</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6.9064115253491698</v>
      </c>
      <c r="D24" s="115">
        <v>2512</v>
      </c>
      <c r="E24" s="114">
        <v>2465</v>
      </c>
      <c r="F24" s="114">
        <v>2396</v>
      </c>
      <c r="G24" s="114">
        <v>2394</v>
      </c>
      <c r="H24" s="140">
        <v>2411</v>
      </c>
      <c r="I24" s="115">
        <v>101</v>
      </c>
      <c r="J24" s="116">
        <v>4.1891331397760263</v>
      </c>
    </row>
    <row r="25" spans="1:15" s="110" customFormat="1" ht="24.95" customHeight="1" x14ac:dyDescent="0.2">
      <c r="A25" s="193" t="s">
        <v>222</v>
      </c>
      <c r="B25" s="204" t="s">
        <v>159</v>
      </c>
      <c r="C25" s="113">
        <v>2.8373474100956781</v>
      </c>
      <c r="D25" s="115">
        <v>1032</v>
      </c>
      <c r="E25" s="114">
        <v>1088</v>
      </c>
      <c r="F25" s="114">
        <v>1153</v>
      </c>
      <c r="G25" s="114">
        <v>1095</v>
      </c>
      <c r="H25" s="140">
        <v>1037</v>
      </c>
      <c r="I25" s="115">
        <v>-5</v>
      </c>
      <c r="J25" s="116">
        <v>-0.48216007714561232</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4.0250742329264266</v>
      </c>
      <c r="D27" s="115">
        <v>1464</v>
      </c>
      <c r="E27" s="114">
        <v>1456</v>
      </c>
      <c r="F27" s="114">
        <v>1444</v>
      </c>
      <c r="G27" s="114">
        <v>1398</v>
      </c>
      <c r="H27" s="140">
        <v>1399</v>
      </c>
      <c r="I27" s="115">
        <v>65</v>
      </c>
      <c r="J27" s="116">
        <v>4.6461758398856325</v>
      </c>
    </row>
    <row r="28" spans="1:15" s="110" customFormat="1" ht="24.95" customHeight="1" x14ac:dyDescent="0.2">
      <c r="A28" s="193" t="s">
        <v>163</v>
      </c>
      <c r="B28" s="199" t="s">
        <v>164</v>
      </c>
      <c r="C28" s="113">
        <v>2.4139447926976794</v>
      </c>
      <c r="D28" s="115">
        <v>878</v>
      </c>
      <c r="E28" s="114">
        <v>872</v>
      </c>
      <c r="F28" s="114">
        <v>860</v>
      </c>
      <c r="G28" s="114">
        <v>879</v>
      </c>
      <c r="H28" s="140">
        <v>886</v>
      </c>
      <c r="I28" s="115">
        <v>-8</v>
      </c>
      <c r="J28" s="116">
        <v>-0.90293453724604966</v>
      </c>
    </row>
    <row r="29" spans="1:15" s="110" customFormat="1" ht="24.95" customHeight="1" x14ac:dyDescent="0.2">
      <c r="A29" s="193">
        <v>86</v>
      </c>
      <c r="B29" s="199" t="s">
        <v>165</v>
      </c>
      <c r="C29" s="113">
        <v>9.0261739799846037</v>
      </c>
      <c r="D29" s="115">
        <v>3283</v>
      </c>
      <c r="E29" s="114">
        <v>3294</v>
      </c>
      <c r="F29" s="114">
        <v>3237</v>
      </c>
      <c r="G29" s="114">
        <v>3191</v>
      </c>
      <c r="H29" s="140">
        <v>3205</v>
      </c>
      <c r="I29" s="115">
        <v>78</v>
      </c>
      <c r="J29" s="116">
        <v>2.4336973478939159</v>
      </c>
    </row>
    <row r="30" spans="1:15" s="110" customFormat="1" ht="24.95" customHeight="1" x14ac:dyDescent="0.2">
      <c r="A30" s="193">
        <v>87.88</v>
      </c>
      <c r="B30" s="204" t="s">
        <v>166</v>
      </c>
      <c r="C30" s="113">
        <v>4.8966237765313974</v>
      </c>
      <c r="D30" s="115">
        <v>1781</v>
      </c>
      <c r="E30" s="114">
        <v>1785</v>
      </c>
      <c r="F30" s="114">
        <v>1761</v>
      </c>
      <c r="G30" s="114">
        <v>1718</v>
      </c>
      <c r="H30" s="140">
        <v>1703</v>
      </c>
      <c r="I30" s="115">
        <v>78</v>
      </c>
      <c r="J30" s="116">
        <v>4.5801526717557248</v>
      </c>
    </row>
    <row r="31" spans="1:15" s="110" customFormat="1" ht="24.95" customHeight="1" x14ac:dyDescent="0.2">
      <c r="A31" s="193" t="s">
        <v>167</v>
      </c>
      <c r="B31" s="199" t="s">
        <v>168</v>
      </c>
      <c r="C31" s="113">
        <v>3.2854943363026505</v>
      </c>
      <c r="D31" s="115">
        <v>1195</v>
      </c>
      <c r="E31" s="114">
        <v>1203</v>
      </c>
      <c r="F31" s="114">
        <v>1198</v>
      </c>
      <c r="G31" s="114">
        <v>1173</v>
      </c>
      <c r="H31" s="140">
        <v>1168</v>
      </c>
      <c r="I31" s="115">
        <v>27</v>
      </c>
      <c r="J31" s="116">
        <v>2.3116438356164384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1.2289673375123722</v>
      </c>
      <c r="D34" s="115">
        <v>447</v>
      </c>
      <c r="E34" s="114">
        <v>438</v>
      </c>
      <c r="F34" s="114">
        <v>468</v>
      </c>
      <c r="G34" s="114">
        <v>461</v>
      </c>
      <c r="H34" s="140">
        <v>440</v>
      </c>
      <c r="I34" s="115">
        <v>7</v>
      </c>
      <c r="J34" s="116">
        <v>1.5909090909090908</v>
      </c>
    </row>
    <row r="35" spans="1:10" s="110" customFormat="1" ht="24.95" customHeight="1" x14ac:dyDescent="0.2">
      <c r="A35" s="292" t="s">
        <v>171</v>
      </c>
      <c r="B35" s="293" t="s">
        <v>172</v>
      </c>
      <c r="C35" s="113">
        <v>31.513251952051029</v>
      </c>
      <c r="D35" s="115">
        <v>11462</v>
      </c>
      <c r="E35" s="114">
        <v>11605</v>
      </c>
      <c r="F35" s="114">
        <v>11833</v>
      </c>
      <c r="G35" s="114">
        <v>11735</v>
      </c>
      <c r="H35" s="140">
        <v>11630</v>
      </c>
      <c r="I35" s="115">
        <v>-168</v>
      </c>
      <c r="J35" s="116">
        <v>-1.4445399828030954</v>
      </c>
    </row>
    <row r="36" spans="1:10" s="110" customFormat="1" ht="24.95" customHeight="1" x14ac:dyDescent="0.2">
      <c r="A36" s="294" t="s">
        <v>173</v>
      </c>
      <c r="B36" s="295" t="s">
        <v>174</v>
      </c>
      <c r="C36" s="125">
        <v>67.257780710436606</v>
      </c>
      <c r="D36" s="143">
        <v>24463</v>
      </c>
      <c r="E36" s="144">
        <v>24586</v>
      </c>
      <c r="F36" s="144">
        <v>24763</v>
      </c>
      <c r="G36" s="144">
        <v>24410</v>
      </c>
      <c r="H36" s="145">
        <v>24166</v>
      </c>
      <c r="I36" s="143">
        <v>297</v>
      </c>
      <c r="J36" s="146">
        <v>1.2289994206736738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2020-09-25T10:49:27Z</dcterms:created>
  <dcterms:modified xsi:type="dcterms:W3CDTF">2020-09-28T08:10:44Z</dcterms:modified>
</cp:coreProperties>
</file>