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I75" i="24"/>
  <c r="G75" i="24"/>
  <c r="F75" i="24"/>
  <c r="E75" i="24"/>
  <c r="L74" i="24"/>
  <c r="H74" i="24" s="1"/>
  <c r="G74" i="24"/>
  <c r="F74" i="24"/>
  <c r="E74" i="24"/>
  <c r="L73" i="24"/>
  <c r="H73" i="24" s="1"/>
  <c r="I73" i="24" s="1"/>
  <c r="G73" i="24"/>
  <c r="F73" i="24"/>
  <c r="E73" i="24"/>
  <c r="L72" i="24"/>
  <c r="H72" i="24" s="1"/>
  <c r="I72" i="24" s="1"/>
  <c r="G72" i="24"/>
  <c r="F72" i="24"/>
  <c r="E72" i="24"/>
  <c r="L71" i="24"/>
  <c r="H71" i="24" s="1"/>
  <c r="I71" i="24"/>
  <c r="G71" i="24"/>
  <c r="F71" i="24"/>
  <c r="E71" i="24"/>
  <c r="L70" i="24"/>
  <c r="H70" i="24" s="1"/>
  <c r="I70" i="24" s="1"/>
  <c r="G70" i="24"/>
  <c r="F70" i="24"/>
  <c r="E70" i="24"/>
  <c r="L69" i="24"/>
  <c r="H69" i="24" s="1"/>
  <c r="I69" i="24"/>
  <c r="G69" i="24"/>
  <c r="F69" i="24"/>
  <c r="E69" i="24"/>
  <c r="L68" i="24"/>
  <c r="H68" i="24" s="1"/>
  <c r="I68" i="24"/>
  <c r="G68" i="24"/>
  <c r="F68" i="24"/>
  <c r="E68" i="24"/>
  <c r="L67" i="24"/>
  <c r="H67" i="24" s="1"/>
  <c r="I67" i="24"/>
  <c r="G67" i="24"/>
  <c r="F67" i="24"/>
  <c r="E67" i="24"/>
  <c r="L66" i="24"/>
  <c r="H66" i="24" s="1"/>
  <c r="G66" i="24"/>
  <c r="F66" i="24"/>
  <c r="E66" i="24"/>
  <c r="L65" i="24"/>
  <c r="H65" i="24" s="1"/>
  <c r="I65" i="24"/>
  <c r="G65" i="24"/>
  <c r="F65" i="24"/>
  <c r="E65" i="24"/>
  <c r="L64" i="24"/>
  <c r="H64" i="24" s="1"/>
  <c r="I64" i="24" s="1"/>
  <c r="G64" i="24"/>
  <c r="F64" i="24"/>
  <c r="E64" i="24"/>
  <c r="L63" i="24"/>
  <c r="H63" i="24" s="1"/>
  <c r="I63" i="24"/>
  <c r="G63" i="24"/>
  <c r="F63" i="24"/>
  <c r="E63" i="24"/>
  <c r="L62" i="24"/>
  <c r="H62" i="24" s="1"/>
  <c r="I62" i="24" s="1"/>
  <c r="G62" i="24"/>
  <c r="F62" i="24"/>
  <c r="E62" i="24"/>
  <c r="L61" i="24"/>
  <c r="H61" i="24" s="1"/>
  <c r="I61" i="24"/>
  <c r="G61" i="24"/>
  <c r="F61" i="24"/>
  <c r="E61" i="24"/>
  <c r="L60" i="24"/>
  <c r="H60" i="24" s="1"/>
  <c r="I60" i="24"/>
  <c r="G60" i="24"/>
  <c r="F60" i="24"/>
  <c r="E60" i="24"/>
  <c r="L59" i="24"/>
  <c r="H59" i="24" s="1"/>
  <c r="I59" i="24"/>
  <c r="G59" i="24"/>
  <c r="F59" i="24"/>
  <c r="E59" i="24"/>
  <c r="L58" i="24"/>
  <c r="H58" i="24" s="1"/>
  <c r="G58" i="24"/>
  <c r="F58" i="24"/>
  <c r="E58" i="24"/>
  <c r="L57" i="24"/>
  <c r="H57" i="24" s="1"/>
  <c r="I57" i="24"/>
  <c r="G57" i="24"/>
  <c r="F57" i="24"/>
  <c r="E57" i="24"/>
  <c r="L56" i="24"/>
  <c r="H56" i="24" s="1"/>
  <c r="I56" i="24" s="1"/>
  <c r="G56" i="24"/>
  <c r="F56" i="24"/>
  <c r="E56" i="24"/>
  <c r="L55" i="24"/>
  <c r="H55" i="24" s="1"/>
  <c r="I55" i="24"/>
  <c r="G55" i="24"/>
  <c r="F55" i="24"/>
  <c r="E55" i="24"/>
  <c r="L54" i="24"/>
  <c r="H54" i="24" s="1"/>
  <c r="I54" i="24" s="1"/>
  <c r="G54" i="24"/>
  <c r="F54" i="24"/>
  <c r="E54" i="24"/>
  <c r="L53" i="24"/>
  <c r="H53" i="24" s="1"/>
  <c r="I53" i="24"/>
  <c r="G53" i="24"/>
  <c r="F53" i="24"/>
  <c r="E53" i="24"/>
  <c r="L52" i="24"/>
  <c r="H52" i="24" s="1"/>
  <c r="I52" i="24"/>
  <c r="G52" i="24"/>
  <c r="F52" i="24"/>
  <c r="E52" i="24"/>
  <c r="L51" i="24"/>
  <c r="H51" i="24" s="1"/>
  <c r="I51" i="24"/>
  <c r="G51" i="24"/>
  <c r="F51" i="24"/>
  <c r="E51" i="24"/>
  <c r="I44" i="24"/>
  <c r="F44" i="24"/>
  <c r="C44" i="24"/>
  <c r="M44" i="24" s="1"/>
  <c r="B44" i="24"/>
  <c r="D44" i="24" s="1"/>
  <c r="M43" i="24"/>
  <c r="J43" i="24"/>
  <c r="G43" i="24"/>
  <c r="E43" i="24"/>
  <c r="C43" i="24"/>
  <c r="I43" i="24" s="1"/>
  <c r="B43" i="24"/>
  <c r="K42" i="24"/>
  <c r="I42" i="24"/>
  <c r="F42" i="24"/>
  <c r="C42" i="24"/>
  <c r="M42" i="24" s="1"/>
  <c r="B42" i="24"/>
  <c r="D42" i="24" s="1"/>
  <c r="M41" i="24"/>
  <c r="J41" i="24"/>
  <c r="G41" i="24"/>
  <c r="E41" i="24"/>
  <c r="C41" i="24"/>
  <c r="I41" i="24" s="1"/>
  <c r="B41" i="24"/>
  <c r="K40" i="24"/>
  <c r="I40" i="24"/>
  <c r="F40" i="24"/>
  <c r="C40" i="24"/>
  <c r="M40" i="24" s="1"/>
  <c r="B40" i="24"/>
  <c r="D40" i="24" s="1"/>
  <c r="M36" i="24"/>
  <c r="L36" i="24"/>
  <c r="K36" i="24"/>
  <c r="J36" i="24"/>
  <c r="I36" i="24"/>
  <c r="H36" i="24"/>
  <c r="G36" i="24"/>
  <c r="F36" i="24"/>
  <c r="E36" i="24"/>
  <c r="D36" i="24"/>
  <c r="C33" i="24"/>
  <c r="C25" i="24"/>
  <c r="C17" i="24"/>
  <c r="L57" i="15"/>
  <c r="K57" i="15"/>
  <c r="C38" i="24"/>
  <c r="I38" i="24" s="1"/>
  <c r="C37" i="24"/>
  <c r="C35" i="24"/>
  <c r="C34" i="24"/>
  <c r="C32" i="24"/>
  <c r="C31" i="24"/>
  <c r="C30" i="24"/>
  <c r="G30" i="24" s="1"/>
  <c r="C29" i="24"/>
  <c r="C28" i="24"/>
  <c r="C27" i="24"/>
  <c r="C26" i="24"/>
  <c r="C24" i="24"/>
  <c r="C23" i="24"/>
  <c r="C22" i="24"/>
  <c r="G22" i="24" s="1"/>
  <c r="C21" i="24"/>
  <c r="C20" i="24"/>
  <c r="C19" i="24"/>
  <c r="C18" i="24"/>
  <c r="C16" i="24"/>
  <c r="C15" i="24"/>
  <c r="C9" i="24"/>
  <c r="C8" i="24"/>
  <c r="C7" i="24"/>
  <c r="B38" i="24"/>
  <c r="B37" i="24"/>
  <c r="B35" i="24"/>
  <c r="B34" i="24"/>
  <c r="B33" i="24"/>
  <c r="B32" i="24"/>
  <c r="B31" i="24"/>
  <c r="B30" i="24"/>
  <c r="B29" i="24"/>
  <c r="B28" i="24"/>
  <c r="B27" i="24"/>
  <c r="K27" i="24" s="1"/>
  <c r="B26" i="24"/>
  <c r="B25" i="24"/>
  <c r="B24" i="24"/>
  <c r="B23" i="24"/>
  <c r="B22" i="24"/>
  <c r="B21" i="24"/>
  <c r="B20" i="24"/>
  <c r="B19" i="24"/>
  <c r="B18" i="24"/>
  <c r="B17" i="24"/>
  <c r="B16" i="24"/>
  <c r="B15" i="24"/>
  <c r="B9" i="24"/>
  <c r="B8" i="24"/>
  <c r="B7" i="24"/>
  <c r="K22" i="24" l="1"/>
  <c r="J22" i="24"/>
  <c r="H22" i="24"/>
  <c r="F22" i="24"/>
  <c r="D22" i="24"/>
  <c r="F7" i="24"/>
  <c r="D7" i="24"/>
  <c r="J7" i="24"/>
  <c r="H7" i="24"/>
  <c r="K7" i="24"/>
  <c r="B39" i="24"/>
  <c r="B45" i="24"/>
  <c r="F9" i="24"/>
  <c r="D9" i="24"/>
  <c r="J9" i="24"/>
  <c r="K9" i="24"/>
  <c r="H9" i="24"/>
  <c r="I8" i="24"/>
  <c r="M8" i="24"/>
  <c r="E8" i="24"/>
  <c r="L8" i="24"/>
  <c r="G8" i="24"/>
  <c r="I28" i="24"/>
  <c r="M28" i="24"/>
  <c r="E28" i="24"/>
  <c r="L28" i="24"/>
  <c r="G28" i="24"/>
  <c r="K8" i="24"/>
  <c r="J8" i="24"/>
  <c r="H8" i="24"/>
  <c r="F8" i="24"/>
  <c r="D8" i="24"/>
  <c r="F19" i="24"/>
  <c r="D19" i="24"/>
  <c r="J19" i="24"/>
  <c r="H19" i="24"/>
  <c r="F35" i="24"/>
  <c r="D35" i="24"/>
  <c r="J35" i="24"/>
  <c r="H35" i="24"/>
  <c r="G21" i="24"/>
  <c r="M21" i="24"/>
  <c r="E21" i="24"/>
  <c r="L21" i="24"/>
  <c r="I21" i="24"/>
  <c r="G31" i="24"/>
  <c r="M31" i="24"/>
  <c r="E31" i="24"/>
  <c r="L31" i="24"/>
  <c r="I31" i="24"/>
  <c r="C45" i="24"/>
  <c r="C39" i="24"/>
  <c r="K19" i="24"/>
  <c r="K20" i="24"/>
  <c r="J20" i="24"/>
  <c r="H20" i="24"/>
  <c r="F20" i="24"/>
  <c r="D20" i="24"/>
  <c r="G9" i="24"/>
  <c r="M9" i="24"/>
  <c r="E9" i="24"/>
  <c r="L9" i="24"/>
  <c r="I9" i="24"/>
  <c r="G15" i="24"/>
  <c r="M15" i="24"/>
  <c r="E15" i="24"/>
  <c r="L15" i="24"/>
  <c r="I15" i="24"/>
  <c r="I22" i="24"/>
  <c r="M22" i="24"/>
  <c r="E22" i="24"/>
  <c r="L22" i="24"/>
  <c r="I32" i="24"/>
  <c r="M32" i="24"/>
  <c r="E32" i="24"/>
  <c r="G32" i="24"/>
  <c r="L32" i="24"/>
  <c r="G35" i="24"/>
  <c r="M35" i="24"/>
  <c r="E35" i="24"/>
  <c r="L35" i="24"/>
  <c r="I35" i="24"/>
  <c r="G25" i="24"/>
  <c r="M25" i="24"/>
  <c r="E25" i="24"/>
  <c r="L25" i="24"/>
  <c r="I25" i="24"/>
  <c r="K74" i="24"/>
  <c r="J74" i="24"/>
  <c r="I74" i="24"/>
  <c r="F29" i="24"/>
  <c r="D29" i="24"/>
  <c r="J29" i="24"/>
  <c r="K29" i="24"/>
  <c r="H29" i="24"/>
  <c r="I18" i="24"/>
  <c r="M18" i="24"/>
  <c r="E18" i="24"/>
  <c r="L18" i="24"/>
  <c r="G18" i="24"/>
  <c r="K58" i="24"/>
  <c r="J58" i="24"/>
  <c r="I58" i="24"/>
  <c r="H37" i="24"/>
  <c r="F37" i="24"/>
  <c r="D37" i="24"/>
  <c r="K37" i="24"/>
  <c r="J37" i="24"/>
  <c r="F17" i="24"/>
  <c r="D17" i="24"/>
  <c r="J17" i="24"/>
  <c r="K17" i="24"/>
  <c r="H17" i="24"/>
  <c r="F23" i="24"/>
  <c r="D23" i="24"/>
  <c r="J23" i="24"/>
  <c r="K23" i="24"/>
  <c r="H23" i="24"/>
  <c r="F33" i="24"/>
  <c r="D33" i="24"/>
  <c r="J33" i="24"/>
  <c r="K33" i="24"/>
  <c r="H33" i="24"/>
  <c r="G29" i="24"/>
  <c r="M29" i="24"/>
  <c r="E29" i="24"/>
  <c r="L29" i="24"/>
  <c r="I29" i="24"/>
  <c r="K32" i="24"/>
  <c r="J32" i="24"/>
  <c r="H32" i="24"/>
  <c r="F32" i="24"/>
  <c r="D32" i="24"/>
  <c r="B14" i="24"/>
  <c r="B6" i="24"/>
  <c r="F27" i="24"/>
  <c r="D27" i="24"/>
  <c r="J27" i="24"/>
  <c r="H27" i="24"/>
  <c r="K30" i="24"/>
  <c r="J30" i="24"/>
  <c r="H30" i="24"/>
  <c r="F30" i="24"/>
  <c r="D30" i="24"/>
  <c r="I16" i="24"/>
  <c r="M16" i="24"/>
  <c r="E16" i="24"/>
  <c r="G16" i="24"/>
  <c r="L16" i="24"/>
  <c r="G19" i="24"/>
  <c r="M19" i="24"/>
  <c r="E19" i="24"/>
  <c r="L19" i="24"/>
  <c r="I19" i="24"/>
  <c r="I26" i="24"/>
  <c r="M26" i="24"/>
  <c r="E26" i="24"/>
  <c r="L26" i="24"/>
  <c r="G26" i="24"/>
  <c r="I37" i="24"/>
  <c r="G37" i="24"/>
  <c r="L37" i="24"/>
  <c r="M37" i="24"/>
  <c r="E37" i="24"/>
  <c r="K26" i="24"/>
  <c r="J26" i="24"/>
  <c r="H26" i="24"/>
  <c r="F26" i="24"/>
  <c r="D26" i="24"/>
  <c r="K18" i="24"/>
  <c r="J18" i="24"/>
  <c r="H18" i="24"/>
  <c r="F18" i="24"/>
  <c r="D18" i="24"/>
  <c r="F21" i="24"/>
  <c r="D21" i="24"/>
  <c r="J21" i="24"/>
  <c r="K21" i="24"/>
  <c r="H21" i="24"/>
  <c r="K24" i="24"/>
  <c r="J24" i="24"/>
  <c r="H24" i="24"/>
  <c r="F24" i="24"/>
  <c r="D24" i="24"/>
  <c r="K34" i="24"/>
  <c r="J34" i="24"/>
  <c r="H34" i="24"/>
  <c r="F34" i="24"/>
  <c r="D34" i="24"/>
  <c r="D38" i="24"/>
  <c r="K38" i="24"/>
  <c r="J38" i="24"/>
  <c r="H38" i="24"/>
  <c r="F38" i="24"/>
  <c r="G23" i="24"/>
  <c r="M23" i="24"/>
  <c r="E23" i="24"/>
  <c r="L23" i="24"/>
  <c r="I23" i="24"/>
  <c r="I30" i="24"/>
  <c r="M30" i="24"/>
  <c r="E30" i="24"/>
  <c r="L30" i="24"/>
  <c r="G33" i="24"/>
  <c r="M33" i="24"/>
  <c r="E33" i="24"/>
  <c r="L33" i="24"/>
  <c r="I33" i="24"/>
  <c r="K16" i="24"/>
  <c r="J16" i="24"/>
  <c r="H16" i="24"/>
  <c r="F16" i="24"/>
  <c r="D16" i="24"/>
  <c r="G7" i="24"/>
  <c r="M7" i="24"/>
  <c r="E7" i="24"/>
  <c r="L7" i="24"/>
  <c r="I7" i="24"/>
  <c r="K28" i="24"/>
  <c r="J28" i="24"/>
  <c r="H28" i="24"/>
  <c r="F28" i="24"/>
  <c r="D28" i="24"/>
  <c r="I20" i="24"/>
  <c r="M20" i="24"/>
  <c r="E20" i="24"/>
  <c r="L20" i="24"/>
  <c r="G20" i="24"/>
  <c r="M38" i="24"/>
  <c r="E38" i="24"/>
  <c r="L38" i="24"/>
  <c r="G38" i="24"/>
  <c r="K35" i="24"/>
  <c r="K66" i="24"/>
  <c r="J66" i="24"/>
  <c r="I66" i="24"/>
  <c r="F15" i="24"/>
  <c r="D15" i="24"/>
  <c r="J15" i="24"/>
  <c r="K15" i="24"/>
  <c r="H15" i="24"/>
  <c r="F25" i="24"/>
  <c r="D25" i="24"/>
  <c r="J25" i="24"/>
  <c r="K25" i="24"/>
  <c r="H25" i="24"/>
  <c r="F31" i="24"/>
  <c r="D31" i="24"/>
  <c r="J31" i="24"/>
  <c r="K31" i="24"/>
  <c r="H31" i="24"/>
  <c r="C14" i="24"/>
  <c r="C6" i="24"/>
  <c r="I24" i="24"/>
  <c r="M24" i="24"/>
  <c r="E24" i="24"/>
  <c r="G24" i="24"/>
  <c r="L24" i="24"/>
  <c r="G27" i="24"/>
  <c r="M27" i="24"/>
  <c r="E27" i="24"/>
  <c r="L27" i="24"/>
  <c r="I27" i="24"/>
  <c r="I34" i="24"/>
  <c r="M34" i="24"/>
  <c r="E34" i="24"/>
  <c r="L34" i="24"/>
  <c r="G34" i="24"/>
  <c r="G17" i="24"/>
  <c r="M17" i="24"/>
  <c r="E17" i="24"/>
  <c r="L17" i="24"/>
  <c r="I17" i="24"/>
  <c r="K53" i="24"/>
  <c r="J53" i="24"/>
  <c r="K61" i="24"/>
  <c r="J61" i="24"/>
  <c r="K69" i="24"/>
  <c r="J69" i="24"/>
  <c r="K55" i="24"/>
  <c r="J55" i="24"/>
  <c r="K63" i="24"/>
  <c r="J63" i="24"/>
  <c r="K71" i="24"/>
  <c r="J71" i="24"/>
  <c r="H41" i="24"/>
  <c r="F41" i="24"/>
  <c r="D41" i="24"/>
  <c r="K41" i="24"/>
  <c r="K52" i="24"/>
  <c r="J52" i="24"/>
  <c r="K60" i="24"/>
  <c r="J60" i="24"/>
  <c r="K68" i="24"/>
  <c r="J68" i="24"/>
  <c r="K57" i="24"/>
  <c r="J57" i="24"/>
  <c r="K65" i="24"/>
  <c r="J65" i="24"/>
  <c r="K73" i="24"/>
  <c r="J73" i="24"/>
  <c r="K54" i="24"/>
  <c r="J54" i="24"/>
  <c r="K62" i="24"/>
  <c r="J62" i="24"/>
  <c r="K70" i="24"/>
  <c r="J70" i="24"/>
  <c r="I77" i="24"/>
  <c r="H43" i="24"/>
  <c r="F43" i="24"/>
  <c r="D43" i="24"/>
  <c r="K43" i="24"/>
  <c r="K51" i="24"/>
  <c r="J51" i="24"/>
  <c r="K59" i="24"/>
  <c r="J59" i="24"/>
  <c r="K67" i="24"/>
  <c r="J67" i="24"/>
  <c r="K75" i="24"/>
  <c r="K77" i="24" s="1"/>
  <c r="J75" i="24"/>
  <c r="J77" i="24" s="1"/>
  <c r="K56" i="24"/>
  <c r="J56" i="24"/>
  <c r="K64" i="24"/>
  <c r="J64" i="24"/>
  <c r="K72" i="24"/>
  <c r="J72" i="24"/>
  <c r="G40" i="24"/>
  <c r="G42" i="24"/>
  <c r="G44" i="24"/>
  <c r="H40" i="24"/>
  <c r="L41" i="24"/>
  <c r="H42" i="24"/>
  <c r="L43" i="24"/>
  <c r="H44" i="24"/>
  <c r="J40" i="24"/>
  <c r="J42" i="24"/>
  <c r="J44" i="24"/>
  <c r="K44" i="24"/>
  <c r="L40" i="24"/>
  <c r="L42" i="24"/>
  <c r="L44" i="24"/>
  <c r="E40" i="24"/>
  <c r="E42" i="24"/>
  <c r="E44" i="24"/>
  <c r="J79" i="24" l="1"/>
  <c r="J78" i="24"/>
  <c r="K14" i="24"/>
  <c r="J14" i="24"/>
  <c r="H14" i="24"/>
  <c r="F14" i="24"/>
  <c r="D14" i="24"/>
  <c r="K6" i="24"/>
  <c r="J6" i="24"/>
  <c r="H6" i="24"/>
  <c r="F6" i="24"/>
  <c r="D6" i="24"/>
  <c r="I6" i="24"/>
  <c r="M6" i="24"/>
  <c r="E6" i="24"/>
  <c r="L6" i="24"/>
  <c r="G6" i="24"/>
  <c r="I78" i="24"/>
  <c r="I79" i="24"/>
  <c r="I14" i="24"/>
  <c r="M14" i="24"/>
  <c r="E14" i="24"/>
  <c r="L14" i="24"/>
  <c r="G14" i="24"/>
  <c r="I39" i="24"/>
  <c r="G39" i="24"/>
  <c r="L39" i="24"/>
  <c r="M39" i="24"/>
  <c r="E39" i="24"/>
  <c r="H45" i="24"/>
  <c r="F45" i="24"/>
  <c r="D45" i="24"/>
  <c r="K45" i="24"/>
  <c r="J45" i="24"/>
  <c r="K79" i="24"/>
  <c r="K78" i="24"/>
  <c r="I45" i="24"/>
  <c r="G45" i="24"/>
  <c r="M45" i="24"/>
  <c r="E45" i="24"/>
  <c r="L45" i="24"/>
  <c r="H39" i="24"/>
  <c r="F39" i="24"/>
  <c r="D39" i="24"/>
  <c r="K39" i="24"/>
  <c r="J39" i="24"/>
  <c r="I83" i="24" l="1"/>
  <c r="I82" i="24"/>
  <c r="I81" i="24"/>
</calcChain>
</file>

<file path=xl/sharedStrings.xml><?xml version="1.0" encoding="utf-8"?>
<sst xmlns="http://schemas.openxmlformats.org/spreadsheetml/2006/main" count="1724" uniqueCount="520">
  <si>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</si>
  <si>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</si>
  <si>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</si>
  <si>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</si>
  <si>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</si>
  <si>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</si>
  <si>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</si>
  <si>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</si>
  <si>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</si>
  <si>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</si>
  <si>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</si>
  <si>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</si>
  <si>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</si>
  <si>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Mühldorf a.Inn (09183)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</si>
  <si>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</si>
  <si>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</si>
  <si>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</si>
  <si>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</si>
  <si>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</si>
  <si>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</si>
  <si>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</si>
  <si>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</si>
  <si>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</si>
  <si>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</si>
  <si>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</si>
  <si>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</si>
  <si>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</si>
  <si>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</si>
  <si>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</si>
  <si>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</si>
  <si>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</si>
  <si>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</si>
  <si>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</si>
  <si>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</si>
  <si>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</si>
  <si>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</si>
  <si>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</si>
  <si>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</si>
  <si>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</si>
  <si>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</si>
  <si>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</si>
  <si>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</si>
  <si>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</si>
  <si>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</si>
  <si>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</si>
  <si>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</si>
  <si>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</si>
  <si>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</si>
  <si>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</si>
  <si>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</si>
  <si>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</si>
  <si>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</si>
  <si>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</si>
  <si>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</si>
  <si>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</si>
  <si>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</si>
  <si>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</si>
  <si>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</si>
  <si>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</si>
  <si>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</si>
  <si>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</si>
  <si>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</si>
  <si>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</si>
  <si>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</si>
  <si>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</si>
  <si>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</si>
  <si>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</si>
  <si>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</si>
  <si>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</si>
  <si>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</si>
  <si>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</si>
  <si>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</si>
  <si>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</si>
  <si>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</si>
  <si>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</si>
  <si>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</si>
  <si>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</si>
  <si>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</si>
  <si>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</si>
  <si>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</si>
  <si>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</si>
  <si>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</si>
  <si>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</si>
  <si>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</si>
  <si>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</si>
  <si>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</si>
  <si>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</si>
  <si>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</si>
  <si>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</si>
  <si>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</si>
  <si>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</si>
  <si>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</si>
  <si>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Mühldorf a.Inn (09183);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</si>
  <si>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</si>
  <si>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</si>
  <si>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</si>
  <si>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</si>
  <si>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</si>
  <si>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</si>
  <si>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</si>
  <si>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</si>
  <si>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</si>
  <si>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</si>
  <si>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</si>
  <si>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</si>
  <si>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</si>
  <si>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</si>
  <si>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</si>
  <si>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</si>
  <si>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</si>
  <si>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</si>
  <si>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</si>
  <si>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</si>
  <si>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</si>
  <si>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</si>
  <si>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</si>
  <si>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</si>
  <si>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</si>
  <si>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</si>
  <si>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</si>
  <si>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</si>
  <si>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</si>
  <si>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</si>
  <si>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</si>
  <si>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</si>
  <si>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</si>
  <si>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</si>
  <si>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</si>
  <si>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</si>
  <si>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</si>
  <si>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</si>
  <si>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</si>
  <si>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</si>
  <si>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</si>
  <si>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</si>
  <si>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</si>
  <si>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</si>
  <si>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</si>
  <si>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</si>
  <si>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</si>
  <si>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</si>
  <si>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</si>
  <si>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</si>
  <si>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</si>
  <si>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</si>
  <si>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</si>
  <si>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</si>
  <si>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</si>
  <si>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</si>
  <si>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</si>
  <si>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</si>
  <si>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</si>
  <si>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</si>
  <si>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</si>
  <si>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</si>
  <si>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</si>
  <si>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</si>
  <si>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</si>
  <si>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</si>
  <si>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</si>
  <si>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</si>
  <si>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</si>
  <si>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</si>
  <si>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</si>
  <si>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</si>
  <si>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</si>
  <si>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</si>
  <si>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</si>
  <si>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</si>
  <si>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</si>
  <si>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</si>
  <si>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</si>
  <si>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</si>
  <si>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</si>
  <si>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</si>
  <si>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</si>
  <si>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</si>
  <si>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</si>
  <si>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</si>
  <si>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</si>
  <si>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</si>
  <si>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</si>
  <si>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</si>
  <si>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Mühldorf a.Inn (09183)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</si>
  <si>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</si>
  <si>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</si>
  <si>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</si>
  <si>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</si>
  <si>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</si>
  <si>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</si>
  <si>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</si>
  <si>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</si>
  <si>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</si>
  <si>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</si>
  <si>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</si>
  <si>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</si>
  <si>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</si>
  <si>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</si>
  <si>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</si>
  <si>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</si>
  <si>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</si>
  <si>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</si>
  <si>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</si>
  <si>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</si>
  <si>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</si>
  <si>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</si>
  <si>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</si>
  <si>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</si>
  <si>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</si>
  <si>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</si>
  <si>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</si>
  <si>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</si>
  <si>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</si>
  <si>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</si>
  <si>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</si>
  <si>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</si>
  <si>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</si>
  <si>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</si>
  <si>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</si>
  <si>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</si>
  <si>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</si>
  <si>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</si>
  <si>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</si>
  <si>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</si>
  <si>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</si>
  <si>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</si>
  <si>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</si>
  <si>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</si>
  <si>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</si>
  <si>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</si>
  <si>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</si>
  <si>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</si>
  <si>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</si>
  <si>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</si>
  <si>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</si>
  <si>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</si>
  <si>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</si>
  <si>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</si>
  <si>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</si>
  <si>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</si>
  <si>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</si>
  <si>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</si>
  <si>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</si>
  <si>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</si>
  <si>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</si>
  <si>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</si>
  <si>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</si>
  <si>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</si>
  <si>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</si>
  <si>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</si>
  <si>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</si>
  <si>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</si>
  <si>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</si>
  <si>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</si>
  <si>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</si>
  <si>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</si>
  <si>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</si>
  <si>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</si>
  <si>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</si>
  <si>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</si>
  <si>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</si>
  <si>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</si>
  <si>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</si>
  <si>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</si>
  <si>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</si>
  <si>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</si>
  <si>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</si>
  <si>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</si>
  <si>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</si>
  <si>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</si>
  <si>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</si>
  <si>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</si>
  <si>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</si>
  <si>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</si>
  <si>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</si>
  <si>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</si>
  <si>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</si>
  <si>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</si>
  <si>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</si>
  <si>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</si>
  <si>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</si>
  <si>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</si>
  <si>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</si>
  <si>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</si>
  <si>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</si>
  <si>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</si>
  <si>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</si>
  <si>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</si>
  <si>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</si>
  <si>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</si>
  <si>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</si>
  <si>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</si>
  <si>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</si>
  <si>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</si>
  <si>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</si>
  <si>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</si>
  <si>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</si>
  <si>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</si>
  <si>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</si>
  <si>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</si>
  <si>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</si>
  <si>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</si>
  <si>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</si>
  <si>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</si>
  <si>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</si>
  <si>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</si>
  <si>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</si>
  <si>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</si>
  <si>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</si>
  <si>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</si>
  <si>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</si>
  <si>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</si>
  <si>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</si>
  <si>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</si>
  <si>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</si>
  <si>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</si>
  <si>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</si>
  <si>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</si>
  <si>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</si>
  <si>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</si>
  <si>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</si>
  <si>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</si>
  <si>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</si>
  <si>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</si>
  <si>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</si>
  <si>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</si>
  <si>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</si>
  <si>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</si>
  <si>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</si>
  <si>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</si>
  <si>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</si>
  <si>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</si>
  <si>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</si>
  <si>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</si>
  <si>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</si>
  <si>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</si>
  <si>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</si>
  <si>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</si>
  <si>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</si>
  <si>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</si>
  <si>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</si>
  <si>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</si>
  <si>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</si>
  <si>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</si>
  <si>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</si>
  <si>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</si>
  <si>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</si>
  <si>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</si>
  <si>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</si>
  <si>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</si>
  <si>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</si>
  <si>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</si>
  <si>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</si>
  <si>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</si>
  <si>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</si>
  <si>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</si>
  <si>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</si>
  <si>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</si>
  <si>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</si>
  <si>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</si>
  <si>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</si>
  <si>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</si>
  <si>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</si>
  <si>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</si>
  <si>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</si>
  <si>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</si>
  <si>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</si>
  <si>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</si>
  <si>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</si>
  <si>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</si>
  <si>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</si>
  <si>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</si>
  <si>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</si>
  <si>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Mühldorf a.Inn (09183);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</si>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</sst>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{778DCE8E-8A01-43D6-833D-DD8A4B1D4D54}</c15:txfldGUID>
                      <c15:f>Daten_Diagramme!$D$6</c15:f>
                      <c15:dlblFieldTableCache>
                        <c:ptCount val="1"/>
                        <c:pt idx="0">
                          <c:v>1.6</c:v>
                        </c:pt>
                      </c15:dlblFieldTableCache>
                    </c15:dlblFTEntry>
                  </c15:dlblFieldTable>
                  <c15:showDataLabelsRange val="0"/>
                </c:ext>
                <c:ext xmlns:c16="http://schemas.microsoft.com/office/drawing/2014/chart" uri="{C3380CC4-5D6E-409C-BE32-E72D297353CC}">
                  <c16:uniqueId val="{00000000-B92B-4D77-BEC0-6C8B76104E12}"/>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{8A43267D-86EB-4CA3-9EC3-1B74D36548EF}</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B92B-4D77-BEC0-6C8B76104E12}"/>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{B26D22C4-C205-4DE4-BB32-66E3CA946E90}</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B92B-4D77-BEC0-6C8B76104E12}"/>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{C3F4977C-0C24-4617-A0EE-BAE6D9555DC5}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B92B-4D77-BEC0-6C8B76104E12}"/>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1.5839266090114195</c:v>
                </c:pt>
                <c:pt idx="1">
                  <c:v>1.0013227114154917</c:v>
                </c:pt>
                <c:pt idx="2">
                  <c:v>1.1186464311118853</c:v>
                </c:pt>
                <c:pt idx="3">
                  <c:v>1.0875687030768</c:v>
                </c:pt>
              </c:numCache>
            </c:numRef>
          </c:val>
          <c:extLst>
            <c:ext xmlns:c16="http://schemas.microsoft.com/office/drawing/2014/chart" uri="{C3380CC4-5D6E-409C-BE32-E72D297353CC}">
              <c16:uniqueId val="{00000004-B92B-4D77-BEC0-6C8B76104E12}"/>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{F1A99EFA-6252-46CE-8816-A85CED899301}</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B92B-4D77-BEC0-6C8B76104E12}"/>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{399E49D5-615E-405A-9A3A-8C39774C0A29}</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B92B-4D77-BEC0-6C8B76104E12}"/>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{B566053E-2AE6-4FB9-B093-C90A2922B673}</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B92B-4D77-BEC0-6C8B76104E12}"/>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{51A267B9-AEBE-430E-8FF5-44CABEC7CA0E}</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B92B-4D77-BEC0-6C8B76104E12}"/>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B92B-4D77-BEC0-6C8B76104E12}"/>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B92B-4D77-BEC0-6C8B76104E12}"/>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{4A028E68-2558-4A9E-A81C-5AD8EAD95AC3}</c15:txfldGUID>
                      <c15:f>Daten_Diagramme!$E$6</c15:f>
                      <c15:dlblFieldTableCache>
                        <c:ptCount val="1"/>
                        <c:pt idx="0">
                          <c:v>-2.0</c:v>
                        </c:pt>
                      </c15:dlblFieldTableCache>
                    </c15:dlblFTEntry>
                  </c15:dlblFieldTable>
                  <c15:showDataLabelsRange val="0"/>
                </c:ext>
                <c:ext xmlns:c16="http://schemas.microsoft.com/office/drawing/2014/chart" uri="{C3380CC4-5D6E-409C-BE32-E72D297353CC}">
                  <c16:uniqueId val="{00000000-E8AB-42EA-8F34-6DA9D4CF48BC}"/>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{D1B87E12-2F39-4B1E-AF29-487D115489A2}</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E8AB-42EA-8F34-6DA9D4CF48BC}"/>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{D8340A07-4BC4-4578-8590-911EDF0E5079}</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E8AB-42EA-8F34-6DA9D4CF48BC}"/>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{1CBBC03C-4C52-4B27-B69E-B136CE2E8E74}</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E8AB-42EA-8F34-6DA9D4CF48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-2.0441466975865326</c:v>
                </c:pt>
                <c:pt idx="1">
                  <c:v>-1.8915068707011207</c:v>
                </c:pt>
                <c:pt idx="2">
                  <c:v>-2.7637010795899166</c:v>
                </c:pt>
                <c:pt idx="3">
                  <c:v>-2.8655893304673015</c:v>
                </c:pt>
              </c:numCache>
            </c:numRef>
          </c:val>
          <c:extLst>
            <c:ext xmlns:c16="http://schemas.microsoft.com/office/drawing/2014/chart" uri="{C3380CC4-5D6E-409C-BE32-E72D297353CC}">
              <c16:uniqueId val="{00000004-E8AB-42EA-8F34-6DA9D4CF48BC}"/>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{687A8933-CBDD-4486-B183-03498D02FDDC}</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E8AB-42EA-8F34-6DA9D4CF48BC}"/>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{6086D5FF-8C66-4363-AC67-02B8ED6D6DD0}</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E8AB-42EA-8F34-6DA9D4CF48BC}"/>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{711DCE20-A853-4A28-815D-F1CCCB7594C0}</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E8AB-42EA-8F34-6DA9D4CF48BC}"/>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{85A71905-051B-424F-858A-25E5E55D0154}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E8AB-42EA-8F34-6DA9D4CF48BC}"/>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E8AB-42EA-8F34-6DA9D4CF48BC}"/>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E8AB-42EA-8F34-6DA9D4CF48BC}"/>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{2C68C7D3-A0FD-4949-B437-7D34EA756ECA}</c15:txfldGUID>
                      <c15:f>Daten_Diagramme!$D$14</c15:f>
                      <c15:dlblFieldTableCache>
                        <c:ptCount val="1"/>
                        <c:pt idx="0">
                          <c:v>1.6</c:v>
                        </c:pt>
                      </c15:dlblFieldTableCache>
                    </c15:dlblFTEntry>
                  </c15:dlblFieldTable>
                  <c15:showDataLabelsRange val="0"/>
                </c:ext>
                <c:ext xmlns:c16="http://schemas.microsoft.com/office/drawing/2014/chart" uri="{C3380CC4-5D6E-409C-BE32-E72D297353CC}">
                  <c16:uniqueId val="{00000000-96BD-4230-830E-8FA9E314500F}"/>
                </c:ext>
              </c:extLst>
            </c:dLbl>
            <c:dLbl>
              <c:idx val="1"/>
              <c:tx>
                <c:strRef>
                  <c:f>Daten_Diagramme!$D$15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{777B5703-099E-4271-8F3D-9E3EA09B0726}</c15:txfldGUID>
                      <c15:f>Daten_Diagramme!$D$15</c15:f>
                      <c15:dlblFieldTableCache>
                        <c:ptCount val="1"/>
                        <c:pt idx="0">
                          <c:v>2.6</c:v>
                        </c:pt>
                      </c15:dlblFieldTableCache>
                    </c15:dlblFTEntry>
                  </c15:dlblFieldTable>
                  <c15:showDataLabelsRange val="0"/>
                </c:ext>
                <c:ext xmlns:c16="http://schemas.microsoft.com/office/drawing/2014/chart" uri="{C3380CC4-5D6E-409C-BE32-E72D297353CC}">
                  <c16:uniqueId val="{00000001-96BD-4230-830E-8FA9E314500F}"/>
                </c:ext>
              </c:extLst>
            </c:dLbl>
            <c:dLbl>
              <c:idx val="2"/>
              <c:tx>
                <c:strRef>
                  <c:f>Daten_Diagramme!$D$16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{08C6D3A2-21E8-4FFB-B5D2-90B280F9C914}</c15:txfldGUID>
                      <c15:f>Daten_Diagramme!$D$16</c15:f>
                      <c15:dlblFieldTableCache>
                        <c:ptCount val="1"/>
                        <c:pt idx="0">
                          <c:v>-0.4</c:v>
                        </c:pt>
                      </c15:dlblFieldTableCache>
                    </c15:dlblFTEntry>
                  </c15:dlblFieldTable>
                  <c15:showDataLabelsRange val="0"/>
                </c:ext>
                <c:ext xmlns:c16="http://schemas.microsoft.com/office/drawing/2014/chart" uri="{C3380CC4-5D6E-409C-BE32-E72D297353CC}">
                  <c16:uniqueId val="{00000002-96BD-4230-830E-8FA9E314500F}"/>
                </c:ext>
              </c:extLst>
            </c:dLbl>
            <c:dLbl>
              <c:idx val="3"/>
              <c:tx>
                <c:strRef>
                  <c:f>Daten_Diagramme!$D$17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{1891B03B-FD58-4AA6-AF3D-5A638D6B6461}</c15:txfldGUID>
                      <c15:f>Daten_Diagramme!$D$17</c15:f>
                      <c15:dlblFieldTableCache>
                        <c:ptCount val="1"/>
                        <c:pt idx="0">
                          <c:v>0.1</c:v>
                        </c:pt>
                      </c15:dlblFieldTableCache>
                    </c15:dlblFTEntry>
                  </c15:dlblFieldTable>
                  <c15:showDataLabelsRange val="0"/>
                </c:ext>
                <c:ext xmlns:c16="http://schemas.microsoft.com/office/drawing/2014/chart" uri="{C3380CC4-5D6E-409C-BE32-E72D297353CC}">
                  <c16:uniqueId val="{00000003-96BD-4230-830E-8FA9E314500F}"/>
                </c:ext>
              </c:extLst>
            </c:dLbl>
            <c:dLbl>
              <c:idx val="4"/>
              <c:tx>
                <c:strRef>
                  <c:f>Daten_Diagramme!$D$18</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{E9A973FE-A441-45FF-A8C4-93FFF065AF75}</c15:txfldGUID>
                      <c15:f>Daten_Diagramme!$D$18</c15:f>
                      <c15:dlblFieldTableCache>
                        <c:ptCount val="1"/>
                        <c:pt idx="0">
                          <c:v>-0.4</c:v>
                        </c:pt>
                      </c15:dlblFieldTableCache>
                    </c15:dlblFTEntry>
                  </c15:dlblFieldTable>
                  <c15:showDataLabelsRange val="0"/>
                </c:ext>
                <c:ext xmlns:c16="http://schemas.microsoft.com/office/drawing/2014/chart" uri="{C3380CC4-5D6E-409C-BE32-E72D297353CC}">
                  <c16:uniqueId val="{00000004-96BD-4230-830E-8FA9E314500F}"/>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{35D630D7-1EFF-45E4-AEC6-885B681374C7}</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96BD-4230-830E-8FA9E314500F}"/>
                </c:ext>
              </c:extLst>
            </c:dLbl>
            <c:dLbl>
              <c:idx val="6"/>
              <c:tx>
                <c:strRef>
                  <c:f>Daten_Diagramme!$D$20</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{583184BF-EFAD-44CE-921C-23407201BEFB}</c15:txfldGUID>
                      <c15:f>Daten_Diagramme!$D$20</c15:f>
                      <c15:dlblFieldTableCache>
                        <c:ptCount val="1"/>
                        <c:pt idx="0">
                          <c:v>1.0</c:v>
                        </c:pt>
                      </c15:dlblFieldTableCache>
                    </c15:dlblFTEntry>
                  </c15:dlblFieldTable>
                  <c15:showDataLabelsRange val="0"/>
                </c:ext>
                <c:ext xmlns:c16="http://schemas.microsoft.com/office/drawing/2014/chart" uri="{C3380CC4-5D6E-409C-BE32-E72D297353CC}">
                  <c16:uniqueId val="{00000006-96BD-4230-830E-8FA9E314500F}"/>
                </c:ext>
              </c:extLst>
            </c:dLbl>
            <c:dLbl>
              <c:idx val="7"/>
              <c:tx>
                <c:strRef>
                  <c:f>Daten_Diagramme!$D$21</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{FBF571B3-AD8A-498A-83C7-3AF6CE6AC2CF}</c15:txfldGUID>
                      <c15:f>Daten_Diagramme!$D$21</c15:f>
                      <c15:dlblFieldTableCache>
                        <c:ptCount val="1"/>
                        <c:pt idx="0">
                          <c:v>-2.7</c:v>
                        </c:pt>
                      </c15:dlblFieldTableCache>
                    </c15:dlblFTEntry>
                  </c15:dlblFieldTable>
                  <c15:showDataLabelsRange val="0"/>
                </c:ext>
                <c:ext xmlns:c16="http://schemas.microsoft.com/office/drawing/2014/chart" uri="{C3380CC4-5D6E-409C-BE32-E72D297353CC}">
                  <c16:uniqueId val="{00000007-96BD-4230-830E-8FA9E314500F}"/>
                </c:ext>
              </c:extLst>
            </c:dLbl>
            <c:dLbl>
              <c:idx val="8"/>
              <c:tx>
                <c:strRef>
                  <c:f>Daten_Diagramme!$D$22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{B2E707B1-95B4-4A12-8FEE-5A496554652C}</c15:txfldGUID>
                      <c15:f>Daten_Diagramme!$D$22</c15:f>
                      <c15:dlblFieldTableCache>
                        <c:ptCount val="1"/>
                        <c:pt idx="0">
                          <c:v>2.8</c:v>
                        </c:pt>
                      </c15:dlblFieldTableCache>
                    </c15:dlblFTEntry>
                  </c15:dlblFieldTable>
                  <c15:showDataLabelsRange val="0"/>
                </c:ext>
                <c:ext xmlns:c16="http://schemas.microsoft.com/office/drawing/2014/chart" uri="{C3380CC4-5D6E-409C-BE32-E72D297353CC}">
                  <c16:uniqueId val="{00000008-96BD-4230-830E-8FA9E314500F}"/>
                </c:ext>
              </c:extLst>
            </c:dLbl>
            <c:dLbl>
              <c:idx val="9"/>
              <c:tx>
                <c:strRef>
                  <c:f>Daten_Diagramme!$D$23</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{3B9987FD-61B4-48E6-AC9E-6ADC9E6E862E}</c15:txfldGUID>
                      <c15:f>Daten_Diagramme!$D$23</c15:f>
                      <c15:dlblFieldTableCache>
                        <c:ptCount val="1"/>
                        <c:pt idx="0">
                          <c:v>3.5</c:v>
                        </c:pt>
                      </c15:dlblFieldTableCache>
                    </c15:dlblFTEntry>
                  </c15:dlblFieldTable>
                  <c15:showDataLabelsRange val="0"/>
                </c:ext>
                <c:ext xmlns:c16="http://schemas.microsoft.com/office/drawing/2014/chart" uri="{C3380CC4-5D6E-409C-BE32-E72D297353CC}">
                  <c16:uniqueId val="{00000009-96BD-4230-830E-8FA9E314500F}"/>
                </c:ext>
              </c:extLst>
            </c:dLbl>
            <c:dLbl>
              <c:idx val="10"/>
              <c:tx>
                <c:strRef>
                  <c:f>Daten_Diagramme!$D$24</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{841F7802-5F8B-4650-89C9-D965C6AEEBB7}</c15:txfldGUID>
                      <c15:f>Daten_Diagramme!$D$24</c15:f>
                      <c15:dlblFieldTableCache>
                        <c:ptCount val="1"/>
                        <c:pt idx="0">
                          <c:v>3.3</c:v>
                        </c:pt>
                      </c15:dlblFieldTableCache>
                    </c15:dlblFTEntry>
                  </c15:dlblFieldTable>
                  <c15:showDataLabelsRange val="0"/>
                </c:ext>
                <c:ext xmlns:c16="http://schemas.microsoft.com/office/drawing/2014/chart" uri="{C3380CC4-5D6E-409C-BE32-E72D297353CC}">
                  <c16:uniqueId val="{0000000A-96BD-4230-830E-8FA9E314500F}"/>
                </c:ext>
              </c:extLst>
            </c:dLbl>
            <c:dLbl>
              <c:idx val="11"/>
              <c:tx>
                <c:strRef>
                  <c:f>Daten_Diagramme!$D$25</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{653E8512-A9D4-4ACA-BBAD-CCC9DDBD4B44}</c15:txfldGUID>
                      <c15:f>Daten_Diagramme!$D$25</c15:f>
                      <c15:dlblFieldTableCache>
                        <c:ptCount val="1"/>
                        <c:pt idx="0">
                          <c:v>5.1</c:v>
                        </c:pt>
                      </c15:dlblFieldTableCache>
                    </c15:dlblFTEntry>
                  </c15:dlblFieldTable>
                  <c15:showDataLabelsRange val="0"/>
                </c:ext>
                <c:ext xmlns:c16="http://schemas.microsoft.com/office/drawing/2014/chart" uri="{C3380CC4-5D6E-409C-BE32-E72D297353CC}">
                  <c16:uniqueId val="{0000000B-96BD-4230-830E-8FA9E314500F}"/>
                </c:ext>
              </c:extLst>
            </c:dLbl>
            <c:dLbl>
              <c:idx val="12"/>
              <c:tx>
                <c:strRef>
                  <c:f>Daten_Diagramme!$D$26</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{D1205719-1A04-457D-82B7-93FBA029F0E5}</c15:txfldGUID>
                      <c15:f>Daten_Diagramme!$D$26</c15:f>
                      <c15:dlblFieldTableCache>
                        <c:ptCount val="1"/>
                        <c:pt idx="0">
                          <c:v>2.8</c:v>
                        </c:pt>
                      </c15:dlblFieldTableCache>
                    </c15:dlblFTEntry>
                  </c15:dlblFieldTable>
                  <c15:showDataLabelsRange val="0"/>
                </c:ext>
                <c:ext xmlns:c16="http://schemas.microsoft.com/office/drawing/2014/chart" uri="{C3380CC4-5D6E-409C-BE32-E72D297353CC}">
                  <c16:uniqueId val="{0000000C-96BD-4230-830E-8FA9E314500F}"/>
                </c:ext>
              </c:extLst>
            </c:dLbl>
            <c:dLbl>
              <c:idx val="13"/>
              <c:tx>
                <c:strRef>
                  <c:f>Daten_Diagramme!$D$27</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{65F3A5A8-2DF3-458B-B103-C80148C3B2B9}</c15:txfldGUID>
                      <c15:f>Daten_Diagramme!$D$27</c15:f>
                      <c15:dlblFieldTableCache>
                        <c:ptCount val="1"/>
                        <c:pt idx="0">
                          <c:v>4.5</c:v>
                        </c:pt>
                      </c15:dlblFieldTableCache>
                    </c15:dlblFTEntry>
                  </c15:dlblFieldTable>
                  <c15:showDataLabelsRange val="0"/>
                </c:ext>
                <c:ext xmlns:c16="http://schemas.microsoft.com/office/drawing/2014/chart" uri="{C3380CC4-5D6E-409C-BE32-E72D297353CC}">
                  <c16:uniqueId val="{0000000D-96BD-4230-830E-8FA9E314500F}"/>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{1A00F28D-91EA-4E67-8C3B-0116A3E7372A}</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96BD-4230-830E-8FA9E314500F}"/>
                </c:ext>
              </c:extLst>
            </c:dLbl>
            <c:dLbl>
              <c:idx val="15"/>
              <c:tx>
                <c:strRef>
                  <c:f>Daten_Diagramme!$D$29</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{2FD461A1-CA26-496B-A1C4-876ACD2BC3D0}</c15:txfldGUID>
                      <c15:f>Daten_Diagramme!$D$29</c15:f>
                      <c15:dlblFieldTableCache>
                        <c:ptCount val="1"/>
                        <c:pt idx="0">
                          <c:v>-2.4</c:v>
                        </c:pt>
                      </c15:dlblFieldTableCache>
                    </c15:dlblFTEntry>
                  </c15:dlblFieldTable>
                  <c15:showDataLabelsRange val="0"/>
                </c:ext>
                <c:ext xmlns:c16="http://schemas.microsoft.com/office/drawing/2014/chart" uri="{C3380CC4-5D6E-409C-BE32-E72D297353CC}">
                  <c16:uniqueId val="{0000000F-96BD-4230-830E-8FA9E314500F}"/>
                </c:ext>
              </c:extLst>
            </c:dLbl>
            <c:dLbl>
              <c:idx val="16"/>
              <c:tx>
                <c:strRef>
                  <c:f>Daten_Diagramme!$D$30</c:f>
                  <c:strCache>
                    <c:ptCount val="1"/>
                    <c:pt idx="0">
                      <c:v>4.1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{72598D0A-7B90-4720-B547-8A3689688932}</c15:txfldGUID>
                      <c15:f>Daten_Diagramme!$D$30</c15:f>
                      <c15:dlblFieldTableCache>
                        <c:ptCount val="1"/>
                        <c:pt idx="0">
                          <c:v>4.1</c:v>
                        </c:pt>
                      </c15:dlblFieldTableCache>
                    </c15:dlblFTEntry>
                  </c15:dlblFieldTable>
                  <c15:showDataLabelsRange val="0"/>
                </c:ext>
                <c:ext xmlns:c16="http://schemas.microsoft.com/office/drawing/2014/chart" uri="{C3380CC4-5D6E-409C-BE32-E72D297353CC}">
                  <c16:uniqueId val="{00000010-96BD-4230-830E-8FA9E314500F}"/>
                </c:ext>
              </c:extLst>
            </c:dLbl>
            <c:dLbl>
              <c:idx val="17"/>
              <c:tx>
                <c:strRef>
                  <c:f>Daten_Diagramme!$D$31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{C92CFB6D-886B-4D2F-8FAD-8E6FA19EB442}</c15:txfldGUID>
                      <c15:f>Daten_Diagramme!$D$31</c15:f>
                      <c15:dlblFieldTableCache>
                        <c:ptCount val="1"/>
                        <c:pt idx="0">
                          <c:v>0.9</c:v>
                        </c:pt>
                      </c15:dlblFieldTableCache>
                    </c15:dlblFTEntry>
                  </c15:dlblFieldTable>
                  <c15:showDataLabelsRange val="0"/>
                </c:ext>
                <c:ext xmlns:c16="http://schemas.microsoft.com/office/drawing/2014/chart" uri="{C3380CC4-5D6E-409C-BE32-E72D297353CC}">
                  <c16:uniqueId val="{00000011-96BD-4230-830E-8FA9E314500F}"/>
                </c:ext>
              </c:extLst>
            </c:dLbl>
            <c:dLbl>
              <c:idx val="18"/>
              <c:tx>
                <c:strRef>
                  <c:f>Daten_Diagramme!$D$32</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{ABC42EBA-524D-41E2-9B84-E268D24D51C9}</c15:txfldGUID>
                      <c15:f>Daten_Diagramme!$D$32</c15:f>
                      <c15:dlblFieldTableCache>
                        <c:ptCount val="1"/>
                        <c:pt idx="0">
                          <c:v>3.6</c:v>
                        </c:pt>
                      </c15:dlblFieldTableCache>
                    </c15:dlblFTEntry>
                  </c15:dlblFieldTable>
                  <c15:showDataLabelsRange val="0"/>
                </c:ext>
                <c:ext xmlns:c16="http://schemas.microsoft.com/office/drawing/2014/chart" uri="{C3380CC4-5D6E-409C-BE32-E72D297353CC}">
                  <c16:uniqueId val="{00000012-96BD-4230-830E-8FA9E314500F}"/>
                </c:ext>
              </c:extLst>
            </c:dLbl>
            <c:dLbl>
              <c:idx val="19"/>
              <c:tx>
                <c:strRef>
                  <c:f>Daten_Diagramme!$D$33</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{B12AF7DB-8548-4A2A-8460-D0BE3D764CBC}</c15:txfldGUID>
                      <c15:f>Daten_Diagramme!$D$33</c15:f>
                      <c15:dlblFieldTableCache>
                        <c:ptCount val="1"/>
                        <c:pt idx="0">
                          <c:v>5.0</c:v>
                        </c:pt>
                      </c15:dlblFieldTableCache>
                    </c15:dlblFTEntry>
                  </c15:dlblFieldTable>
                  <c15:showDataLabelsRange val="0"/>
                </c:ext>
                <c:ext xmlns:c16="http://schemas.microsoft.com/office/drawing/2014/chart" uri="{C3380CC4-5D6E-409C-BE32-E72D297353CC}">
                  <c16:uniqueId val="{00000013-96BD-4230-830E-8FA9E314500F}"/>
                </c:ext>
              </c:extLst>
            </c:dLbl>
            <c:dLbl>
              <c:idx val="20"/>
              <c:tx>
                <c:strRef>
                  <c:f>Daten_Diagramme!$D$34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{4C60261B-5C88-43B3-995A-4790E3E0AD81}</c15:txfldGUID>
                      <c15:f>Daten_Diagramme!$D$34</c15:f>
                      <c15:dlblFieldTableCache>
                        <c:ptCount val="1"/>
                        <c:pt idx="0">
                          <c:v>3.7</c:v>
                        </c:pt>
                      </c15:dlblFieldTableCache>
                    </c15:dlblFTEntry>
                  </c15:dlblFieldTable>
                  <c15:showDataLabelsRange val="0"/>
                </c:ext>
                <c:ext xmlns:c16="http://schemas.microsoft.com/office/drawing/2014/chart" uri="{C3380CC4-5D6E-409C-BE32-E72D297353CC}">
                  <c16:uniqueId val="{00000014-96BD-4230-830E-8FA9E314500F}"/>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{C9BF41D2-AA2B-40C9-9209-055B7088BE7F}</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96BD-4230-830E-8FA9E314500F}"/>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{3EE425F9-923E-41B8-B501-0154EE4C15D8}</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96BD-4230-830E-8FA9E314500F}"/>
                </c:ext>
              </c:extLst>
            </c:dLbl>
            <c:dLbl>
              <c:idx val="23"/>
              <c:tx>
                <c:strRef>
                  <c:f>Daten_Diagramme!$D$37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{B7519AA8-D1B5-4FD9-B049-DEAC2EDBFA34}</c15:txfldGUID>
                      <c15:f>Daten_Diagramme!$D$37</c15:f>
                      <c15:dlblFieldTableCache>
                        <c:ptCount val="1"/>
                        <c:pt idx="0">
                          <c:v>2.6</c:v>
                        </c:pt>
                      </c15:dlblFieldTableCache>
                    </c15:dlblFTEntry>
                  </c15:dlblFieldTable>
                  <c15:showDataLabelsRange val="0"/>
                </c:ext>
                <c:ext xmlns:c16="http://schemas.microsoft.com/office/drawing/2014/chart" uri="{C3380CC4-5D6E-409C-BE32-E72D297353CC}">
                  <c16:uniqueId val="{00000017-96BD-4230-830E-8FA9E314500F}"/>
                </c:ext>
              </c:extLst>
            </c:dLbl>
            <c:dLbl>
              <c:idx val="24"/>
              <c:layout>
                <c:manualLayout>
                  <c:x val="4.7769028871392123E-3"/>
                  <c:y val="-4.6876052205785108E-5"/>
                </c:manualLayout>
              </c:layout>
              <c:tx>
                <c:strRef>
                  <c:f>Daten_Diagramme!$D$38</c:f>
                  <c:strCache>
                    <c:ptCount val="1"/>
                    <c:pt idx="0">
                      <c:v>-0.5</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{33D1DCA3-0027-4798-8445-E3E9164E8F3A}</c15:txfldGUID>
                      <c15:f>Daten_Diagramme!$D$38</c15:f>
                      <c15:dlblFieldTableCache>
                        <c:ptCount val="1"/>
                        <c:pt idx="0">
                          <c:v>-0.5</c:v>
                        </c:pt>
                      </c15:dlblFieldTableCache>
                    </c15:dlblFTEntry>
                  </c15:dlblFieldTable>
                  <c15:showDataLabelsRange val="0"/>
                </c:ext>
                <c:ext xmlns:c16="http://schemas.microsoft.com/office/drawing/2014/chart" uri="{C3380CC4-5D6E-409C-BE32-E72D297353CC}">
                  <c16:uniqueId val="{00000018-96BD-4230-830E-8FA9E314500F}"/>
                </c:ext>
              </c:extLst>
            </c:dLbl>
            <c:dLbl>
              <c:idx val="25"/>
              <c:tx>
                <c:strRef>
                  <c:f>Daten_Diagramme!$D$39</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{0701B8CE-8C8C-4A1E-B264-4755DB3B34DE}</c15:txfldGUID>
                      <c15:f>Daten_Diagramme!$D$39</c15:f>
                      <c15:dlblFieldTableCache>
                        <c:ptCount val="1"/>
                        <c:pt idx="0">
                          <c:v>3.2</c:v>
                        </c:pt>
                      </c15:dlblFieldTableCache>
                    </c15:dlblFTEntry>
                  </c15:dlblFieldTable>
                  <c15:showDataLabelsRange val="0"/>
                </c:ext>
                <c:ext xmlns:c16="http://schemas.microsoft.com/office/drawing/2014/chart" uri="{C3380CC4-5D6E-409C-BE32-E72D297353CC}">
                  <c16:uniqueId val="{00000019-96BD-4230-830E-8FA9E314500F}"/>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{1CBFBBE5-DC13-4CE4-9871-F1F5C94D0E22}</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96BD-4230-830E-8FA9E314500F}"/>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{1EE852FF-6384-499B-A490-B6661C4A93E6}</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96BD-4230-830E-8FA9E314500F}"/>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{AD062EED-7D08-482F-8659-950C5652686B}</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96BD-4230-830E-8FA9E314500F}"/>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{93BA4BCE-CA9B-48B2-9FA8-085E65B00EF0}</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96BD-4230-830E-8FA9E314500F}"/>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{75CC063C-7C6E-4A27-A219-60B23424C5A7}</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96BD-4230-830E-8FA9E314500F}"/>
                </c:ext>
              </c:extLst>
            </c:dLbl>
            <c:dLbl>
              <c:idx val="31"/>
              <c:tx>
                <c:strRef>
                  <c:f>Daten_Diagramme!$D$45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{667F2410-4C99-4BB8-AAC3-B1C882968B5E}</c15:txfldGUID>
                      <c15:f>Daten_Diagramme!$D$45</c15:f>
                      <c15:dlblFieldTableCache>
                        <c:ptCount val="1"/>
                        <c:pt idx="0">
                          <c:v>3.2</c:v>
                        </c:pt>
                      </c15:dlblFieldTableCache>
                    </c15:dlblFTEntry>
                  </c15:dlblFieldTable>
                  <c15:showDataLabelsRange val="0"/>
                </c:ext>
                <c:ext xmlns:c16="http://schemas.microsoft.com/office/drawing/2014/chart" uri="{C3380CC4-5D6E-409C-BE32-E72D297353CC}">
                  <c16:uniqueId val="{0000001F-96BD-4230-830E-8FA9E31450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1.5839266090114195</c:v>
                </c:pt>
                <c:pt idx="1">
                  <c:v>2.5830258302583027</c:v>
                </c:pt>
                <c:pt idx="2">
                  <c:v>-0.38461538461538464</c:v>
                </c:pt>
                <c:pt idx="3">
                  <c:v>7.7361277164357548E-2</c:v>
                </c:pt>
                <c:pt idx="4">
                  <c:v>-0.38697194453402128</c:v>
                </c:pt>
                <c:pt idx="5">
                  <c:v>-8.677327383165985E-2</c:v>
                </c:pt>
                <c:pt idx="6">
                  <c:v>0.98328416912487704</c:v>
                </c:pt>
                <c:pt idx="7">
                  <c:v>-2.682857949731714</c:v>
                </c:pt>
                <c:pt idx="8">
                  <c:v>2.8431372549019609</c:v>
                </c:pt>
                <c:pt idx="9">
                  <c:v>3.5470085470085468</c:v>
                </c:pt>
                <c:pt idx="10">
                  <c:v>3.2884902840059791</c:v>
                </c:pt>
                <c:pt idx="11">
                  <c:v>5.1282051282051286</c:v>
                </c:pt>
                <c:pt idx="12">
                  <c:v>2.788339670468948</c:v>
                </c:pt>
                <c:pt idx="13">
                  <c:v>4.5277127244340356</c:v>
                </c:pt>
                <c:pt idx="14">
                  <c:v>-0.81716036772216549</c:v>
                </c:pt>
                <c:pt idx="15">
                  <c:v>-2.4271844660194173</c:v>
                </c:pt>
                <c:pt idx="16">
                  <c:v>4.1191381495564006</c:v>
                </c:pt>
                <c:pt idx="17">
                  <c:v>0.92535471930906843</c:v>
                </c:pt>
                <c:pt idx="18">
                  <c:v>3.627407075682938</c:v>
                </c:pt>
                <c:pt idx="19">
                  <c:v>5.0445859872611463</c:v>
                </c:pt>
                <c:pt idx="20">
                  <c:v>3.6860879904875148</c:v>
                </c:pt>
                <c:pt idx="21">
                  <c:v>0</c:v>
                </c:pt>
                <c:pt idx="23">
                  <c:v>2.5830258302583027</c:v>
                </c:pt>
                <c:pt idx="24">
                  <c:v>-0.47045951859956237</c:v>
                </c:pt>
                <c:pt idx="25">
                  <c:v>3.1837295117137216</c:v>
                </c:pt>
              </c:numCache>
            </c:numRef>
          </c:val>
          <c:extLst>
            <c:ext xmlns:c16="http://schemas.microsoft.com/office/drawing/2014/chart" uri="{C3380CC4-5D6E-409C-BE32-E72D297353CC}">
              <c16:uniqueId val="{00000020-96BD-4230-830E-8FA9E314500F}"/>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{C5799CB2-9569-4123-9236-E69B2188F1F9}</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96BD-4230-830E-8FA9E314500F}"/>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{C15870AA-4CDC-4505-B737-053088C6962C}</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96BD-4230-830E-8FA9E314500F}"/>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{FAB8A963-2B89-473A-8FB9-563ED023DA5B}</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96BD-4230-830E-8FA9E314500F}"/>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{06E022F6-12DD-4B7C-ABB2-91FE7A80F8B2}</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96BD-4230-830E-8FA9E314500F}"/>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{E2EFD474-7E79-416F-9622-5BDF7FC1A516}</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96BD-4230-830E-8FA9E314500F}"/>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{D1321729-D12F-4B0A-A312-D73E127E0269}</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96BD-4230-830E-8FA9E314500F}"/>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{0A9145C5-B352-4052-A196-41CE72E4E196}</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96BD-4230-830E-8FA9E314500F}"/>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{F2C59635-2360-424E-994E-B4A36CB4D5FC}</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96BD-4230-830E-8FA9E314500F}"/>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{B77ED72D-22C5-4F51-BCB8-74196A45FA0F}</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96BD-4230-830E-8FA9E314500F}"/>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{98B11873-BEE7-4EC7-AAA6-4C584BF281EA}</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96BD-4230-830E-8FA9E314500F}"/>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{407CDBFB-FBCE-4141-B99B-5CF4B421D3B7}</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96BD-4230-830E-8FA9E314500F}"/>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{69C8B5A2-2DAD-4211-9C52-1D31050974DB}</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96BD-4230-830E-8FA9E314500F}"/>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{14B89FD4-9741-43FC-97E3-881BA77AF24A}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96BD-4230-830E-8FA9E314500F}"/>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{E8D1D922-F880-496B-A58E-3CFFA982B4CB}</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96BD-4230-830E-8FA9E314500F}"/>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{0327954E-BF12-484D-A64E-4851B3DA9CF5}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96BD-4230-830E-8FA9E314500F}"/>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{5BF5D103-6FCA-4083-B822-6E0131DAAE74}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96BD-4230-830E-8FA9E314500F}"/>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{D003B13F-40A2-4F83-9DD1-97048AD509DC}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96BD-4230-830E-8FA9E314500F}"/>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{9287238C-F382-4139-97EF-6F30035F4A61}</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96BD-4230-830E-8FA9E314500F}"/>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{A3329122-C204-47C9-A53B-A347A172DCA2}</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96BD-4230-830E-8FA9E314500F}"/>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{D5D2FC9B-F91D-4D7E-8114-D8AA183EFA9C}</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96BD-4230-830E-8FA9E314500F}"/>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{C58BF7BD-82E7-4678-8BF5-80B644C6741F}</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96BD-4230-830E-8FA9E314500F}"/>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{9EAD1AAA-9B09-48D3-BA0D-D9EF424FE5CB}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96BD-4230-830E-8FA9E314500F}"/>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{9DFFD773-986E-40AB-8CC5-7A34DFC65A23}</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96BD-4230-830E-8FA9E314500F}"/>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{0DA4F05D-5135-4E5B-A8E3-D8306254CF8F}</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96BD-4230-830E-8FA9E314500F}"/>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{870C620D-499E-42A5-9969-93D0DE907B53}</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96BD-4230-830E-8FA9E314500F}"/>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{84567253-D6B5-46AA-A434-3D47D5A652B7}</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96BD-4230-830E-8FA9E314500F}"/>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{73B20215-9701-4488-8CA5-D27DDD7D8225}</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96BD-4230-830E-8FA9E314500F}"/>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{44CD10B7-8899-4888-84D2-C842461EE710}</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96BD-4230-830E-8FA9E314500F}"/>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{ED43C58C-42C5-4D55-848D-3A59A04F77BB}</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96BD-4230-830E-8FA9E314500F}"/>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{1CEB4B21-06CE-4A39-90C7-F359DA07524A}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96BD-4230-830E-8FA9E314500F}"/>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{A9F83F52-D35F-4D25-AF21-2E7B111E11A0}</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96BD-4230-830E-8FA9E314500F}"/>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{C6EDBF2D-239A-4C26-A404-2A080EF81B9A}</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96BD-4230-830E-8FA9E31450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6BD-4230-830E-8FA9E314500F}"/>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6BD-4230-830E-8FA9E314500F}"/>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{0798433A-41A1-4F52-92D0-77B7400D3881}</c15:txfldGUID>
                      <c15:f>Daten_Diagramme!$E$14</c15:f>
                      <c15:dlblFieldTableCache>
                        <c:ptCount val="1"/>
                        <c:pt idx="0">
                          <c:v>-2.0</c:v>
                        </c:pt>
                      </c15:dlblFieldTableCache>
                    </c15:dlblFTEntry>
                  </c15:dlblFieldTable>
                  <c15:showDataLabelsRange val="0"/>
                </c:ext>
                <c:ext xmlns:c16="http://schemas.microsoft.com/office/drawing/2014/chart" uri="{C3380CC4-5D6E-409C-BE32-E72D297353CC}">
                  <c16:uniqueId val="{00000000-3B23-411A-A914-89876B31B7FE}"/>
                </c:ext>
              </c:extLst>
            </c:dLbl>
            <c:dLbl>
              <c:idx val="1"/>
              <c:tx>
                <c:strRef>
                  <c:f>Daten_Diagramme!$E$15</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{5D8D15B2-1CE1-4C9F-919C-021A1D024FFD}</c15:txfldGUID>
                      <c15:f>Daten_Diagramme!$E$15</c15:f>
                      <c15:dlblFieldTableCache>
                        <c:ptCount val="1"/>
                        <c:pt idx="0">
                          <c:v>7.3</c:v>
                        </c:pt>
                      </c15:dlblFieldTableCache>
                    </c15:dlblFTEntry>
                  </c15:dlblFieldTable>
                  <c15:showDataLabelsRange val="0"/>
                </c:ext>
                <c:ext xmlns:c16="http://schemas.microsoft.com/office/drawing/2014/chart" uri="{C3380CC4-5D6E-409C-BE32-E72D297353CC}">
                  <c16:uniqueId val="{00000001-3B23-411A-A914-89876B31B7FE}"/>
                </c:ext>
              </c:extLst>
            </c:dLbl>
            <c:dLbl>
              <c:idx val="2"/>
              <c:tx>
                <c:strRef>
                  <c:f>Daten_Diagramme!$E$16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{08F227BB-FC87-4C1C-8513-A527E02319C8}</c15:txfldGUID>
                      <c15:f>Daten_Diagramme!$E$16</c15:f>
                      <c15:dlblFieldTableCache>
                        <c:ptCount val="1"/>
                        <c:pt idx="0">
                          <c:v>0.0</c:v>
                        </c:pt>
                      </c15:dlblFieldTableCache>
                    </c15:dlblFTEntry>
                  </c15:dlblFieldTable>
                  <c15:showDataLabelsRange val="0"/>
                </c:ext>
                <c:ext xmlns:c16="http://schemas.microsoft.com/office/drawing/2014/chart" uri="{C3380CC4-5D6E-409C-BE32-E72D297353CC}">
                  <c16:uniqueId val="{00000002-3B23-411A-A914-89876B31B7FE}"/>
                </c:ext>
              </c:extLst>
            </c:dLbl>
            <c:dLbl>
              <c:idx val="3"/>
              <c:tx>
                <c:strRef>
                  <c:f>Daten_Diagramme!$E$17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{80396167-47B0-4D68-9CFB-47783DBC7E60}</c15:txfldGUID>
                      <c15:f>Daten_Diagramme!$E$17</c15:f>
                      <c15:dlblFieldTableCache>
                        <c:ptCount val="1"/>
                        <c:pt idx="0">
                          <c:v>-2.1</c:v>
                        </c:pt>
                      </c15:dlblFieldTableCache>
                    </c15:dlblFTEntry>
                  </c15:dlblFieldTable>
                  <c15:showDataLabelsRange val="0"/>
                </c:ext>
                <c:ext xmlns:c16="http://schemas.microsoft.com/office/drawing/2014/chart" uri="{C3380CC4-5D6E-409C-BE32-E72D297353CC}">
                  <c16:uniqueId val="{00000003-3B23-411A-A914-89876B31B7FE}"/>
                </c:ext>
              </c:extLst>
            </c:dLbl>
            <c:dLbl>
              <c:idx val="4"/>
              <c:tx>
                <c:strRef>
                  <c:f>Daten_Diagramme!$E$18</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{78E5A9DD-5C7D-4930-BD4A-BCE040A68083}</c15:txfldGUID>
                      <c15:f>Daten_Diagramme!$E$18</c15:f>
                      <c15:dlblFieldTableCache>
                        <c:ptCount val="1"/>
                        <c:pt idx="0">
                          <c:v>-2.6</c:v>
                        </c:pt>
                      </c15:dlblFieldTableCache>
                    </c15:dlblFTEntry>
                  </c15:dlblFieldTable>
                  <c15:showDataLabelsRange val="0"/>
                </c:ext>
                <c:ext xmlns:c16="http://schemas.microsoft.com/office/drawing/2014/chart" uri="{C3380CC4-5D6E-409C-BE32-E72D297353CC}">
                  <c16:uniqueId val="{00000004-3B23-411A-A914-89876B31B7FE}"/>
                </c:ext>
              </c:extLst>
            </c:dLbl>
            <c:dLbl>
              <c:idx val="5"/>
              <c:tx>
                <c:strRef>
                  <c:f>Daten_Diagramme!$E$19</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{DDA6A009-A3D2-4FF0-905C-14503EBAE2FE}</c15:txfldGUID>
                      <c15:f>Daten_Diagramme!$E$19</c15:f>
                      <c15:dlblFieldTableCache>
                        <c:ptCount val="1"/>
                        <c:pt idx="0">
                          <c:v>-3.4</c:v>
                        </c:pt>
                      </c15:dlblFieldTableCache>
                    </c15:dlblFTEntry>
                  </c15:dlblFieldTable>
                  <c15:showDataLabelsRange val="0"/>
                </c:ext>
                <c:ext xmlns:c16="http://schemas.microsoft.com/office/drawing/2014/chart" uri="{C3380CC4-5D6E-409C-BE32-E72D297353CC}">
                  <c16:uniqueId val="{00000005-3B23-411A-A914-89876B31B7FE}"/>
                </c:ext>
              </c:extLst>
            </c:dLbl>
            <c:dLbl>
              <c:idx val="6"/>
              <c:tx>
                <c:strRef>
                  <c:f>Daten_Diagramme!$E$20</c:f>
                  <c:strCache>
                    <c:ptCount val="1"/>
                    <c:pt idx="0">
                      <c:v>3.4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{5109E075-EE9D-4055-9653-7DEBCA2D8C9C}</c15:txfldGUID>
                      <c15:f>Daten_Diagramme!$E$20</c15:f>
                      <c15:dlblFieldTableCache>
                        <c:ptCount val="1"/>
                        <c:pt idx="0">
                          <c:v>3.4</c:v>
                        </c:pt>
                      </c15:dlblFieldTableCache>
                    </c15:dlblFTEntry>
                  </c15:dlblFieldTable>
                  <c15:showDataLabelsRange val="0"/>
                </c:ext>
                <c:ext xmlns:c16="http://schemas.microsoft.com/office/drawing/2014/chart" uri="{C3380CC4-5D6E-409C-BE32-E72D297353CC}">
                  <c16:uniqueId val="{00000006-3B23-411A-A914-89876B31B7FE}"/>
                </c:ext>
              </c:extLst>
            </c:dLbl>
            <c:dLbl>
              <c:idx val="7"/>
              <c:tx>
                <c:strRef>
                  <c:f>Daten_Diagramme!$E$21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{A07CC79E-6991-4691-A940-80C114EC4109}</c15:txfldGUID>
                      <c15:f>Daten_Diagramme!$E$21</c15:f>
                      <c15:dlblFieldTableCache>
                        <c:ptCount val="1"/>
                        <c:pt idx="0">
                          <c:v>3.0</c:v>
                        </c:pt>
                      </c15:dlblFieldTableCache>
                    </c15:dlblFTEntry>
                  </c15:dlblFieldTable>
                  <c15:showDataLabelsRange val="0"/>
                </c:ext>
                <c:ext xmlns:c16="http://schemas.microsoft.com/office/drawing/2014/chart" uri="{C3380CC4-5D6E-409C-BE32-E72D297353CC}">
                  <c16:uniqueId val="{00000007-3B23-411A-A914-89876B31B7FE}"/>
                </c:ext>
              </c:extLst>
            </c:dLbl>
            <c:dLbl>
              <c:idx val="8"/>
              <c:tx>
                <c:strRef>
                  <c:f>Daten_Diagramme!$E$22</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{E8E6B3F4-B065-4E35-A78F-6BD1EAF69C2B}</c15:txfldGUID>
                      <c15:f>Daten_Diagramme!$E$22</c15:f>
                      <c15:dlblFieldTableCache>
                        <c:ptCount val="1"/>
                        <c:pt idx="0">
                          <c:v>-5.1</c:v>
                        </c:pt>
                      </c15:dlblFieldTableCache>
                    </c15:dlblFTEntry>
                  </c15:dlblFieldTable>
                  <c15:showDataLabelsRange val="0"/>
                </c:ext>
                <c:ext xmlns:c16="http://schemas.microsoft.com/office/drawing/2014/chart" uri="{C3380CC4-5D6E-409C-BE32-E72D297353CC}">
                  <c16:uniqueId val="{00000008-3B23-411A-A914-89876B31B7FE}"/>
                </c:ext>
              </c:extLst>
            </c:dLbl>
            <c:dLbl>
              <c:idx val="9"/>
              <c:tx>
                <c:strRef>
                  <c:f>Daten_Diagramme!$E$23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{5F7CF397-2439-472A-A694-33C77E05A4BA}</c15:txfldGUID>
                      <c15:f>Daten_Diagramme!$E$23</c15:f>
                      <c15:dlblFieldTableCache>
                        <c:ptCount val="1"/>
                        <c:pt idx="0">
                          <c:v>2.6</c:v>
                        </c:pt>
                      </c15:dlblFieldTableCache>
                    </c15:dlblFTEntry>
                  </c15:dlblFieldTable>
                  <c15:showDataLabelsRange val="0"/>
                </c:ext>
                <c:ext xmlns:c16="http://schemas.microsoft.com/office/drawing/2014/chart" uri="{C3380CC4-5D6E-409C-BE32-E72D297353CC}">
                  <c16:uniqueId val="{00000009-3B23-411A-A914-89876B31B7FE}"/>
                </c:ext>
              </c:extLst>
            </c:dLbl>
            <c:dLbl>
              <c:idx val="10"/>
              <c:tx>
                <c:strRef>
                  <c:f>Daten_Diagramme!$E$24</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{585DA0A6-B6B6-4DA1-891C-0CCEBCB8BF10}</c15:txfldGUID>
                      <c15:f>Daten_Diagramme!$E$24</c15:f>
                      <c15:dlblFieldTableCache>
                        <c:ptCount val="1"/>
                        <c:pt idx="0">
                          <c:v>-1.1</c:v>
                        </c:pt>
                      </c15:dlblFieldTableCache>
                    </c15:dlblFTEntry>
                  </c15:dlblFieldTable>
                  <c15:showDataLabelsRange val="0"/>
                </c:ext>
                <c:ext xmlns:c16="http://schemas.microsoft.com/office/drawing/2014/chart" uri="{C3380CC4-5D6E-409C-BE32-E72D297353CC}">
                  <c16:uniqueId val="{0000000A-3B23-411A-A914-89876B31B7FE}"/>
                </c:ext>
              </c:extLst>
            </c:dLbl>
            <c:dLbl>
              <c:idx val="11"/>
              <c:tx>
                <c:strRef>
                  <c:f>Daten_Diagramme!$E$25</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{616BDBD8-2F15-4C72-8D80-4517DFA74942}</c15:txfldGUID>
                      <c15:f>Daten_Diagramme!$E$25</c15:f>
                      <c15:dlblFieldTableCache>
                        <c:ptCount val="1"/>
                        <c:pt idx="0">
                          <c:v>-2.6</c:v>
                        </c:pt>
                      </c15:dlblFieldTableCache>
                    </c15:dlblFTEntry>
                  </c15:dlblFieldTable>
                  <c15:showDataLabelsRange val="0"/>
                </c:ext>
                <c:ext xmlns:c16="http://schemas.microsoft.com/office/drawing/2014/chart" uri="{C3380CC4-5D6E-409C-BE32-E72D297353CC}">
                  <c16:uniqueId val="{0000000B-3B23-411A-A914-89876B31B7FE}"/>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{6EFC6AC8-AED4-4A3E-ACC1-DC04C8CA156C}</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3B23-411A-A914-89876B31B7FE}"/>
                </c:ext>
              </c:extLst>
            </c:dLbl>
            <c:dLbl>
              <c:idx val="13"/>
              <c:tx>
                <c:strRef>
                  <c:f>Daten_Diagramme!$E$27</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{8E3D74DB-FD83-4FEB-B0EF-5055E3B70A6C}</c15:txfldGUID>
                      <c15:f>Daten_Diagramme!$E$27</c15:f>
                      <c15:dlblFieldTableCache>
                        <c:ptCount val="1"/>
                        <c:pt idx="0">
                          <c:v>2.4</c:v>
                        </c:pt>
                      </c15:dlblFieldTableCache>
                    </c15:dlblFTEntry>
                  </c15:dlblFieldTable>
                  <c15:showDataLabelsRange val="0"/>
                </c:ext>
                <c:ext xmlns:c16="http://schemas.microsoft.com/office/drawing/2014/chart" uri="{C3380CC4-5D6E-409C-BE32-E72D297353CC}">
                  <c16:uniqueId val="{0000000D-3B23-411A-A914-89876B31B7FE}"/>
                </c:ext>
              </c:extLst>
            </c:dLbl>
            <c:dLbl>
              <c:idx val="14"/>
              <c:tx>
                <c:strRef>
                  <c:f>Daten_Diagramme!$E$28</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{F664BDFC-96D5-4458-A4C1-7F475A3BCB69}</c15:txfldGUID>
                      <c15:f>Daten_Diagramme!$E$28</c15:f>
                      <c15:dlblFieldTableCache>
                        <c:ptCount val="1"/>
                        <c:pt idx="0">
                          <c:v>-3.5</c:v>
                        </c:pt>
                      </c15:dlblFieldTableCache>
                    </c15:dlblFTEntry>
                  </c15:dlblFieldTable>
                  <c15:showDataLabelsRange val="0"/>
                </c:ext>
                <c:ext xmlns:c16="http://schemas.microsoft.com/office/drawing/2014/chart" uri="{C3380CC4-5D6E-409C-BE32-E72D297353CC}">
                  <c16:uniqueId val="{0000000E-3B23-411A-A914-89876B31B7FE}"/>
                </c:ext>
              </c:extLst>
            </c:dLbl>
            <c:dLbl>
              <c:idx val="15"/>
              <c:tx>
                <c:strRef>
                  <c:f>Daten_Diagramme!$E$29</c:f>
                  <c:strCache>
                    <c:ptCount val="1"/>
                    <c:pt idx="0">
                      <c:v>-10.0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{E553B702-5F49-4CE1-AE8E-5D23C6FDBFF5}</c15:txfldGUID>
                      <c15:f>Daten_Diagramme!$E$29</c15:f>
                      <c15:dlblFieldTableCache>
                        <c:ptCount val="1"/>
                        <c:pt idx="0">
                          <c:v>-10.0</c:v>
                        </c:pt>
                      </c15:dlblFieldTableCache>
                    </c15:dlblFTEntry>
                  </c15:dlblFieldTable>
                  <c15:showDataLabelsRange val="0"/>
                </c:ext>
                <c:ext xmlns:c16="http://schemas.microsoft.com/office/drawing/2014/chart" uri="{C3380CC4-5D6E-409C-BE32-E72D297353CC}">
                  <c16:uniqueId val="{0000000F-3B23-411A-A914-89876B31B7FE}"/>
                </c:ext>
              </c:extLst>
            </c:dLbl>
            <c:dLbl>
              <c:idx val="16"/>
              <c:tx>
                <c:strRef>
                  <c:f>Daten_Diagramme!$E$30</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{D5684892-8A6A-490B-A644-C374FF7C351F}</c15:txfldGUID>
                      <c15:f>Daten_Diagramme!$E$30</c15:f>
                      <c15:dlblFieldTableCache>
                        <c:ptCount val="1"/>
                        <c:pt idx="0">
                          <c:v>-0.3</c:v>
                        </c:pt>
                      </c15:dlblFieldTableCache>
                    </c15:dlblFTEntry>
                  </c15:dlblFieldTable>
                  <c15:showDataLabelsRange val="0"/>
                </c:ext>
                <c:ext xmlns:c16="http://schemas.microsoft.com/office/drawing/2014/chart" uri="{C3380CC4-5D6E-409C-BE32-E72D297353CC}">
                  <c16:uniqueId val="{00000010-3B23-411A-A914-89876B31B7FE}"/>
                </c:ext>
              </c:extLst>
            </c:dLbl>
            <c:dLbl>
              <c:idx val="17"/>
              <c:tx>
                <c:strRef>
                  <c:f>Daten_Diagramme!$E$31</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{8BDC3B8E-8D3C-435A-822E-6E3CC6BA6212}</c15:txfldGUID>
                      <c15:f>Daten_Diagramme!$E$31</c15:f>
                      <c15:dlblFieldTableCache>
                        <c:ptCount val="1"/>
                        <c:pt idx="0">
                          <c:v>-3.6</c:v>
                        </c:pt>
                      </c15:dlblFieldTableCache>
                    </c15:dlblFTEntry>
                  </c15:dlblFieldTable>
                  <c15:showDataLabelsRange val="0"/>
                </c:ext>
                <c:ext xmlns:c16="http://schemas.microsoft.com/office/drawing/2014/chart" uri="{C3380CC4-5D6E-409C-BE32-E72D297353CC}">
                  <c16:uniqueId val="{00000011-3B23-411A-A914-89876B31B7FE}"/>
                </c:ext>
              </c:extLst>
            </c:dLbl>
            <c:dLbl>
              <c:idx val="18"/>
              <c:tx>
                <c:strRef>
                  <c:f>Daten_Diagramme!$E$32</c:f>
                  <c:strCache>
                    <c:ptCount val="1"/>
                    <c:pt idx="0">
                      <c:v>0.3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{6C57F710-44C6-46CC-A5EC-FF701AA913C6}</c15:txfldGUID>
                      <c15:f>Daten_Diagramme!$E$32</c15:f>
                      <c15:dlblFieldTableCache>
                        <c:ptCount val="1"/>
                        <c:pt idx="0">
                          <c:v>0.3</c:v>
                        </c:pt>
                      </c15:dlblFieldTableCache>
                    </c15:dlblFTEntry>
                  </c15:dlblFieldTable>
                  <c15:showDataLabelsRange val="0"/>
                </c:ext>
                <c:ext xmlns:c16="http://schemas.microsoft.com/office/drawing/2014/chart" uri="{C3380CC4-5D6E-409C-BE32-E72D297353CC}">
                  <c16:uniqueId val="{00000012-3B23-411A-A914-89876B31B7FE}"/>
                </c:ext>
              </c:extLst>
            </c:dLbl>
            <c:dLbl>
              <c:idx val="19"/>
              <c:tx>
                <c:strRef>
                  <c:f>Daten_Diagramme!$E$33</c:f>
                  <c:strCache>
                    <c:ptCount val="1"/>
                    <c:pt idx="0">
                      <c:v>-12.3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{C8490777-B1AB-4C07-9780-1E1EB98A319B}</c15:txfldGUID>
                      <c15:f>Daten_Diagramme!$E$33</c15:f>
                      <c15:dlblFieldTableCache>
                        <c:ptCount val="1"/>
                        <c:pt idx="0">
                          <c:v>-12.3</c:v>
                        </c:pt>
                      </c15:dlblFieldTableCache>
                    </c15:dlblFTEntry>
                  </c15:dlblFieldTable>
                  <c15:showDataLabelsRange val="0"/>
                </c:ext>
                <c:ext xmlns:c16="http://schemas.microsoft.com/office/drawing/2014/chart" uri="{C3380CC4-5D6E-409C-BE32-E72D297353CC}">
                  <c16:uniqueId val="{00000013-3B23-411A-A914-89876B31B7FE}"/>
                </c:ext>
              </c:extLst>
            </c:dLbl>
            <c:dLbl>
              <c:idx val="20"/>
              <c:tx>
                <c:strRef>
                  <c:f>Daten_Diagramme!$E$34</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{D39ED4B9-E457-4723-AA3E-B9E1D343C2FA}</c15:txfldGUID>
                      <c15:f>Daten_Diagramme!$E$34</c15:f>
                      <c15:dlblFieldTableCache>
                        <c:ptCount val="1"/>
                        <c:pt idx="0">
                          <c:v>-4.2</c:v>
                        </c:pt>
                      </c15:dlblFieldTableCache>
                    </c15:dlblFTEntry>
                  </c15:dlblFieldTable>
                  <c15:showDataLabelsRange val="0"/>
                </c:ext>
                <c:ext xmlns:c16="http://schemas.microsoft.com/office/drawing/2014/chart" uri="{C3380CC4-5D6E-409C-BE32-E72D297353CC}">
                  <c16:uniqueId val="{00000014-3B23-411A-A914-89876B31B7FE}"/>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{658F36B0-BC9E-41B8-B8D0-2969EBAF91DD}</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3B23-411A-A914-89876B31B7FE}"/>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{B2919393-B29D-472B-8BB9-EDE07B41D441}</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3B23-411A-A914-89876B31B7FE}"/>
                </c:ext>
              </c:extLst>
            </c:dLbl>
            <c:dLbl>
              <c:idx val="23"/>
              <c:tx>
                <c:strRef>
                  <c:f>Daten_Diagramme!$E$37</c:f>
                  <c:strCache>
                    <c:ptCount val="1"/>
                    <c:pt idx="0">
                      <c:v>7.3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{5CE5A9B9-4321-41AE-909B-0A7AABE585D3}</c15:txfldGUID>
                      <c15:f>Daten_Diagramme!$E$37</c15:f>
                      <c15:dlblFieldTableCache>
                        <c:ptCount val="1"/>
                        <c:pt idx="0">
                          <c:v>7.3</c:v>
                        </c:pt>
                      </c15:dlblFieldTableCache>
                    </c15:dlblFTEntry>
                  </c15:dlblFieldTable>
                  <c15:showDataLabelsRange val="0"/>
                </c:ext>
                <c:ext xmlns:c16="http://schemas.microsoft.com/office/drawing/2014/chart" uri="{C3380CC4-5D6E-409C-BE32-E72D297353CC}">
                  <c16:uniqueId val="{00000017-3B23-411A-A914-89876B31B7FE}"/>
                </c:ext>
              </c:extLst>
            </c:dLbl>
            <c:dLbl>
              <c:idx val="24"/>
              <c:tx>
                <c:strRef>
                  <c:f>Daten_Diagramme!$E$38</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{5360C389-CA95-423E-AC99-CA87D9CFA823}</c15:txfldGUID>
                      <c15:f>Daten_Diagramme!$E$38</c15:f>
                      <c15:dlblFieldTableCache>
                        <c:ptCount val="1"/>
                        <c:pt idx="0">
                          <c:v>0.0</c:v>
                        </c:pt>
                      </c15:dlblFieldTableCache>
                    </c15:dlblFTEntry>
                  </c15:dlblFieldTable>
                  <c15:showDataLabelsRange val="0"/>
                </c:ext>
                <c:ext xmlns:c16="http://schemas.microsoft.com/office/drawing/2014/chart" uri="{C3380CC4-5D6E-409C-BE32-E72D297353CC}">
                  <c16:uniqueId val="{00000018-3B23-411A-A914-89876B31B7FE}"/>
                </c:ext>
              </c:extLst>
            </c:dLbl>
            <c:dLbl>
              <c:idx val="25"/>
              <c:tx>
                <c:strRef>
                  <c:f>Daten_Diagramme!$E$39</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{EACC9EDD-E555-4892-8983-A253BB94287B}</c15:txfldGUID>
                      <c15:f>Daten_Diagramme!$E$39</c15:f>
                      <c15:dlblFieldTableCache>
                        <c:ptCount val="1"/>
                        <c:pt idx="0">
                          <c:v>-2.8</c:v>
                        </c:pt>
                      </c15:dlblFieldTableCache>
                    </c15:dlblFTEntry>
                  </c15:dlblFieldTable>
                  <c15:showDataLabelsRange val="0"/>
                </c:ext>
                <c:ext xmlns:c16="http://schemas.microsoft.com/office/drawing/2014/chart" uri="{C3380CC4-5D6E-409C-BE32-E72D297353CC}">
                  <c16:uniqueId val="{00000019-3B23-411A-A914-89876B31B7FE}"/>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{D9CCE67D-8D50-442C-BCE5-D8800A349B70}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3B23-411A-A914-89876B31B7FE}"/>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{7249EDF0-D2AC-4CBC-808C-350BC141DEE6}</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3B23-411A-A914-89876B31B7FE}"/>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{D87D7BA7-EEA9-45A5-A964-732436E2C110}</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3B23-411A-A914-89876B31B7FE}"/>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{F8A3E66B-CDD5-4778-BE99-8264DF4BE6F0}</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3B23-411A-A914-89876B31B7FE}"/>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{883FDF76-FF2E-4A19-90BA-0DBD8C476AE4}</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3B23-411A-A914-89876B31B7FE}"/>
                </c:ext>
              </c:extLst>
            </c:dLbl>
            <c:dLbl>
              <c:idx val="31"/>
              <c:tx>
                <c:strRef>
                  <c:f>Daten_Diagramme!$E$45</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{49C2C33A-58C7-49B8-82FC-F65A3680F67C}</c15:txfldGUID>
                      <c15:f>Daten_Diagramme!$E$45</c15:f>
                      <c15:dlblFieldTableCache>
                        <c:ptCount val="1"/>
                        <c:pt idx="0">
                          <c:v>-2.8</c:v>
                        </c:pt>
                      </c15:dlblFieldTableCache>
                    </c15:dlblFTEntry>
                  </c15:dlblFieldTable>
                  <c15:showDataLabelsRange val="0"/>
                </c:ext>
                <c:ext xmlns:c16="http://schemas.microsoft.com/office/drawing/2014/chart" uri="{C3380CC4-5D6E-409C-BE32-E72D297353CC}">
                  <c16:uniqueId val="{0000001F-3B23-411A-A914-89876B31B7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-2.0441466975865326</c:v>
                </c:pt>
                <c:pt idx="1">
                  <c:v>7.2796934865900385</c:v>
                </c:pt>
                <c:pt idx="2">
                  <c:v>0</c:v>
                </c:pt>
                <c:pt idx="3">
                  <c:v>-2.1479713603818618</c:v>
                </c:pt>
                <c:pt idx="4">
                  <c:v>-2.6052104208416833</c:v>
                </c:pt>
                <c:pt idx="5">
                  <c:v>-3.4305317324185247</c:v>
                </c:pt>
                <c:pt idx="6">
                  <c:v>3.4285714285714284</c:v>
                </c:pt>
                <c:pt idx="7">
                  <c:v>2.9612756264236904</c:v>
                </c:pt>
                <c:pt idx="8">
                  <c:v>-5.0830397584297939</c:v>
                </c:pt>
                <c:pt idx="9">
                  <c:v>2.5974025974025974</c:v>
                </c:pt>
                <c:pt idx="10">
                  <c:v>-1.0526315789473684</c:v>
                </c:pt>
                <c:pt idx="11">
                  <c:v>-2.5974025974025974</c:v>
                </c:pt>
                <c:pt idx="12">
                  <c:v>0</c:v>
                </c:pt>
                <c:pt idx="13">
                  <c:v>2.422145328719723</c:v>
                </c:pt>
                <c:pt idx="14">
                  <c:v>-3.540772532188841</c:v>
                </c:pt>
                <c:pt idx="15">
                  <c:v>-10</c:v>
                </c:pt>
                <c:pt idx="16">
                  <c:v>-0.33003300330033003</c:v>
                </c:pt>
                <c:pt idx="17">
                  <c:v>-3.5555555555555554</c:v>
                </c:pt>
                <c:pt idx="18">
                  <c:v>0.30627871362940273</c:v>
                </c:pt>
                <c:pt idx="19">
                  <c:v>-12.335526315789474</c:v>
                </c:pt>
                <c:pt idx="20">
                  <c:v>-4.1732283464566926</c:v>
                </c:pt>
                <c:pt idx="21">
                  <c:v>0</c:v>
                </c:pt>
                <c:pt idx="23">
                  <c:v>7.2796934865900385</c:v>
                </c:pt>
                <c:pt idx="24">
                  <c:v>-4.4385264092321353E-2</c:v>
                </c:pt>
                <c:pt idx="25">
                  <c:v>-2.8042501916967906</c:v>
                </c:pt>
              </c:numCache>
            </c:numRef>
          </c:val>
          <c:extLst>
            <c:ext xmlns:c16="http://schemas.microsoft.com/office/drawing/2014/chart" uri="{C3380CC4-5D6E-409C-BE32-E72D297353CC}">
              <c16:uniqueId val="{00000020-3B23-411A-A914-89876B31B7FE}"/>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{ACE696E3-E0CC-4403-AEB8-8CD9F73F1C86}</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3B23-411A-A914-89876B31B7FE}"/>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{B1C0FEDA-73EC-49FE-B2D9-5B99087810C6}</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3B23-411A-A914-89876B31B7FE}"/>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{9CF5D17D-5034-48F6-BA11-93A212CD4A17}</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3B23-411A-A914-89876B31B7FE}"/>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{2AD58439-C3DD-49FE-85D8-245BBF7C8DE7}</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3B23-411A-A914-89876B31B7FE}"/>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{71CE9D92-428C-4ABF-85D0-C2B59A09E357}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3B23-411A-A914-89876B31B7FE}"/>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{16C5CAA4-6206-400D-8572-3B815F24BC1B}</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3B23-411A-A914-89876B31B7FE}"/>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{A3F8D1EA-8DF9-43E2-8F2A-A2769FDA1485}</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3B23-411A-A914-89876B31B7FE}"/>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{E6090088-AE6C-4EF9-93DC-BD32ED186DF9}</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3B23-411A-A914-89876B31B7FE}"/>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{90B0F3EC-A654-4830-910C-7756096B0A59}</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3B23-411A-A914-89876B31B7FE}"/>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{16B366CC-B817-4010-A81A-B651AA77F66A}</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3B23-411A-A914-89876B31B7FE}"/>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{9DC2CCD4-E824-412C-B0A1-E12AC4656CF8}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3B23-411A-A914-89876B31B7FE}"/>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{B02AA58B-67AD-47CA-A95F-3DEB84FEE08C}</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3B23-411A-A914-89876B31B7FE}"/>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{E3AAE71F-F3A8-48F0-A0D8-0DFB4A21D483}</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3B23-411A-A914-89876B31B7FE}"/>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{A29E7036-6710-4A93-9A28-9BDD8725CEBE}</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3B23-411A-A914-89876B31B7FE}"/>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{14C88C5E-C6EF-4668-935E-E95C337F6F5E}</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3B23-411A-A914-89876B31B7FE}"/>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{F27D2FCD-16DF-498B-9AAA-1207A9D822A3}</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3B23-411A-A914-89876B31B7FE}"/>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{60980F6E-9210-4BB7-8E53-73629FF3E619}</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3B23-411A-A914-89876B31B7FE}"/>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{12576AD2-2E8D-44A6-9AD9-F69287966368}</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3B23-411A-A914-89876B31B7FE}"/>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{1E08D3C9-16BD-470E-B1B5-08970D03290D}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3B23-411A-A914-89876B31B7FE}"/>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{3ACEDEB2-7C83-4C9D-8DA6-236D268CE6C6}</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3B23-411A-A914-89876B31B7FE}"/>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{2F5E4AAE-804D-4640-8EAD-90C6766D73D7}</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3B23-411A-A914-89876B31B7FE}"/>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{F994C76A-197C-4E67-A81F-677F6E70361F}</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3B23-411A-A914-89876B31B7FE}"/>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{5D64FC5D-1C5E-4478-8132-692506F06FAF}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3B23-411A-A914-89876B31B7FE}"/>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{5A691B69-9314-48D1-B1C7-76B573EC74FE}</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3B23-411A-A914-89876B31B7FE}"/>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{AF3D07DB-F2EB-477B-BB78-5EE1747A12C6}</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3B23-411A-A914-89876B31B7FE}"/>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{7A1C0449-6ED4-486A-AF48-1CDF4FE72D44}</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3B23-411A-A914-89876B31B7FE}"/>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{0644FE4D-B3EE-4F3C-9DBF-E8AB8C93EAD4}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3B23-411A-A914-89876B31B7FE}"/>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{BA21CED9-C2E5-427B-9F89-F339E8671922}</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3B23-411A-A914-89876B31B7FE}"/>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{82CD1993-1187-4EF7-BF18-5B189DF1843A}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3B23-411A-A914-89876B31B7FE}"/>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{F7B4581D-8961-4729-AB75-2F2C0316F72A}</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3B23-411A-A914-89876B31B7FE}"/>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{78BD6CE2-4E86-4F69-9108-E5A081E7F10C}</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3B23-411A-A914-89876B31B7FE}"/>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{C69E7943-FE11-44D9-B67D-48AA2ACDC0CF}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3B23-411A-A914-89876B31B7F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3B23-411A-A914-89876B31B7FE}"/>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3B23-411A-A914-89876B31B7FE}"/>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{FAFDEAE2-10D2-45D4-ADE3-883FB8209A54}</c15:txfldGUID>
                      <c15:f>Diagramm!$I$46</c15:f>
                      <c15:dlblFieldTableCache>
                        <c:ptCount val="1"/>
                      </c15:dlblFieldTableCache>
                    </c15:dlblFTEntry>
                  </c15:dlblFieldTable>
                  <c15:showDataLabelsRange val="0"/>
                </c:ext>
                <c:ext xmlns:c16="http://schemas.microsoft.com/office/drawing/2014/chart" uri="{C3380CC4-5D6E-409C-BE32-E72D297353CC}">
                  <c16:uniqueId val="{00000000-060D-4612-92C7-B5C2C626E07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{92EC761C-1FDD-4785-85A2-19E8814583EE}</c15:txfldGUID>
                      <c15:f>Diagramm!$I$47</c15:f>
                      <c15:dlblFieldTableCache>
                        <c:ptCount val="1"/>
                      </c15:dlblFieldTableCache>
                    </c15:dlblFTEntry>
                  </c15:dlblFieldTable>
                  <c15:showDataLabelsRange val="0"/>
                </c:ext>
                <c:ext xmlns:c16="http://schemas.microsoft.com/office/drawing/2014/chart" uri="{C3380CC4-5D6E-409C-BE32-E72D297353CC}">
                  <c16:uniqueId val="{00000001-060D-4612-92C7-B5C2C626E07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{64A80FA0-F941-4050-8B0F-DF3CC791D0B2}</c15:txfldGUID>
                      <c15:f>Diagramm!$I$48</c15:f>
                      <c15:dlblFieldTableCache>
                        <c:ptCount val="1"/>
                      </c15:dlblFieldTableCache>
                    </c15:dlblFTEntry>
                  </c15:dlblFieldTable>
                  <c15:showDataLabelsRange val="0"/>
                </c:ext>
                <c:ext xmlns:c16="http://schemas.microsoft.com/office/drawing/2014/chart" uri="{C3380CC4-5D6E-409C-BE32-E72D297353CC}">
                  <c16:uniqueId val="{00000002-060D-4612-92C7-B5C2C626E07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{BF453509-13EE-4DA9-9439-5ACECE872F41}</c15:txfldGUID>
                      <c15:f>Diagramm!$I$49</c15:f>
                      <c15:dlblFieldTableCache>
                        <c:ptCount val="1"/>
                      </c15:dlblFieldTableCache>
                    </c15:dlblFTEntry>
                  </c15:dlblFieldTable>
                  <c15:showDataLabelsRange val="0"/>
                </c:ext>
                <c:ext xmlns:c16="http://schemas.microsoft.com/office/drawing/2014/chart" uri="{C3380CC4-5D6E-409C-BE32-E72D297353CC}">
                  <c16:uniqueId val="{00000003-060D-4612-92C7-B5C2C626E07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{54EB3E64-2F5B-4715-9DC7-C120D16B969A}</c15:txfldGUID>
                      <c15:f>Diagramm!$I$50</c15:f>
                      <c15:dlblFieldTableCache>
                        <c:ptCount val="1"/>
                      </c15:dlblFieldTableCache>
                    </c15:dlblFTEntry>
                  </c15:dlblFieldTable>
                  <c15:showDataLabelsRange val="0"/>
                </c:ext>
                <c:ext xmlns:c16="http://schemas.microsoft.com/office/drawing/2014/chart" uri="{C3380CC4-5D6E-409C-BE32-E72D297353CC}">
                  <c16:uniqueId val="{00000004-060D-4612-92C7-B5C2C626E07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{25CB384C-D431-407F-9A2E-D44C48D385E9}</c15:txfldGUID>
                      <c15:f>Diagramm!$I$51</c15:f>
                      <c15:dlblFieldTableCache>
                        <c:ptCount val="1"/>
                      </c15:dlblFieldTableCache>
                    </c15:dlblFTEntry>
                  </c15:dlblFieldTable>
                  <c15:showDataLabelsRange val="0"/>
                </c:ext>
                <c:ext xmlns:c16="http://schemas.microsoft.com/office/drawing/2014/chart" uri="{C3380CC4-5D6E-409C-BE32-E72D297353CC}">
                  <c16:uniqueId val="{00000005-060D-4612-92C7-B5C2C626E07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{C2459B6D-F1E6-4F8D-895C-B5B97A36A77A}</c15:txfldGUID>
                      <c15:f>Diagramm!$I$52</c15:f>
                      <c15:dlblFieldTableCache>
                        <c:ptCount val="1"/>
                      </c15:dlblFieldTableCache>
                    </c15:dlblFTEntry>
                  </c15:dlblFieldTable>
                  <c15:showDataLabelsRange val="0"/>
                </c:ext>
                <c:ext xmlns:c16="http://schemas.microsoft.com/office/drawing/2014/chart" uri="{C3380CC4-5D6E-409C-BE32-E72D297353CC}">
                  <c16:uniqueId val="{00000006-060D-4612-92C7-B5C2C626E07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{1802398E-595A-4B52-A075-F71C89589682}</c15:txfldGUID>
                      <c15:f>Diagramm!$I$53</c15:f>
                      <c15:dlblFieldTableCache>
                        <c:ptCount val="1"/>
                      </c15:dlblFieldTableCache>
                    </c15:dlblFTEntry>
                  </c15:dlblFieldTable>
                  <c15:showDataLabelsRange val="0"/>
                </c:ext>
                <c:ext xmlns:c16="http://schemas.microsoft.com/office/drawing/2014/chart" uri="{C3380CC4-5D6E-409C-BE32-E72D297353CC}">
                  <c16:uniqueId val="{00000007-060D-4612-92C7-B5C2C626E07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{98928ED2-ADD2-40EB-AA70-D57F9340A35C}</c15:txfldGUID>
                      <c15:f>Diagramm!$I$54</c15:f>
                      <c15:dlblFieldTableCache>
                        <c:ptCount val="1"/>
                      </c15:dlblFieldTableCache>
                    </c15:dlblFTEntry>
                  </c15:dlblFieldTable>
                  <c15:showDataLabelsRange val="0"/>
                </c:ext>
                <c:ext xmlns:c16="http://schemas.microsoft.com/office/drawing/2014/chart" uri="{C3380CC4-5D6E-409C-BE32-E72D297353CC}">
                  <c16:uniqueId val="{00000008-060D-4612-92C7-B5C2C626E07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{C2BBC448-9864-46FA-9E1D-9E1D2E52FF9F}</c15:txfldGUID>
                      <c15:f>Diagramm!$I$55</c15:f>
                      <c15:dlblFieldTableCache>
                        <c:ptCount val="1"/>
                      </c15:dlblFieldTableCache>
                    </c15:dlblFTEntry>
                  </c15:dlblFieldTable>
                  <c15:showDataLabelsRange val="0"/>
                </c:ext>
                <c:ext xmlns:c16="http://schemas.microsoft.com/office/drawing/2014/chart" uri="{C3380CC4-5D6E-409C-BE32-E72D297353CC}">
                  <c16:uniqueId val="{00000009-060D-4612-92C7-B5C2C626E07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{9F4EBFBD-9F72-484E-A76B-8D1343A6BCE0}</c15:txfldGUID>
                      <c15:f>Diagramm!$I$56</c15:f>
                      <c15:dlblFieldTableCache>
                        <c:ptCount val="1"/>
                      </c15:dlblFieldTableCache>
                    </c15:dlblFTEntry>
                  </c15:dlblFieldTable>
                  <c15:showDataLabelsRange val="0"/>
                </c:ext>
                <c:ext xmlns:c16="http://schemas.microsoft.com/office/drawing/2014/chart" uri="{C3380CC4-5D6E-409C-BE32-E72D297353CC}">
                  <c16:uniqueId val="{0000000A-060D-4612-92C7-B5C2C626E07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{086243B8-D4B3-49CD-A5E1-53729146A1C7}</c15:txfldGUID>
                      <c15:f>Diagramm!$I$57</c15:f>
                      <c15:dlblFieldTableCache>
                        <c:ptCount val="1"/>
                      </c15:dlblFieldTableCache>
                    </c15:dlblFTEntry>
                  </c15:dlblFieldTable>
                  <c15:showDataLabelsRange val="0"/>
                </c:ext>
                <c:ext xmlns:c16="http://schemas.microsoft.com/office/drawing/2014/chart" uri="{C3380CC4-5D6E-409C-BE32-E72D297353CC}">
                  <c16:uniqueId val="{0000000B-060D-4612-92C7-B5C2C626E07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{3555F061-4676-48F4-B221-C69629EBEFFC}</c15:txfldGUID>
                      <c15:f>Diagramm!$I$58</c15:f>
                      <c15:dlblFieldTableCache>
                        <c:ptCount val="1"/>
                      </c15:dlblFieldTableCache>
                    </c15:dlblFTEntry>
                  </c15:dlblFieldTable>
                  <c15:showDataLabelsRange val="0"/>
                </c:ext>
                <c:ext xmlns:c16="http://schemas.microsoft.com/office/drawing/2014/chart" uri="{C3380CC4-5D6E-409C-BE32-E72D297353CC}">
                  <c16:uniqueId val="{0000000C-060D-4612-92C7-B5C2C626E07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{9433F3DC-AF95-4D07-A89F-2A3A50A82693}</c15:txfldGUID>
                      <c15:f>Diagramm!$I$59</c15:f>
                      <c15:dlblFieldTableCache>
                        <c:ptCount val="1"/>
                      </c15:dlblFieldTableCache>
                    </c15:dlblFTEntry>
                  </c15:dlblFieldTable>
                  <c15:showDataLabelsRange val="0"/>
                </c:ext>
                <c:ext xmlns:c16="http://schemas.microsoft.com/office/drawing/2014/chart" uri="{C3380CC4-5D6E-409C-BE32-E72D297353CC}">
                  <c16:uniqueId val="{0000000D-060D-4612-92C7-B5C2C626E07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{B34CBC3A-C882-4AD3-B44E-FB072A8D064A}</c15:txfldGUID>
                      <c15:f>Diagramm!$I$60</c15:f>
                      <c15:dlblFieldTableCache>
                        <c:ptCount val="1"/>
                      </c15:dlblFieldTableCache>
                    </c15:dlblFTEntry>
                  </c15:dlblFieldTable>
                  <c15:showDataLabelsRange val="0"/>
                </c:ext>
                <c:ext xmlns:c16="http://schemas.microsoft.com/office/drawing/2014/chart" uri="{C3380CC4-5D6E-409C-BE32-E72D297353CC}">
                  <c16:uniqueId val="{0000000E-060D-4612-92C7-B5C2C626E07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{0A663A32-44FE-43CA-BBA2-C198D519280B}</c15:txfldGUID>
                      <c15:f>Diagramm!$I$61</c15:f>
                      <c15:dlblFieldTableCache>
                        <c:ptCount val="1"/>
                      </c15:dlblFieldTableCache>
                    </c15:dlblFTEntry>
                  </c15:dlblFieldTable>
                  <c15:showDataLabelsRange val="0"/>
                </c:ext>
                <c:ext xmlns:c16="http://schemas.microsoft.com/office/drawing/2014/chart" uri="{C3380CC4-5D6E-409C-BE32-E72D297353CC}">
                  <c16:uniqueId val="{0000000F-060D-4612-92C7-B5C2C626E07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{54284A59-86A6-4CB9-8990-D7989B59088D}</c15:txfldGUID>
                      <c15:f>Diagramm!$I$62</c15:f>
                      <c15:dlblFieldTableCache>
                        <c:ptCount val="1"/>
                      </c15:dlblFieldTableCache>
                    </c15:dlblFTEntry>
                  </c15:dlblFieldTable>
                  <c15:showDataLabelsRange val="0"/>
                </c:ext>
                <c:ext xmlns:c16="http://schemas.microsoft.com/office/drawing/2014/chart" uri="{C3380CC4-5D6E-409C-BE32-E72D297353CC}">
                  <c16:uniqueId val="{00000010-060D-4612-92C7-B5C2C626E07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{9DE63B17-A779-4172-9156-9D0746E07AEB}</c15:txfldGUID>
                      <c15:f>Diagramm!$I$63</c15:f>
                      <c15:dlblFieldTableCache>
                        <c:ptCount val="1"/>
                      </c15:dlblFieldTableCache>
                    </c15:dlblFTEntry>
                  </c15:dlblFieldTable>
                  <c15:showDataLabelsRange val="0"/>
                </c:ext>
                <c:ext xmlns:c16="http://schemas.microsoft.com/office/drawing/2014/chart" uri="{C3380CC4-5D6E-409C-BE32-E72D297353CC}">
                  <c16:uniqueId val="{00000011-060D-4612-92C7-B5C2C626E07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{8DFE7F77-C6B8-461B-A0B1-7D7F159293E8}</c15:txfldGUID>
                      <c15:f>Diagramm!$I$64</c15:f>
                      <c15:dlblFieldTableCache>
                        <c:ptCount val="1"/>
                      </c15:dlblFieldTableCache>
                    </c15:dlblFTEntry>
                  </c15:dlblFieldTable>
                  <c15:showDataLabelsRange val="0"/>
                </c:ext>
                <c:ext xmlns:c16="http://schemas.microsoft.com/office/drawing/2014/chart" uri="{C3380CC4-5D6E-409C-BE32-E72D297353CC}">
                  <c16:uniqueId val="{00000012-060D-4612-92C7-B5C2C626E07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{CE45020A-96E7-446C-89EC-A3A950C93756}</c15:txfldGUID>
                      <c15:f>Diagramm!$I$65</c15:f>
                      <c15:dlblFieldTableCache>
                        <c:ptCount val="1"/>
                      </c15:dlblFieldTableCache>
                    </c15:dlblFTEntry>
                  </c15:dlblFieldTable>
                  <c15:showDataLabelsRange val="0"/>
                </c:ext>
                <c:ext xmlns:c16="http://schemas.microsoft.com/office/drawing/2014/chart" uri="{C3380CC4-5D6E-409C-BE32-E72D297353CC}">
                  <c16:uniqueId val="{00000013-060D-4612-92C7-B5C2C626E07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{5E8D3136-9B41-452A-9417-32E792967AA4}</c15:txfldGUID>
                      <c15:f>Diagramm!$I$66</c15:f>
                      <c15:dlblFieldTableCache>
                        <c:ptCount val="1"/>
                      </c15:dlblFieldTableCache>
                    </c15:dlblFTEntry>
                  </c15:dlblFieldTable>
                  <c15:showDataLabelsRange val="0"/>
                </c:ext>
                <c:ext xmlns:c16="http://schemas.microsoft.com/office/drawing/2014/chart" uri="{C3380CC4-5D6E-409C-BE32-E72D297353CC}">
                  <c16:uniqueId val="{00000014-060D-4612-92C7-B5C2C626E07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{902EAC18-DF33-40E7-8C1C-B71CB2DB9BFF}</c15:txfldGUID>
                      <c15:f>Diagramm!$I$67</c15:f>
                      <c15:dlblFieldTableCache>
                        <c:ptCount val="1"/>
                      </c15:dlblFieldTableCache>
                    </c15:dlblFTEntry>
                  </c15:dlblFieldTable>
                  <c15:showDataLabelsRange val="0"/>
                </c:ext>
                <c:ext xmlns:c16="http://schemas.microsoft.com/office/drawing/2014/chart" uri="{C3380CC4-5D6E-409C-BE32-E72D297353CC}">
                  <c16:uniqueId val="{00000015-060D-4612-92C7-B5C2C626E0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060D-4612-92C7-B5C2C626E07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{B3E671DF-F1F7-4AF4-9F00-DD1BD234FA2A}</c15:txfldGUID>
                      <c15:f>Diagramm!$K$46</c15:f>
                      <c15:dlblFieldTableCache>
                        <c:ptCount val="1"/>
                      </c15:dlblFieldTableCache>
                    </c15:dlblFTEntry>
                  </c15:dlblFieldTable>
                  <c15:showDataLabelsRange val="0"/>
                </c:ext>
                <c:ext xmlns:c16="http://schemas.microsoft.com/office/drawing/2014/chart" uri="{C3380CC4-5D6E-409C-BE32-E72D297353CC}">
                  <c16:uniqueId val="{00000017-060D-4612-92C7-B5C2C626E07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{E7C56663-6A93-4E4A-A747-3460C09BDF99}</c15:txfldGUID>
                      <c15:f>Diagramm!$K$47</c15:f>
                      <c15:dlblFieldTableCache>
                        <c:ptCount val="1"/>
                      </c15:dlblFieldTableCache>
                    </c15:dlblFTEntry>
                  </c15:dlblFieldTable>
                  <c15:showDataLabelsRange val="0"/>
                </c:ext>
                <c:ext xmlns:c16="http://schemas.microsoft.com/office/drawing/2014/chart" uri="{C3380CC4-5D6E-409C-BE32-E72D297353CC}">
                  <c16:uniqueId val="{00000018-060D-4612-92C7-B5C2C626E07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{9EBB9B51-1FAD-407A-B688-7BFD92B9B936}</c15:txfldGUID>
                      <c15:f>Diagramm!$K$48</c15:f>
                      <c15:dlblFieldTableCache>
                        <c:ptCount val="1"/>
                      </c15:dlblFieldTableCache>
                    </c15:dlblFTEntry>
                  </c15:dlblFieldTable>
                  <c15:showDataLabelsRange val="0"/>
                </c:ext>
                <c:ext xmlns:c16="http://schemas.microsoft.com/office/drawing/2014/chart" uri="{C3380CC4-5D6E-409C-BE32-E72D297353CC}">
                  <c16:uniqueId val="{00000019-060D-4612-92C7-B5C2C626E07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{4B6F2223-D0A6-427C-AA50-E9587EF76638}</c15:txfldGUID>
                      <c15:f>Diagramm!$K$49</c15:f>
                      <c15:dlblFieldTableCache>
                        <c:ptCount val="1"/>
                      </c15:dlblFieldTableCache>
                    </c15:dlblFTEntry>
                  </c15:dlblFieldTable>
                  <c15:showDataLabelsRange val="0"/>
                </c:ext>
                <c:ext xmlns:c16="http://schemas.microsoft.com/office/drawing/2014/chart" uri="{C3380CC4-5D6E-409C-BE32-E72D297353CC}">
                  <c16:uniqueId val="{0000001A-060D-4612-92C7-B5C2C626E07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{CE917983-C752-476E-A184-F7F97CB9181F}</c15:txfldGUID>
                      <c15:f>Diagramm!$K$50</c15:f>
                      <c15:dlblFieldTableCache>
                        <c:ptCount val="1"/>
                      </c15:dlblFieldTableCache>
                    </c15:dlblFTEntry>
                  </c15:dlblFieldTable>
                  <c15:showDataLabelsRange val="0"/>
                </c:ext>
                <c:ext xmlns:c16="http://schemas.microsoft.com/office/drawing/2014/chart" uri="{C3380CC4-5D6E-409C-BE32-E72D297353CC}">
                  <c16:uniqueId val="{0000001B-060D-4612-92C7-B5C2C626E07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{D5253A34-A0DA-445D-A4D2-8AF55872CC76}</c15:txfldGUID>
                      <c15:f>Diagramm!$K$51</c15:f>
                      <c15:dlblFieldTableCache>
                        <c:ptCount val="1"/>
                      </c15:dlblFieldTableCache>
                    </c15:dlblFTEntry>
                  </c15:dlblFieldTable>
                  <c15:showDataLabelsRange val="0"/>
                </c:ext>
                <c:ext xmlns:c16="http://schemas.microsoft.com/office/drawing/2014/chart" uri="{C3380CC4-5D6E-409C-BE32-E72D297353CC}">
                  <c16:uniqueId val="{0000001C-060D-4612-92C7-B5C2C626E07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{971E4507-FB46-4B0A-B30E-780CBA301D10}</c15:txfldGUID>
                      <c15:f>Diagramm!$K$52</c15:f>
                      <c15:dlblFieldTableCache>
                        <c:ptCount val="1"/>
                      </c15:dlblFieldTableCache>
                    </c15:dlblFTEntry>
                  </c15:dlblFieldTable>
                  <c15:showDataLabelsRange val="0"/>
                </c:ext>
                <c:ext xmlns:c16="http://schemas.microsoft.com/office/drawing/2014/chart" uri="{C3380CC4-5D6E-409C-BE32-E72D297353CC}">
                  <c16:uniqueId val="{0000001D-060D-4612-92C7-B5C2C626E07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{E5BFC63A-6989-44B9-8751-EE1BB86B07F6}</c15:txfldGUID>
                      <c15:f>Diagramm!$K$53</c15:f>
                      <c15:dlblFieldTableCache>
                        <c:ptCount val="1"/>
                      </c15:dlblFieldTableCache>
                    </c15:dlblFTEntry>
                  </c15:dlblFieldTable>
                  <c15:showDataLabelsRange val="0"/>
                </c:ext>
                <c:ext xmlns:c16="http://schemas.microsoft.com/office/drawing/2014/chart" uri="{C3380CC4-5D6E-409C-BE32-E72D297353CC}">
                  <c16:uniqueId val="{0000001E-060D-4612-92C7-B5C2C626E07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{07B052E7-36D8-4D83-84AD-2E87590179C4}</c15:txfldGUID>
                      <c15:f>Diagramm!$K$54</c15:f>
                      <c15:dlblFieldTableCache>
                        <c:ptCount val="1"/>
                      </c15:dlblFieldTableCache>
                    </c15:dlblFTEntry>
                  </c15:dlblFieldTable>
                  <c15:showDataLabelsRange val="0"/>
                </c:ext>
                <c:ext xmlns:c16="http://schemas.microsoft.com/office/drawing/2014/chart" uri="{C3380CC4-5D6E-409C-BE32-E72D297353CC}">
                  <c16:uniqueId val="{0000001F-060D-4612-92C7-B5C2C626E07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{FA75956B-4099-4ECE-B2E7-0B081BD5399C}</c15:txfldGUID>
                      <c15:f>Diagramm!$K$55</c15:f>
                      <c15:dlblFieldTableCache>
                        <c:ptCount val="1"/>
                      </c15:dlblFieldTableCache>
                    </c15:dlblFTEntry>
                  </c15:dlblFieldTable>
                  <c15:showDataLabelsRange val="0"/>
                </c:ext>
                <c:ext xmlns:c16="http://schemas.microsoft.com/office/drawing/2014/chart" uri="{C3380CC4-5D6E-409C-BE32-E72D297353CC}">
                  <c16:uniqueId val="{00000020-060D-4612-92C7-B5C2C626E07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{C3F63EA5-E56E-4277-B1FB-2B0C56920370}</c15:txfldGUID>
                      <c15:f>Diagramm!$K$56</c15:f>
                      <c15:dlblFieldTableCache>
                        <c:ptCount val="1"/>
                      </c15:dlblFieldTableCache>
                    </c15:dlblFTEntry>
                  </c15:dlblFieldTable>
                  <c15:showDataLabelsRange val="0"/>
                </c:ext>
                <c:ext xmlns:c16="http://schemas.microsoft.com/office/drawing/2014/chart" uri="{C3380CC4-5D6E-409C-BE32-E72D297353CC}">
                  <c16:uniqueId val="{00000021-060D-4612-92C7-B5C2C626E07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{50CB62BA-539C-406B-B870-1D3399EF8603}</c15:txfldGUID>
                      <c15:f>Diagramm!$K$57</c15:f>
                      <c15:dlblFieldTableCache>
                        <c:ptCount val="1"/>
                      </c15:dlblFieldTableCache>
                    </c15:dlblFTEntry>
                  </c15:dlblFieldTable>
                  <c15:showDataLabelsRange val="0"/>
                </c:ext>
                <c:ext xmlns:c16="http://schemas.microsoft.com/office/drawing/2014/chart" uri="{C3380CC4-5D6E-409C-BE32-E72D297353CC}">
                  <c16:uniqueId val="{00000022-060D-4612-92C7-B5C2C626E07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{D5B8BD99-7286-4DA6-BD00-C8873DC820EC}</c15:txfldGUID>
                      <c15:f>Diagramm!$K$58</c15:f>
                      <c15:dlblFieldTableCache>
                        <c:ptCount val="1"/>
                      </c15:dlblFieldTableCache>
                    </c15:dlblFTEntry>
                  </c15:dlblFieldTable>
                  <c15:showDataLabelsRange val="0"/>
                </c:ext>
                <c:ext xmlns:c16="http://schemas.microsoft.com/office/drawing/2014/chart" uri="{C3380CC4-5D6E-409C-BE32-E72D297353CC}">
                  <c16:uniqueId val="{00000023-060D-4612-92C7-B5C2C626E07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{C5AC1993-EC8D-4435-A901-58095AE87AC5}</c15:txfldGUID>
                      <c15:f>Diagramm!$K$59</c15:f>
                      <c15:dlblFieldTableCache>
                        <c:ptCount val="1"/>
                      </c15:dlblFieldTableCache>
                    </c15:dlblFTEntry>
                  </c15:dlblFieldTable>
                  <c15:showDataLabelsRange val="0"/>
                </c:ext>
                <c:ext xmlns:c16="http://schemas.microsoft.com/office/drawing/2014/chart" uri="{C3380CC4-5D6E-409C-BE32-E72D297353CC}">
                  <c16:uniqueId val="{00000024-060D-4612-92C7-B5C2C626E07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{7DF10D34-520D-4E0C-B452-569542352379}</c15:txfldGUID>
                      <c15:f>Diagramm!$K$60</c15:f>
                      <c15:dlblFieldTableCache>
                        <c:ptCount val="1"/>
                      </c15:dlblFieldTableCache>
                    </c15:dlblFTEntry>
                  </c15:dlblFieldTable>
                  <c15:showDataLabelsRange val="0"/>
                </c:ext>
                <c:ext xmlns:c16="http://schemas.microsoft.com/office/drawing/2014/chart" uri="{C3380CC4-5D6E-409C-BE32-E72D297353CC}">
                  <c16:uniqueId val="{00000025-060D-4612-92C7-B5C2C626E07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{CB88A32B-6A97-4069-801B-4245B2107B3D}</c15:txfldGUID>
                      <c15:f>Diagramm!$K$61</c15:f>
                      <c15:dlblFieldTableCache>
                        <c:ptCount val="1"/>
                      </c15:dlblFieldTableCache>
                    </c15:dlblFTEntry>
                  </c15:dlblFieldTable>
                  <c15:showDataLabelsRange val="0"/>
                </c:ext>
                <c:ext xmlns:c16="http://schemas.microsoft.com/office/drawing/2014/chart" uri="{C3380CC4-5D6E-409C-BE32-E72D297353CC}">
                  <c16:uniqueId val="{00000026-060D-4612-92C7-B5C2C626E07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{DA55971B-B492-4F26-8D0F-C57069A81391}</c15:txfldGUID>
                      <c15:f>Diagramm!$K$62</c15:f>
                      <c15:dlblFieldTableCache>
                        <c:ptCount val="1"/>
                      </c15:dlblFieldTableCache>
                    </c15:dlblFTEntry>
                  </c15:dlblFieldTable>
                  <c15:showDataLabelsRange val="0"/>
                </c:ext>
                <c:ext xmlns:c16="http://schemas.microsoft.com/office/drawing/2014/chart" uri="{C3380CC4-5D6E-409C-BE32-E72D297353CC}">
                  <c16:uniqueId val="{00000027-060D-4612-92C7-B5C2C626E07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{E9C6D7C2-B542-4467-9F67-6EEB52072454}</c15:txfldGUID>
                      <c15:f>Diagramm!$K$63</c15:f>
                      <c15:dlblFieldTableCache>
                        <c:ptCount val="1"/>
                      </c15:dlblFieldTableCache>
                    </c15:dlblFTEntry>
                  </c15:dlblFieldTable>
                  <c15:showDataLabelsRange val="0"/>
                </c:ext>
                <c:ext xmlns:c16="http://schemas.microsoft.com/office/drawing/2014/chart" uri="{C3380CC4-5D6E-409C-BE32-E72D297353CC}">
                  <c16:uniqueId val="{00000028-060D-4612-92C7-B5C2C626E07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{FD6DCE3F-2500-4593-9661-F1951033F76C}</c15:txfldGUID>
                      <c15:f>Diagramm!$K$64</c15:f>
                      <c15:dlblFieldTableCache>
                        <c:ptCount val="1"/>
                      </c15:dlblFieldTableCache>
                    </c15:dlblFTEntry>
                  </c15:dlblFieldTable>
                  <c15:showDataLabelsRange val="0"/>
                </c:ext>
                <c:ext xmlns:c16="http://schemas.microsoft.com/office/drawing/2014/chart" uri="{C3380CC4-5D6E-409C-BE32-E72D297353CC}">
                  <c16:uniqueId val="{00000029-060D-4612-92C7-B5C2C626E07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{8769E855-7769-47DE-8F2A-69A78D29410F}</c15:txfldGUID>
                      <c15:f>Diagramm!$K$65</c15:f>
                      <c15:dlblFieldTableCache>
                        <c:ptCount val="1"/>
                      </c15:dlblFieldTableCache>
                    </c15:dlblFTEntry>
                  </c15:dlblFieldTable>
                  <c15:showDataLabelsRange val="0"/>
                </c:ext>
                <c:ext xmlns:c16="http://schemas.microsoft.com/office/drawing/2014/chart" uri="{C3380CC4-5D6E-409C-BE32-E72D297353CC}">
                  <c16:uniqueId val="{0000002A-060D-4612-92C7-B5C2C626E07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{419D6A58-61DC-4767-8E3E-156BAF8CA821}</c15:txfldGUID>
                      <c15:f>Diagramm!$K$66</c15:f>
                      <c15:dlblFieldTableCache>
                        <c:ptCount val="1"/>
                      </c15:dlblFieldTableCache>
                    </c15:dlblFTEntry>
                  </c15:dlblFieldTable>
                  <c15:showDataLabelsRange val="0"/>
                </c:ext>
                <c:ext xmlns:c16="http://schemas.microsoft.com/office/drawing/2014/chart" uri="{C3380CC4-5D6E-409C-BE32-E72D297353CC}">
                  <c16:uniqueId val="{0000002B-060D-4612-92C7-B5C2C626E07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{3672DB3C-7F0D-4816-8454-DC9818B2D838}</c15:txfldGUID>
                      <c15:f>Diagramm!$K$67</c15:f>
                      <c15:dlblFieldTableCache>
                        <c:ptCount val="1"/>
                      </c15:dlblFieldTableCache>
                    </c15:dlblFTEntry>
                  </c15:dlblFieldTable>
                  <c15:showDataLabelsRange val="0"/>
                </c:ext>
                <c:ext xmlns:c16="http://schemas.microsoft.com/office/drawing/2014/chart" uri="{C3380CC4-5D6E-409C-BE32-E72D297353CC}">
                  <c16:uniqueId val="{0000002C-060D-4612-92C7-B5C2C626E07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060D-4612-92C7-B5C2C626E07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{28847BAE-AA16-4C2C-864D-1B2FBA2DF157}</c15:txfldGUID>
                      <c15:f>Diagramm!$J$46</c15:f>
                      <c15:dlblFieldTableCache>
                        <c:ptCount val="1"/>
                      </c15:dlblFieldTableCache>
                    </c15:dlblFTEntry>
                  </c15:dlblFieldTable>
                  <c15:showDataLabelsRange val="0"/>
                </c:ext>
                <c:ext xmlns:c16="http://schemas.microsoft.com/office/drawing/2014/chart" uri="{C3380CC4-5D6E-409C-BE32-E72D297353CC}">
                  <c16:uniqueId val="{0000002E-060D-4612-92C7-B5C2C626E07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{20BDB788-D591-4467-A137-02054FD1EDB3}</c15:txfldGUID>
                      <c15:f>Diagramm!$J$47</c15:f>
                      <c15:dlblFieldTableCache>
                        <c:ptCount val="1"/>
                      </c15:dlblFieldTableCache>
                    </c15:dlblFTEntry>
                  </c15:dlblFieldTable>
                  <c15:showDataLabelsRange val="0"/>
                </c:ext>
                <c:ext xmlns:c16="http://schemas.microsoft.com/office/drawing/2014/chart" uri="{C3380CC4-5D6E-409C-BE32-E72D297353CC}">
                  <c16:uniqueId val="{0000002F-060D-4612-92C7-B5C2C626E07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{B87FFABC-0E79-41F6-9A0A-51784A02AC6F}</c15:txfldGUID>
                      <c15:f>Diagramm!$J$48</c15:f>
                      <c15:dlblFieldTableCache>
                        <c:ptCount val="1"/>
                      </c15:dlblFieldTableCache>
                    </c15:dlblFTEntry>
                  </c15:dlblFieldTable>
                  <c15:showDataLabelsRange val="0"/>
                </c:ext>
                <c:ext xmlns:c16="http://schemas.microsoft.com/office/drawing/2014/chart" uri="{C3380CC4-5D6E-409C-BE32-E72D297353CC}">
                  <c16:uniqueId val="{00000030-060D-4612-92C7-B5C2C626E07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{1861CFC4-C8B4-4648-85C9-E9591D48B4D2}</c15:txfldGUID>
                      <c15:f>Diagramm!$J$49</c15:f>
                      <c15:dlblFieldTableCache>
                        <c:ptCount val="1"/>
                      </c15:dlblFieldTableCache>
                    </c15:dlblFTEntry>
                  </c15:dlblFieldTable>
                  <c15:showDataLabelsRange val="0"/>
                </c:ext>
                <c:ext xmlns:c16="http://schemas.microsoft.com/office/drawing/2014/chart" uri="{C3380CC4-5D6E-409C-BE32-E72D297353CC}">
                  <c16:uniqueId val="{00000031-060D-4612-92C7-B5C2C626E07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{CA8038C1-0012-448F-BFE9-FC99815C1F18}</c15:txfldGUID>
                      <c15:f>Diagramm!$J$50</c15:f>
                      <c15:dlblFieldTableCache>
                        <c:ptCount val="1"/>
                      </c15:dlblFieldTableCache>
                    </c15:dlblFTEntry>
                  </c15:dlblFieldTable>
                  <c15:showDataLabelsRange val="0"/>
                </c:ext>
                <c:ext xmlns:c16="http://schemas.microsoft.com/office/drawing/2014/chart" uri="{C3380CC4-5D6E-409C-BE32-E72D297353CC}">
                  <c16:uniqueId val="{00000032-060D-4612-92C7-B5C2C626E07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{381386F8-6616-43B3-BB14-1D45FD22658F}</c15:txfldGUID>
                      <c15:f>Diagramm!$J$51</c15:f>
                      <c15:dlblFieldTableCache>
                        <c:ptCount val="1"/>
                      </c15:dlblFieldTableCache>
                    </c15:dlblFTEntry>
                  </c15:dlblFieldTable>
                  <c15:showDataLabelsRange val="0"/>
                </c:ext>
                <c:ext xmlns:c16="http://schemas.microsoft.com/office/drawing/2014/chart" uri="{C3380CC4-5D6E-409C-BE32-E72D297353CC}">
                  <c16:uniqueId val="{00000033-060D-4612-92C7-B5C2C626E07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{B3606CFB-3165-4AB0-B7D0-B73EF5E70503}</c15:txfldGUID>
                      <c15:f>Diagramm!$J$52</c15:f>
                      <c15:dlblFieldTableCache>
                        <c:ptCount val="1"/>
                      </c15:dlblFieldTableCache>
                    </c15:dlblFTEntry>
                  </c15:dlblFieldTable>
                  <c15:showDataLabelsRange val="0"/>
                </c:ext>
                <c:ext xmlns:c16="http://schemas.microsoft.com/office/drawing/2014/chart" uri="{C3380CC4-5D6E-409C-BE32-E72D297353CC}">
                  <c16:uniqueId val="{00000034-060D-4612-92C7-B5C2C626E07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{BDB9B7FE-FD36-4E72-ADA4-AE7A51348BCB}</c15:txfldGUID>
                      <c15:f>Diagramm!$J$53</c15:f>
                      <c15:dlblFieldTableCache>
                        <c:ptCount val="1"/>
                      </c15:dlblFieldTableCache>
                    </c15:dlblFTEntry>
                  </c15:dlblFieldTable>
                  <c15:showDataLabelsRange val="0"/>
                </c:ext>
                <c:ext xmlns:c16="http://schemas.microsoft.com/office/drawing/2014/chart" uri="{C3380CC4-5D6E-409C-BE32-E72D297353CC}">
                  <c16:uniqueId val="{00000035-060D-4612-92C7-B5C2C626E07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{823FD580-9B24-4017-967A-1C6BB7FFA65D}</c15:txfldGUID>
                      <c15:f>Diagramm!$J$54</c15:f>
                      <c15:dlblFieldTableCache>
                        <c:ptCount val="1"/>
                      </c15:dlblFieldTableCache>
                    </c15:dlblFTEntry>
                  </c15:dlblFieldTable>
                  <c15:showDataLabelsRange val="0"/>
                </c:ext>
                <c:ext xmlns:c16="http://schemas.microsoft.com/office/drawing/2014/chart" uri="{C3380CC4-5D6E-409C-BE32-E72D297353CC}">
                  <c16:uniqueId val="{00000036-060D-4612-92C7-B5C2C626E07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{8338545A-BDD6-40F7-BB30-5F5B09E84432}</c15:txfldGUID>
                      <c15:f>Diagramm!$J$55</c15:f>
                      <c15:dlblFieldTableCache>
                        <c:ptCount val="1"/>
                      </c15:dlblFieldTableCache>
                    </c15:dlblFTEntry>
                  </c15:dlblFieldTable>
                  <c15:showDataLabelsRange val="0"/>
                </c:ext>
                <c:ext xmlns:c16="http://schemas.microsoft.com/office/drawing/2014/chart" uri="{C3380CC4-5D6E-409C-BE32-E72D297353CC}">
                  <c16:uniqueId val="{00000037-060D-4612-92C7-B5C2C626E07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{1D4F2DF8-947F-48D1-949D-814089A879F2}</c15:txfldGUID>
                      <c15:f>Diagramm!$J$56</c15:f>
                      <c15:dlblFieldTableCache>
                        <c:ptCount val="1"/>
                      </c15:dlblFieldTableCache>
                    </c15:dlblFTEntry>
                  </c15:dlblFieldTable>
                  <c15:showDataLabelsRange val="0"/>
                </c:ext>
                <c:ext xmlns:c16="http://schemas.microsoft.com/office/drawing/2014/chart" uri="{C3380CC4-5D6E-409C-BE32-E72D297353CC}">
                  <c16:uniqueId val="{00000038-060D-4612-92C7-B5C2C626E07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{57E18A7E-0400-4A68-814E-BBD3A38596CB}</c15:txfldGUID>
                      <c15:f>Diagramm!$J$57</c15:f>
                      <c15:dlblFieldTableCache>
                        <c:ptCount val="1"/>
                      </c15:dlblFieldTableCache>
                    </c15:dlblFTEntry>
                  </c15:dlblFieldTable>
                  <c15:showDataLabelsRange val="0"/>
                </c:ext>
                <c:ext xmlns:c16="http://schemas.microsoft.com/office/drawing/2014/chart" uri="{C3380CC4-5D6E-409C-BE32-E72D297353CC}">
                  <c16:uniqueId val="{00000039-060D-4612-92C7-B5C2C626E07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{D9120CDE-21C4-49EE-995C-89982CF6825E}</c15:txfldGUID>
                      <c15:f>Diagramm!$J$58</c15:f>
                      <c15:dlblFieldTableCache>
                        <c:ptCount val="1"/>
                      </c15:dlblFieldTableCache>
                    </c15:dlblFTEntry>
                  </c15:dlblFieldTable>
                  <c15:showDataLabelsRange val="0"/>
                </c:ext>
                <c:ext xmlns:c16="http://schemas.microsoft.com/office/drawing/2014/chart" uri="{C3380CC4-5D6E-409C-BE32-E72D297353CC}">
                  <c16:uniqueId val="{0000003A-060D-4612-92C7-B5C2C626E07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{F7943053-7941-4CCF-A3AD-74A5610EAB8E}</c15:txfldGUID>
                      <c15:f>Diagramm!$J$59</c15:f>
                      <c15:dlblFieldTableCache>
                        <c:ptCount val="1"/>
                      </c15:dlblFieldTableCache>
                    </c15:dlblFTEntry>
                  </c15:dlblFieldTable>
                  <c15:showDataLabelsRange val="0"/>
                </c:ext>
                <c:ext xmlns:c16="http://schemas.microsoft.com/office/drawing/2014/chart" uri="{C3380CC4-5D6E-409C-BE32-E72D297353CC}">
                  <c16:uniqueId val="{0000003B-060D-4612-92C7-B5C2C626E07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{371DB186-EA28-4111-B9C0-E4F24DEFE97F}</c15:txfldGUID>
                      <c15:f>Diagramm!$J$60</c15:f>
                      <c15:dlblFieldTableCache>
                        <c:ptCount val="1"/>
                      </c15:dlblFieldTableCache>
                    </c15:dlblFTEntry>
                  </c15:dlblFieldTable>
                  <c15:showDataLabelsRange val="0"/>
                </c:ext>
                <c:ext xmlns:c16="http://schemas.microsoft.com/office/drawing/2014/chart" uri="{C3380CC4-5D6E-409C-BE32-E72D297353CC}">
                  <c16:uniqueId val="{0000003C-060D-4612-92C7-B5C2C626E07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{BFF5F760-CE4D-46F6-B95A-2333F7B06B23}</c15:txfldGUID>
                      <c15:f>Diagramm!$J$61</c15:f>
                      <c15:dlblFieldTableCache>
                        <c:ptCount val="1"/>
                      </c15:dlblFieldTableCache>
                    </c15:dlblFTEntry>
                  </c15:dlblFieldTable>
                  <c15:showDataLabelsRange val="0"/>
                </c:ext>
                <c:ext xmlns:c16="http://schemas.microsoft.com/office/drawing/2014/chart" uri="{C3380CC4-5D6E-409C-BE32-E72D297353CC}">
                  <c16:uniqueId val="{0000003D-060D-4612-92C7-B5C2C626E07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{F49D43CE-80F2-4BE7-A417-8077A0179C77}</c15:txfldGUID>
                      <c15:f>Diagramm!$J$62</c15:f>
                      <c15:dlblFieldTableCache>
                        <c:ptCount val="1"/>
                      </c15:dlblFieldTableCache>
                    </c15:dlblFTEntry>
                  </c15:dlblFieldTable>
                  <c15:showDataLabelsRange val="0"/>
                </c:ext>
                <c:ext xmlns:c16="http://schemas.microsoft.com/office/drawing/2014/chart" uri="{C3380CC4-5D6E-409C-BE32-E72D297353CC}">
                  <c16:uniqueId val="{0000003E-060D-4612-92C7-B5C2C626E07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{78DABA71-A277-4B00-A250-56B4A290A2AB}</c15:txfldGUID>
                      <c15:f>Diagramm!$J$63</c15:f>
                      <c15:dlblFieldTableCache>
                        <c:ptCount val="1"/>
                      </c15:dlblFieldTableCache>
                    </c15:dlblFTEntry>
                  </c15:dlblFieldTable>
                  <c15:showDataLabelsRange val="0"/>
                </c:ext>
                <c:ext xmlns:c16="http://schemas.microsoft.com/office/drawing/2014/chart" uri="{C3380CC4-5D6E-409C-BE32-E72D297353CC}">
                  <c16:uniqueId val="{0000003F-060D-4612-92C7-B5C2C626E07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{4AF7AE2A-F053-44A3-A101-93449EFE5146}</c15:txfldGUID>
                      <c15:f>Diagramm!$J$64</c15:f>
                      <c15:dlblFieldTableCache>
                        <c:ptCount val="1"/>
                      </c15:dlblFieldTableCache>
                    </c15:dlblFTEntry>
                  </c15:dlblFieldTable>
                  <c15:showDataLabelsRange val="0"/>
                </c:ext>
                <c:ext xmlns:c16="http://schemas.microsoft.com/office/drawing/2014/chart" uri="{C3380CC4-5D6E-409C-BE32-E72D297353CC}">
                  <c16:uniqueId val="{00000040-060D-4612-92C7-B5C2C626E07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{E5D7B468-B60C-444A-B0AC-7ECDD61CA612}</c15:txfldGUID>
                      <c15:f>Diagramm!$J$65</c15:f>
                      <c15:dlblFieldTableCache>
                        <c:ptCount val="1"/>
                      </c15:dlblFieldTableCache>
                    </c15:dlblFTEntry>
                  </c15:dlblFieldTable>
                  <c15:showDataLabelsRange val="0"/>
                </c:ext>
                <c:ext xmlns:c16="http://schemas.microsoft.com/office/drawing/2014/chart" uri="{C3380CC4-5D6E-409C-BE32-E72D297353CC}">
                  <c16:uniqueId val="{00000041-060D-4612-92C7-B5C2C626E07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{81521519-B644-4BF0-BD40-78248D2D904D}</c15:txfldGUID>
                      <c15:f>Diagramm!$J$66</c15:f>
                      <c15:dlblFieldTableCache>
                        <c:ptCount val="1"/>
                      </c15:dlblFieldTableCache>
                    </c15:dlblFTEntry>
                  </c15:dlblFieldTable>
                  <c15:showDataLabelsRange val="0"/>
                </c:ext>
                <c:ext xmlns:c16="http://schemas.microsoft.com/office/drawing/2014/chart" uri="{C3380CC4-5D6E-409C-BE32-E72D297353CC}">
                  <c16:uniqueId val="{00000042-060D-4612-92C7-B5C2C626E07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{9C42D203-B0CA-45A5-A2C4-9DC8C684A5F9}</c15:txfldGUID>
                      <c15:f>Diagramm!$J$67</c15:f>
                      <c15:dlblFieldTableCache>
                        <c:ptCount val="1"/>
                      </c15:dlblFieldTableCache>
                    </c15:dlblFTEntry>
                  </c15:dlblFieldTable>
                  <c15:showDataLabelsRange val="0"/>
                </c:ext>
                <c:ext xmlns:c16="http://schemas.microsoft.com/office/drawing/2014/chart" uri="{C3380CC4-5D6E-409C-BE32-E72D297353CC}">
                  <c16:uniqueId val="{00000043-060D-4612-92C7-B5C2C626E07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060D-4612-92C7-B5C2C626E07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6F0D-410A-BF5B-5CFD80A910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F0D-410A-BF5B-5CFD80A910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6F0D-410A-BF5B-5CFD80A910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F0D-410A-BF5B-5CFD80A910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F0D-410A-BF5B-5CFD80A910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0D-410A-BF5B-5CFD80A910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0D-410A-BF5B-5CFD80A910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0D-410A-BF5B-5CFD80A910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F0D-410A-BF5B-5CFD80A910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F0D-410A-BF5B-5CFD80A910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F0D-410A-BF5B-5CFD80A910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F0D-410A-BF5B-5CFD80A910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F0D-410A-BF5B-5CFD80A910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F0D-410A-BF5B-5CFD80A910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F0D-410A-BF5B-5CFD80A910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F0D-410A-BF5B-5CFD80A910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F0D-410A-BF5B-5CFD80A910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F0D-410A-BF5B-5CFD80A910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F0D-410A-BF5B-5CFD80A910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F0D-410A-BF5B-5CFD80A910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F0D-410A-BF5B-5CFD80A910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F0D-410A-BF5B-5CFD80A910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6F0D-410A-BF5B-5CFD80A910B3}"/>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F0D-410A-BF5B-5CFD80A910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F0D-410A-BF5B-5CFD80A910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F0D-410A-BF5B-5CFD80A910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F0D-410A-BF5B-5CFD80A910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F0D-410A-BF5B-5CFD80A910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F0D-410A-BF5B-5CFD80A910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F0D-410A-BF5B-5CFD80A910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F0D-410A-BF5B-5CFD80A910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F0D-410A-BF5B-5CFD80A910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F0D-410A-BF5B-5CFD80A910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6F0D-410A-BF5B-5CFD80A910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6F0D-410A-BF5B-5CFD80A910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6F0D-410A-BF5B-5CFD80A910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6F0D-410A-BF5B-5CFD80A910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6F0D-410A-BF5B-5CFD80A910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6F0D-410A-BF5B-5CFD80A910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6F0D-410A-BF5B-5CFD80A910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6F0D-410A-BF5B-5CFD80A910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6F0D-410A-BF5B-5CFD80A910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6F0D-410A-BF5B-5CFD80A910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6F0D-410A-BF5B-5CFD80A910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6F0D-410A-BF5B-5CFD80A910B3}"/>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6F0D-410A-BF5B-5CFD80A910B3}"/>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6F0D-410A-BF5B-5CFD80A910B3}"/>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6F0D-410A-BF5B-5CFD80A910B3}"/>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6F0D-410A-BF5B-5CFD80A910B3}"/>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6F0D-410A-BF5B-5CFD80A910B3}"/>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6F0D-410A-BF5B-5CFD80A910B3}"/>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6F0D-410A-BF5B-5CFD80A910B3}"/>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6F0D-410A-BF5B-5CFD80A910B3}"/>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6F0D-410A-BF5B-5CFD80A910B3}"/>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6F0D-410A-BF5B-5CFD80A910B3}"/>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6F0D-410A-BF5B-5CFD80A910B3}"/>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6F0D-410A-BF5B-5CFD80A910B3}"/>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6F0D-410A-BF5B-5CFD80A910B3}"/>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6F0D-410A-BF5B-5CFD80A910B3}"/>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6F0D-410A-BF5B-5CFD80A910B3}"/>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6F0D-410A-BF5B-5CFD80A910B3}"/>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6F0D-410A-BF5B-5CFD80A910B3}"/>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6F0D-410A-BF5B-5CFD80A910B3}"/>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6F0D-410A-BF5B-5CFD80A910B3}"/>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6F0D-410A-BF5B-5CFD80A910B3}"/>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6F0D-410A-BF5B-5CFD80A910B3}"/>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6F0D-410A-BF5B-5CFD80A910B3}"/>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6F0D-410A-BF5B-5CFD80A910B3}"/>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6F0D-410A-BF5B-5CFD80A910B3}"/>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100.80600022388894</c:v>
                </c:pt>
                <c:pt idx="2">
                  <c:v>102.5327437590955</c:v>
                </c:pt>
                <c:pt idx="3">
                  <c:v>101.34333370648159</c:v>
                </c:pt>
                <c:pt idx="4">
                  <c:v>102.50475764021046</c:v>
                </c:pt>
                <c:pt idx="5">
                  <c:v>103.41150789208552</c:v>
                </c:pt>
                <c:pt idx="6">
                  <c:v>106.00022388895107</c:v>
                </c:pt>
                <c:pt idx="7">
                  <c:v>105.47688346580095</c:v>
                </c:pt>
                <c:pt idx="8">
                  <c:v>107.33236314787867</c:v>
                </c:pt>
                <c:pt idx="9">
                  <c:v>108.02641889622745</c:v>
                </c:pt>
                <c:pt idx="10">
                  <c:v>110.20373894548302</c:v>
                </c:pt>
                <c:pt idx="11">
                  <c:v>110.3408709280197</c:v>
                </c:pt>
                <c:pt idx="12">
                  <c:v>110.62073211687003</c:v>
                </c:pt>
                <c:pt idx="13">
                  <c:v>111.3539684316579</c:v>
                </c:pt>
                <c:pt idx="14">
                  <c:v>113.97346915929698</c:v>
                </c:pt>
                <c:pt idx="15">
                  <c:v>113.24023284450912</c:v>
                </c:pt>
                <c:pt idx="16">
                  <c:v>113.95387887607747</c:v>
                </c:pt>
                <c:pt idx="17">
                  <c:v>115.26083062800852</c:v>
                </c:pt>
                <c:pt idx="18">
                  <c:v>117.39897011082503</c:v>
                </c:pt>
                <c:pt idx="19">
                  <c:v>116.54819209672003</c:v>
                </c:pt>
                <c:pt idx="20">
                  <c:v>117.14429642897124</c:v>
                </c:pt>
                <c:pt idx="21">
                  <c:v>117.72920631366841</c:v>
                </c:pt>
                <c:pt idx="22">
                  <c:v>119.54830404119556</c:v>
                </c:pt>
                <c:pt idx="23">
                  <c:v>118.40087316690922</c:v>
                </c:pt>
                <c:pt idx="24">
                  <c:v>118.99977611104893</c:v>
                </c:pt>
              </c:numCache>
            </c:numRef>
          </c:val>
          <c:smooth val="0"/>
          <c:extLst>
            <c:ext xmlns:c16="http://schemas.microsoft.com/office/drawing/2014/chart" uri="{C3380CC4-5D6E-409C-BE32-E72D297353CC}">
              <c16:uniqueId val="{00000000-4AC1-484C-847E-9184767C9EEE}"/>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103.57843137254903</c:v>
                </c:pt>
                <c:pt idx="2">
                  <c:v>104.43627450980392</c:v>
                </c:pt>
                <c:pt idx="3">
                  <c:v>103.18627450980394</c:v>
                </c:pt>
                <c:pt idx="4">
                  <c:v>102.35294117647058</c:v>
                </c:pt>
                <c:pt idx="5">
                  <c:v>106.25</c:v>
                </c:pt>
                <c:pt idx="6">
                  <c:v>109.09313725490195</c:v>
                </c:pt>
                <c:pt idx="7">
                  <c:v>106.51960784313725</c:v>
                </c:pt>
                <c:pt idx="8">
                  <c:v>106.91176470588235</c:v>
                </c:pt>
                <c:pt idx="9">
                  <c:v>110.07352941176471</c:v>
                </c:pt>
                <c:pt idx="10">
                  <c:v>114.01960784313725</c:v>
                </c:pt>
                <c:pt idx="11">
                  <c:v>112.86764705882352</c:v>
                </c:pt>
                <c:pt idx="12">
                  <c:v>114.75490196078431</c:v>
                </c:pt>
                <c:pt idx="13">
                  <c:v>117.99019607843138</c:v>
                </c:pt>
                <c:pt idx="14">
                  <c:v>121.34803921568627</c:v>
                </c:pt>
                <c:pt idx="15">
                  <c:v>121.29901960784312</c:v>
                </c:pt>
                <c:pt idx="16">
                  <c:v>122.10784313725492</c:v>
                </c:pt>
                <c:pt idx="17">
                  <c:v>127.94117647058823</c:v>
                </c:pt>
                <c:pt idx="18">
                  <c:v>131.1764705882353</c:v>
                </c:pt>
                <c:pt idx="19">
                  <c:v>128.70098039215688</c:v>
                </c:pt>
                <c:pt idx="20">
                  <c:v>128.60294117647061</c:v>
                </c:pt>
                <c:pt idx="21">
                  <c:v>130.90686274509804</c:v>
                </c:pt>
                <c:pt idx="22">
                  <c:v>131.7892156862745</c:v>
                </c:pt>
                <c:pt idx="23">
                  <c:v>130.68627450980392</c:v>
                </c:pt>
                <c:pt idx="24">
                  <c:v>128.62745098039215</c:v>
                </c:pt>
              </c:numCache>
            </c:numRef>
          </c:val>
          <c:smooth val="0"/>
          <c:extLst>
            <c:ext xmlns:c16="http://schemas.microsoft.com/office/drawing/2014/chart" uri="{C3380CC4-5D6E-409C-BE32-E72D297353CC}">
              <c16:uniqueId val="{00000001-4AC1-484C-847E-9184767C9EEE}"/>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101.08876455466505</c:v>
                </c:pt>
                <c:pt idx="2">
                  <c:v>99.546348102222893</c:v>
                </c:pt>
                <c:pt idx="3">
                  <c:v>100.68047784666565</c:v>
                </c:pt>
                <c:pt idx="4">
                  <c:v>97.98880991985483</c:v>
                </c:pt>
                <c:pt idx="5">
                  <c:v>99.425374262815666</c:v>
                </c:pt>
                <c:pt idx="6">
                  <c:v>99.470739452593378</c:v>
                </c:pt>
                <c:pt idx="7">
                  <c:v>99.68244367155603</c:v>
                </c:pt>
                <c:pt idx="8">
                  <c:v>98.563435657039165</c:v>
                </c:pt>
                <c:pt idx="9">
                  <c:v>99.77317405111144</c:v>
                </c:pt>
                <c:pt idx="10">
                  <c:v>98.124905489187967</c:v>
                </c:pt>
                <c:pt idx="11">
                  <c:v>99.017087554816271</c:v>
                </c:pt>
                <c:pt idx="12">
                  <c:v>98.170270678965679</c:v>
                </c:pt>
                <c:pt idx="13">
                  <c:v>98.714652956298195</c:v>
                </c:pt>
                <c:pt idx="14">
                  <c:v>97.005897474671102</c:v>
                </c:pt>
                <c:pt idx="15">
                  <c:v>97.35369726296689</c:v>
                </c:pt>
                <c:pt idx="16">
                  <c:v>96.642975956449419</c:v>
                </c:pt>
                <c:pt idx="17">
                  <c:v>98.003931649780739</c:v>
                </c:pt>
                <c:pt idx="18">
                  <c:v>96.506880387116283</c:v>
                </c:pt>
                <c:pt idx="19">
                  <c:v>98.034175109632542</c:v>
                </c:pt>
                <c:pt idx="20">
                  <c:v>96.718584606078934</c:v>
                </c:pt>
                <c:pt idx="21">
                  <c:v>97.338575533040981</c:v>
                </c:pt>
                <c:pt idx="22">
                  <c:v>96.401028277634964</c:v>
                </c:pt>
                <c:pt idx="23">
                  <c:v>95.705428701043402</c:v>
                </c:pt>
                <c:pt idx="24">
                  <c:v>93.10449115378799</c:v>
                </c:pt>
              </c:numCache>
            </c:numRef>
          </c:val>
          <c:smooth val="0"/>
          <c:extLst>
            <c:ext xmlns:c16="http://schemas.microsoft.com/office/drawing/2014/chart" uri="{C3380CC4-5D6E-409C-BE32-E72D297353CC}">
              <c16:uniqueId val="{00000002-4AC1-484C-847E-9184767C9EEE}"/>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4AC1-484C-847E-9184767C9EEE}"/>
                </c:ext>
              </c:extLst>
            </c:dLbl>
            <c:dLbl>
              <c:idx val="1"/>
              <c:delete val="1"/>
              <c:extLst>
                <c:ext xmlns:c15="http://schemas.microsoft.com/office/drawing/2012/chart" uri="{CE6537A1-D6FC-4f65-9D91-7224C49458BB}"/>
                <c:ext xmlns:c16="http://schemas.microsoft.com/office/drawing/2014/chart" uri="{C3380CC4-5D6E-409C-BE32-E72D297353CC}">
                  <c16:uniqueId val="{00000004-4AC1-484C-847E-9184767C9EEE}"/>
                </c:ext>
              </c:extLst>
            </c:dLbl>
            <c:dLbl>
              <c:idx val="2"/>
              <c:delete val="1"/>
              <c:extLst>
                <c:ext xmlns:c15="http://schemas.microsoft.com/office/drawing/2012/chart" uri="{CE6537A1-D6FC-4f65-9D91-7224C49458BB}"/>
                <c:ext xmlns:c16="http://schemas.microsoft.com/office/drawing/2014/chart" uri="{C3380CC4-5D6E-409C-BE32-E72D297353CC}">
                  <c16:uniqueId val="{00000005-4AC1-484C-847E-9184767C9EEE}"/>
                </c:ext>
              </c:extLst>
            </c:dLbl>
            <c:dLbl>
              <c:idx val="3"/>
              <c:delete val="1"/>
              <c:extLst>
                <c:ext xmlns:c15="http://schemas.microsoft.com/office/drawing/2012/chart" uri="{CE6537A1-D6FC-4f65-9D91-7224C49458BB}"/>
                <c:ext xmlns:c16="http://schemas.microsoft.com/office/drawing/2014/chart" uri="{C3380CC4-5D6E-409C-BE32-E72D297353CC}">
                  <c16:uniqueId val="{00000006-4AC1-484C-847E-9184767C9EEE}"/>
                </c:ext>
              </c:extLst>
            </c:dLbl>
            <c:dLbl>
              <c:idx val="4"/>
              <c:delete val="1"/>
              <c:extLst>
                <c:ext xmlns:c15="http://schemas.microsoft.com/office/drawing/2012/chart" uri="{CE6537A1-D6FC-4f65-9D91-7224C49458BB}"/>
                <c:ext xmlns:c16="http://schemas.microsoft.com/office/drawing/2014/chart" uri="{C3380CC4-5D6E-409C-BE32-E72D297353CC}">
                  <c16:uniqueId val="{00000007-4AC1-484C-847E-9184767C9EEE}"/>
                </c:ext>
              </c:extLst>
            </c:dLbl>
            <c:dLbl>
              <c:idx val="5"/>
              <c:delete val="1"/>
              <c:extLst>
                <c:ext xmlns:c15="http://schemas.microsoft.com/office/drawing/2012/chart" uri="{CE6537A1-D6FC-4f65-9D91-7224C49458BB}"/>
                <c:ext xmlns:c16="http://schemas.microsoft.com/office/drawing/2014/chart" uri="{C3380CC4-5D6E-409C-BE32-E72D297353CC}">
                  <c16:uniqueId val="{00000008-4AC1-484C-847E-9184767C9EEE}"/>
                </c:ext>
              </c:extLst>
            </c:dLbl>
            <c:dLbl>
              <c:idx val="6"/>
              <c:delete val="1"/>
              <c:extLst>
                <c:ext xmlns:c15="http://schemas.microsoft.com/office/drawing/2012/chart" uri="{CE6537A1-D6FC-4f65-9D91-7224C49458BB}"/>
                <c:ext xmlns:c16="http://schemas.microsoft.com/office/drawing/2014/chart" uri="{C3380CC4-5D6E-409C-BE32-E72D297353CC}">
                  <c16:uniqueId val="{00000009-4AC1-484C-847E-9184767C9EEE}"/>
                </c:ext>
              </c:extLst>
            </c:dLbl>
            <c:dLbl>
              <c:idx val="7"/>
              <c:delete val="1"/>
              <c:extLst>
                <c:ext xmlns:c15="http://schemas.microsoft.com/office/drawing/2012/chart" uri="{CE6537A1-D6FC-4f65-9D91-7224C49458BB}"/>
                <c:ext xmlns:c16="http://schemas.microsoft.com/office/drawing/2014/chart" uri="{C3380CC4-5D6E-409C-BE32-E72D297353CC}">
                  <c16:uniqueId val="{0000000A-4AC1-484C-847E-9184767C9EEE}"/>
                </c:ext>
              </c:extLst>
            </c:dLbl>
            <c:dLbl>
              <c:idx val="8"/>
              <c:delete val="1"/>
              <c:extLst>
                <c:ext xmlns:c15="http://schemas.microsoft.com/office/drawing/2012/chart" uri="{CE6537A1-D6FC-4f65-9D91-7224C49458BB}"/>
                <c:ext xmlns:c16="http://schemas.microsoft.com/office/drawing/2014/chart" uri="{C3380CC4-5D6E-409C-BE32-E72D297353CC}">
                  <c16:uniqueId val="{0000000B-4AC1-484C-847E-9184767C9EEE}"/>
                </c:ext>
              </c:extLst>
            </c:dLbl>
            <c:dLbl>
              <c:idx val="9"/>
              <c:delete val="1"/>
              <c:extLst>
                <c:ext xmlns:c15="http://schemas.microsoft.com/office/drawing/2012/chart" uri="{CE6537A1-D6FC-4f65-9D91-7224C49458BB}"/>
                <c:ext xmlns:c16="http://schemas.microsoft.com/office/drawing/2014/chart" uri="{C3380CC4-5D6E-409C-BE32-E72D297353CC}">
                  <c16:uniqueId val="{0000000C-4AC1-484C-847E-9184767C9EEE}"/>
                </c:ext>
              </c:extLst>
            </c:dLbl>
            <c:dLbl>
              <c:idx val="10"/>
              <c:delete val="1"/>
              <c:extLst>
                <c:ext xmlns:c15="http://schemas.microsoft.com/office/drawing/2012/chart" uri="{CE6537A1-D6FC-4f65-9D91-7224C49458BB}"/>
                <c:ext xmlns:c16="http://schemas.microsoft.com/office/drawing/2014/chart" uri="{C3380CC4-5D6E-409C-BE32-E72D297353CC}">
                  <c16:uniqueId val="{0000000D-4AC1-484C-847E-9184767C9EEE}"/>
                </c:ext>
              </c:extLst>
            </c:dLbl>
            <c:dLbl>
              <c:idx val="11"/>
              <c:delete val="1"/>
              <c:extLst>
                <c:ext xmlns:c15="http://schemas.microsoft.com/office/drawing/2012/chart" uri="{CE6537A1-D6FC-4f65-9D91-7224C49458BB}"/>
                <c:ext xmlns:c16="http://schemas.microsoft.com/office/drawing/2014/chart" uri="{C3380CC4-5D6E-409C-BE32-E72D297353CC}">
                  <c16:uniqueId val="{0000000E-4AC1-484C-847E-9184767C9EEE}"/>
                </c:ext>
              </c:extLst>
            </c:dLbl>
            <c:dLbl>
              <c:idx val="12"/>
              <c:delete val="1"/>
              <c:extLst>
                <c:ext xmlns:c15="http://schemas.microsoft.com/office/drawing/2012/chart" uri="{CE6537A1-D6FC-4f65-9D91-7224C49458BB}"/>
                <c:ext xmlns:c16="http://schemas.microsoft.com/office/drawing/2014/chart" uri="{C3380CC4-5D6E-409C-BE32-E72D297353CC}">
                  <c16:uniqueId val="{0000000F-4AC1-484C-847E-9184767C9EEE}"/>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AC1-484C-847E-9184767C9EEE}"/>
                </c:ext>
              </c:extLst>
            </c:dLbl>
            <c:dLbl>
              <c:idx val="14"/>
              <c:delete val="1"/>
              <c:extLst>
                <c:ext xmlns:c15="http://schemas.microsoft.com/office/drawing/2012/chart" uri="{CE6537A1-D6FC-4f65-9D91-7224C49458BB}"/>
                <c:ext xmlns:c16="http://schemas.microsoft.com/office/drawing/2014/chart" uri="{C3380CC4-5D6E-409C-BE32-E72D297353CC}">
                  <c16:uniqueId val="{00000011-4AC1-484C-847E-9184767C9EEE}"/>
                </c:ext>
              </c:extLst>
            </c:dLbl>
            <c:dLbl>
              <c:idx val="15"/>
              <c:delete val="1"/>
              <c:extLst>
                <c:ext xmlns:c15="http://schemas.microsoft.com/office/drawing/2012/chart" uri="{CE6537A1-D6FC-4f65-9D91-7224C49458BB}"/>
                <c:ext xmlns:c16="http://schemas.microsoft.com/office/drawing/2014/chart" uri="{C3380CC4-5D6E-409C-BE32-E72D297353CC}">
                  <c16:uniqueId val="{00000012-4AC1-484C-847E-9184767C9EEE}"/>
                </c:ext>
              </c:extLst>
            </c:dLbl>
            <c:dLbl>
              <c:idx val="16"/>
              <c:delete val="1"/>
              <c:extLst>
                <c:ext xmlns:c15="http://schemas.microsoft.com/office/drawing/2012/chart" uri="{CE6537A1-D6FC-4f65-9D91-7224C49458BB}"/>
                <c:ext xmlns:c16="http://schemas.microsoft.com/office/drawing/2014/chart" uri="{C3380CC4-5D6E-409C-BE32-E72D297353CC}">
                  <c16:uniqueId val="{00000013-4AC1-484C-847E-9184767C9EEE}"/>
                </c:ext>
              </c:extLst>
            </c:dLbl>
            <c:dLbl>
              <c:idx val="17"/>
              <c:delete val="1"/>
              <c:extLst>
                <c:ext xmlns:c15="http://schemas.microsoft.com/office/drawing/2012/chart" uri="{CE6537A1-D6FC-4f65-9D91-7224C49458BB}"/>
                <c:ext xmlns:c16="http://schemas.microsoft.com/office/drawing/2014/chart" uri="{C3380CC4-5D6E-409C-BE32-E72D297353CC}">
                  <c16:uniqueId val="{00000014-4AC1-484C-847E-9184767C9EEE}"/>
                </c:ext>
              </c:extLst>
            </c:dLbl>
            <c:dLbl>
              <c:idx val="18"/>
              <c:delete val="1"/>
              <c:extLst>
                <c:ext xmlns:c15="http://schemas.microsoft.com/office/drawing/2012/chart" uri="{CE6537A1-D6FC-4f65-9D91-7224C49458BB}"/>
                <c:ext xmlns:c16="http://schemas.microsoft.com/office/drawing/2014/chart" uri="{C3380CC4-5D6E-409C-BE32-E72D297353CC}">
                  <c16:uniqueId val="{00000015-4AC1-484C-847E-9184767C9EEE}"/>
                </c:ext>
              </c:extLst>
            </c:dLbl>
            <c:dLbl>
              <c:idx val="19"/>
              <c:delete val="1"/>
              <c:extLst>
                <c:ext xmlns:c15="http://schemas.microsoft.com/office/drawing/2012/chart" uri="{CE6537A1-D6FC-4f65-9D91-7224C49458BB}"/>
                <c:ext xmlns:c16="http://schemas.microsoft.com/office/drawing/2014/chart" uri="{C3380CC4-5D6E-409C-BE32-E72D297353CC}">
                  <c16:uniqueId val="{00000016-4AC1-484C-847E-9184767C9EEE}"/>
                </c:ext>
              </c:extLst>
            </c:dLbl>
            <c:dLbl>
              <c:idx val="20"/>
              <c:delete val="1"/>
              <c:extLst>
                <c:ext xmlns:c15="http://schemas.microsoft.com/office/drawing/2012/chart" uri="{CE6537A1-D6FC-4f65-9D91-7224C49458BB}"/>
                <c:ext xmlns:c16="http://schemas.microsoft.com/office/drawing/2014/chart" uri="{C3380CC4-5D6E-409C-BE32-E72D297353CC}">
                  <c16:uniqueId val="{00000017-4AC1-484C-847E-9184767C9EEE}"/>
                </c:ext>
              </c:extLst>
            </c:dLbl>
            <c:dLbl>
              <c:idx val="21"/>
              <c:delete val="1"/>
              <c:extLst>
                <c:ext xmlns:c15="http://schemas.microsoft.com/office/drawing/2012/chart" uri="{CE6537A1-D6FC-4f65-9D91-7224C49458BB}"/>
                <c:ext xmlns:c16="http://schemas.microsoft.com/office/drawing/2014/chart" uri="{C3380CC4-5D6E-409C-BE32-E72D297353CC}">
                  <c16:uniqueId val="{00000018-4AC1-484C-847E-9184767C9EEE}"/>
                </c:ext>
              </c:extLst>
            </c:dLbl>
            <c:dLbl>
              <c:idx val="22"/>
              <c:delete val="1"/>
              <c:extLst>
                <c:ext xmlns:c15="http://schemas.microsoft.com/office/drawing/2012/chart" uri="{CE6537A1-D6FC-4f65-9D91-7224C49458BB}"/>
                <c:ext xmlns:c16="http://schemas.microsoft.com/office/drawing/2014/chart" uri="{C3380CC4-5D6E-409C-BE32-E72D297353CC}">
                  <c16:uniqueId val="{00000019-4AC1-484C-847E-9184767C9EEE}"/>
                </c:ext>
              </c:extLst>
            </c:dLbl>
            <c:dLbl>
              <c:idx val="23"/>
              <c:delete val="1"/>
              <c:extLst>
                <c:ext xmlns:c15="http://schemas.microsoft.com/office/drawing/2012/chart" uri="{CE6537A1-D6FC-4f65-9D91-7224C49458BB}"/>
                <c:ext xmlns:c16="http://schemas.microsoft.com/office/drawing/2014/chart" uri="{C3380CC4-5D6E-409C-BE32-E72D297353CC}">
                  <c16:uniqueId val="{0000001A-4AC1-484C-847E-9184767C9EEE}"/>
                </c:ext>
              </c:extLst>
            </c:dLbl>
            <c:dLbl>
              <c:idx val="24"/>
              <c:delete val="1"/>
              <c:extLst>
                <c:ext xmlns:c15="http://schemas.microsoft.com/office/drawing/2012/chart" uri="{CE6537A1-D6FC-4f65-9D91-7224C49458BB}"/>
                <c:ext xmlns:c16="http://schemas.microsoft.com/office/drawing/2014/chart" uri="{C3380CC4-5D6E-409C-BE32-E72D297353CC}">
                  <c16:uniqueId val="{0000001B-4AC1-484C-847E-9184767C9EEE}"/>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4AC1-484C-847E-9184767C9EEE}"/>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Mühldorf a.Inn (09183)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42521</v>
      </c>
      <c r="F11" s="238">
        <v>42307</v>
      </c>
      <c r="G11" s="238">
        <v>42717</v>
      </c>
      <c r="H11" s="238">
        <v>42067</v>
      </c>
      <c r="I11" s="265">
        <v>41858</v>
      </c>
      <c r="J11" s="263">
        <v>663</v>
      </c>
      <c r="K11" s="266">
        <v>1.5839266090114195</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18.941229039768587</v>
      </c>
      <c r="E13" s="115">
        <v>8054</v>
      </c>
      <c r="F13" s="114">
        <v>7870</v>
      </c>
      <c r="G13" s="114">
        <v>8060</v>
      </c>
      <c r="H13" s="114">
        <v>8029</v>
      </c>
      <c r="I13" s="140">
        <v>7986</v>
      </c>
      <c r="J13" s="115">
        <v>68</v>
      </c>
      <c r="K13" s="116">
        <v>0.85149010768845479</v>
      </c>
    </row>
    <row r="14" spans="1:255" ht="14.1" customHeight="1" x14ac:dyDescent="0.2">
      <c r="A14" s="306" t="s">
        <v>230</v>
      </c>
      <c r="B14" s="307"/>
      <c r="C14" s="308"/>
      <c r="D14" s="113">
        <v>62.611415535852871</v>
      </c>
      <c r="E14" s="115">
        <v>26623</v>
      </c>
      <c r="F14" s="114">
        <v>26650</v>
      </c>
      <c r="G14" s="114">
        <v>26929</v>
      </c>
      <c r="H14" s="114">
        <v>26379</v>
      </c>
      <c r="I14" s="140">
        <v>26284</v>
      </c>
      <c r="J14" s="115">
        <v>339</v>
      </c>
      <c r="K14" s="116">
        <v>1.2897580276974585</v>
      </c>
    </row>
    <row r="15" spans="1:255" ht="14.1" customHeight="1" x14ac:dyDescent="0.2">
      <c r="A15" s="306" t="s">
        <v>231</v>
      </c>
      <c r="B15" s="307"/>
      <c r="C15" s="308"/>
      <c r="D15" s="113">
        <v>10.700595000117589</v>
      </c>
      <c r="E15" s="115">
        <v>4550</v>
      </c>
      <c r="F15" s="114">
        <v>4507</v>
      </c>
      <c r="G15" s="114">
        <v>4510</v>
      </c>
      <c r="H15" s="114">
        <v>4435</v>
      </c>
      <c r="I15" s="140">
        <v>4390</v>
      </c>
      <c r="J15" s="115">
        <v>160</v>
      </c>
      <c r="K15" s="116">
        <v>3.6446469248291571</v>
      </c>
    </row>
    <row r="16" spans="1:255" ht="14.1" customHeight="1" x14ac:dyDescent="0.2">
      <c r="A16" s="306" t="s">
        <v>232</v>
      </c>
      <c r="B16" s="307"/>
      <c r="C16" s="308"/>
      <c r="D16" s="113">
        <v>7.5092307330495522</v>
      </c>
      <c r="E16" s="115">
        <v>3193</v>
      </c>
      <c r="F16" s="114">
        <v>3170</v>
      </c>
      <c r="G16" s="114">
        <v>3105</v>
      </c>
      <c r="H16" s="114">
        <v>3090</v>
      </c>
      <c r="I16" s="140">
        <v>3058</v>
      </c>
      <c r="J16" s="115">
        <v>135</v>
      </c>
      <c r="K16" s="116">
        <v>4.4146500981033352</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0.72434796923872913</v>
      </c>
      <c r="E18" s="115">
        <v>308</v>
      </c>
      <c r="F18" s="114">
        <v>301</v>
      </c>
      <c r="G18" s="114">
        <v>348</v>
      </c>
      <c r="H18" s="114">
        <v>311</v>
      </c>
      <c r="I18" s="140">
        <v>304</v>
      </c>
      <c r="J18" s="115">
        <v>4</v>
      </c>
      <c r="K18" s="116">
        <v>1.3157894736842106</v>
      </c>
    </row>
    <row r="19" spans="1:255" ht="14.1" customHeight="1" x14ac:dyDescent="0.2">
      <c r="A19" s="306" t="s">
        <v>235</v>
      </c>
      <c r="B19" s="307" t="s">
        <v>236</v>
      </c>
      <c r="C19" s="308"/>
      <c r="D19" s="113">
        <v>0.47976294066461278</v>
      </c>
      <c r="E19" s="115">
        <v>204</v>
      </c>
      <c r="F19" s="114">
        <v>196</v>
      </c>
      <c r="G19" s="114">
        <v>241</v>
      </c>
      <c r="H19" s="114">
        <v>212</v>
      </c>
      <c r="I19" s="140">
        <v>201</v>
      </c>
      <c r="J19" s="115">
        <v>3</v>
      </c>
      <c r="K19" s="116">
        <v>1.4925373134328359</v>
      </c>
    </row>
    <row r="20" spans="1:255" ht="14.1" customHeight="1" x14ac:dyDescent="0.2">
      <c r="A20" s="306">
        <v>12</v>
      </c>
      <c r="B20" s="307" t="s">
        <v>237</v>
      </c>
      <c r="C20" s="308"/>
      <c r="D20" s="113">
        <v>0.66320171209520007</v>
      </c>
      <c r="E20" s="115">
        <v>282</v>
      </c>
      <c r="F20" s="114">
        <v>261</v>
      </c>
      <c r="G20" s="114">
        <v>292</v>
      </c>
      <c r="H20" s="114">
        <v>285</v>
      </c>
      <c r="I20" s="140">
        <v>267</v>
      </c>
      <c r="J20" s="115">
        <v>15</v>
      </c>
      <c r="K20" s="116">
        <v>5.617977528089888</v>
      </c>
    </row>
    <row r="21" spans="1:255" ht="14.1" customHeight="1" x14ac:dyDescent="0.2">
      <c r="A21" s="306">
        <v>21</v>
      </c>
      <c r="B21" s="307" t="s">
        <v>238</v>
      </c>
      <c r="C21" s="308"/>
      <c r="D21" s="113">
        <v>0.66790527033700997</v>
      </c>
      <c r="E21" s="115">
        <v>284</v>
      </c>
      <c r="F21" s="114">
        <v>283</v>
      </c>
      <c r="G21" s="114">
        <v>285</v>
      </c>
      <c r="H21" s="114">
        <v>282</v>
      </c>
      <c r="I21" s="140">
        <v>277</v>
      </c>
      <c r="J21" s="115">
        <v>7</v>
      </c>
      <c r="K21" s="116">
        <v>2.5270758122743682</v>
      </c>
    </row>
    <row r="22" spans="1:255" ht="14.1" customHeight="1" x14ac:dyDescent="0.2">
      <c r="A22" s="306">
        <v>22</v>
      </c>
      <c r="B22" s="307" t="s">
        <v>239</v>
      </c>
      <c r="C22" s="308"/>
      <c r="D22" s="113">
        <v>3.3489334681686698</v>
      </c>
      <c r="E22" s="115">
        <v>1424</v>
      </c>
      <c r="F22" s="114">
        <v>1431</v>
      </c>
      <c r="G22" s="114">
        <v>1446</v>
      </c>
      <c r="H22" s="114">
        <v>1441</v>
      </c>
      <c r="I22" s="140">
        <v>1437</v>
      </c>
      <c r="J22" s="115">
        <v>-13</v>
      </c>
      <c r="K22" s="116">
        <v>-0.90466249130132215</v>
      </c>
    </row>
    <row r="23" spans="1:255" ht="14.1" customHeight="1" x14ac:dyDescent="0.2">
      <c r="A23" s="306">
        <v>23</v>
      </c>
      <c r="B23" s="307" t="s">
        <v>240</v>
      </c>
      <c r="C23" s="308"/>
      <c r="D23" s="113">
        <v>0.23752969121140141</v>
      </c>
      <c r="E23" s="115">
        <v>101</v>
      </c>
      <c r="F23" s="114">
        <v>106</v>
      </c>
      <c r="G23" s="114">
        <v>110</v>
      </c>
      <c r="H23" s="114">
        <v>107</v>
      </c>
      <c r="I23" s="140">
        <v>103</v>
      </c>
      <c r="J23" s="115">
        <v>-2</v>
      </c>
      <c r="K23" s="116">
        <v>-1.941747572815534</v>
      </c>
    </row>
    <row r="24" spans="1:255" ht="14.1" customHeight="1" x14ac:dyDescent="0.2">
      <c r="A24" s="306">
        <v>24</v>
      </c>
      <c r="B24" s="307" t="s">
        <v>241</v>
      </c>
      <c r="C24" s="308"/>
      <c r="D24" s="113">
        <v>4.5436372615883913</v>
      </c>
      <c r="E24" s="115">
        <v>1932</v>
      </c>
      <c r="F24" s="114">
        <v>1936</v>
      </c>
      <c r="G24" s="114">
        <v>1998</v>
      </c>
      <c r="H24" s="114">
        <v>1926</v>
      </c>
      <c r="I24" s="140">
        <v>1948</v>
      </c>
      <c r="J24" s="115">
        <v>-16</v>
      </c>
      <c r="K24" s="116">
        <v>-0.82135523613963035</v>
      </c>
    </row>
    <row r="25" spans="1:255" ht="14.1" customHeight="1" x14ac:dyDescent="0.2">
      <c r="A25" s="306">
        <v>25</v>
      </c>
      <c r="B25" s="307" t="s">
        <v>242</v>
      </c>
      <c r="C25" s="308"/>
      <c r="D25" s="113">
        <v>7.5186378495331718</v>
      </c>
      <c r="E25" s="115">
        <v>3197</v>
      </c>
      <c r="F25" s="114">
        <v>3194</v>
      </c>
      <c r="G25" s="114">
        <v>3256</v>
      </c>
      <c r="H25" s="114">
        <v>3267</v>
      </c>
      <c r="I25" s="140">
        <v>3235</v>
      </c>
      <c r="J25" s="115">
        <v>-38</v>
      </c>
      <c r="K25" s="116">
        <v>-1.1746522411128284</v>
      </c>
    </row>
    <row r="26" spans="1:255" ht="14.1" customHeight="1" x14ac:dyDescent="0.2">
      <c r="A26" s="306">
        <v>26</v>
      </c>
      <c r="B26" s="307" t="s">
        <v>243</v>
      </c>
      <c r="C26" s="308"/>
      <c r="D26" s="113">
        <v>4.1838150560899319</v>
      </c>
      <c r="E26" s="115">
        <v>1779</v>
      </c>
      <c r="F26" s="114">
        <v>1776</v>
      </c>
      <c r="G26" s="114">
        <v>1831</v>
      </c>
      <c r="H26" s="114">
        <v>1849</v>
      </c>
      <c r="I26" s="140">
        <v>1859</v>
      </c>
      <c r="J26" s="115">
        <v>-80</v>
      </c>
      <c r="K26" s="116">
        <v>-4.3033889187735346</v>
      </c>
    </row>
    <row r="27" spans="1:255" ht="14.1" customHeight="1" x14ac:dyDescent="0.2">
      <c r="A27" s="306">
        <v>27</v>
      </c>
      <c r="B27" s="307" t="s">
        <v>244</v>
      </c>
      <c r="C27" s="308"/>
      <c r="D27" s="113">
        <v>3.8310481879541873</v>
      </c>
      <c r="E27" s="115">
        <v>1629</v>
      </c>
      <c r="F27" s="114">
        <v>1618</v>
      </c>
      <c r="G27" s="114">
        <v>1616</v>
      </c>
      <c r="H27" s="114">
        <v>1570</v>
      </c>
      <c r="I27" s="140">
        <v>1566</v>
      </c>
      <c r="J27" s="115">
        <v>63</v>
      </c>
      <c r="K27" s="116">
        <v>4.0229885057471266</v>
      </c>
    </row>
    <row r="28" spans="1:255" ht="14.1" customHeight="1" x14ac:dyDescent="0.2">
      <c r="A28" s="306">
        <v>28</v>
      </c>
      <c r="B28" s="307" t="s">
        <v>245</v>
      </c>
      <c r="C28" s="308"/>
      <c r="D28" s="113">
        <v>0.34335975165212484</v>
      </c>
      <c r="E28" s="115">
        <v>146</v>
      </c>
      <c r="F28" s="114">
        <v>148</v>
      </c>
      <c r="G28" s="114">
        <v>149</v>
      </c>
      <c r="H28" s="114">
        <v>146</v>
      </c>
      <c r="I28" s="140">
        <v>142</v>
      </c>
      <c r="J28" s="115">
        <v>4</v>
      </c>
      <c r="K28" s="116">
        <v>2.816901408450704</v>
      </c>
    </row>
    <row r="29" spans="1:255" ht="14.1" customHeight="1" x14ac:dyDescent="0.2">
      <c r="A29" s="306">
        <v>29</v>
      </c>
      <c r="B29" s="307" t="s">
        <v>246</v>
      </c>
      <c r="C29" s="308"/>
      <c r="D29" s="113">
        <v>4.5365819242256764</v>
      </c>
      <c r="E29" s="115">
        <v>1929</v>
      </c>
      <c r="F29" s="114">
        <v>1941</v>
      </c>
      <c r="G29" s="114">
        <v>1945</v>
      </c>
      <c r="H29" s="114">
        <v>1878</v>
      </c>
      <c r="I29" s="140">
        <v>1877</v>
      </c>
      <c r="J29" s="115">
        <v>52</v>
      </c>
      <c r="K29" s="116">
        <v>2.7703782631859348</v>
      </c>
    </row>
    <row r="30" spans="1:255" ht="14.1" customHeight="1" x14ac:dyDescent="0.2">
      <c r="A30" s="306" t="s">
        <v>247</v>
      </c>
      <c r="B30" s="307" t="s">
        <v>248</v>
      </c>
      <c r="C30" s="308"/>
      <c r="D30" s="113">
        <v>3.2242891747607065</v>
      </c>
      <c r="E30" s="115">
        <v>1371</v>
      </c>
      <c r="F30" s="114">
        <v>1379</v>
      </c>
      <c r="G30" s="114">
        <v>1400</v>
      </c>
      <c r="H30" s="114">
        <v>1327</v>
      </c>
      <c r="I30" s="140">
        <v>1340</v>
      </c>
      <c r="J30" s="115">
        <v>31</v>
      </c>
      <c r="K30" s="116">
        <v>2.3134328358208953</v>
      </c>
    </row>
    <row r="31" spans="1:255" ht="14.1" customHeight="1" x14ac:dyDescent="0.2">
      <c r="A31" s="306" t="s">
        <v>249</v>
      </c>
      <c r="B31" s="307" t="s">
        <v>250</v>
      </c>
      <c r="C31" s="308"/>
      <c r="D31" s="113">
        <v>1.267608946167776</v>
      </c>
      <c r="E31" s="115">
        <v>539</v>
      </c>
      <c r="F31" s="114">
        <v>542</v>
      </c>
      <c r="G31" s="114">
        <v>525</v>
      </c>
      <c r="H31" s="114">
        <v>533</v>
      </c>
      <c r="I31" s="140">
        <v>521</v>
      </c>
      <c r="J31" s="115">
        <v>18</v>
      </c>
      <c r="K31" s="116">
        <v>3.45489443378119</v>
      </c>
    </row>
    <row r="32" spans="1:255" ht="14.1" customHeight="1" x14ac:dyDescent="0.2">
      <c r="A32" s="306">
        <v>31</v>
      </c>
      <c r="B32" s="307" t="s">
        <v>251</v>
      </c>
      <c r="C32" s="308"/>
      <c r="D32" s="113">
        <v>0.4468380329719433</v>
      </c>
      <c r="E32" s="115">
        <v>190</v>
      </c>
      <c r="F32" s="114">
        <v>188</v>
      </c>
      <c r="G32" s="114">
        <v>187</v>
      </c>
      <c r="H32" s="114">
        <v>190</v>
      </c>
      <c r="I32" s="140">
        <v>186</v>
      </c>
      <c r="J32" s="115">
        <v>4</v>
      </c>
      <c r="K32" s="116">
        <v>2.150537634408602</v>
      </c>
    </row>
    <row r="33" spans="1:11" ht="14.1" customHeight="1" x14ac:dyDescent="0.2">
      <c r="A33" s="306">
        <v>32</v>
      </c>
      <c r="B33" s="307" t="s">
        <v>252</v>
      </c>
      <c r="C33" s="308"/>
      <c r="D33" s="113">
        <v>2.0483996143082241</v>
      </c>
      <c r="E33" s="115">
        <v>871</v>
      </c>
      <c r="F33" s="114">
        <v>848</v>
      </c>
      <c r="G33" s="114">
        <v>934</v>
      </c>
      <c r="H33" s="114">
        <v>919</v>
      </c>
      <c r="I33" s="140">
        <v>857</v>
      </c>
      <c r="J33" s="115">
        <v>14</v>
      </c>
      <c r="K33" s="116">
        <v>1.6336056009334889</v>
      </c>
    </row>
    <row r="34" spans="1:11" ht="14.1" customHeight="1" x14ac:dyDescent="0.2">
      <c r="A34" s="306">
        <v>33</v>
      </c>
      <c r="B34" s="307" t="s">
        <v>253</v>
      </c>
      <c r="C34" s="308"/>
      <c r="D34" s="113">
        <v>1.3028856329813503</v>
      </c>
      <c r="E34" s="115">
        <v>554</v>
      </c>
      <c r="F34" s="114">
        <v>521</v>
      </c>
      <c r="G34" s="114">
        <v>612</v>
      </c>
      <c r="H34" s="114">
        <v>589</v>
      </c>
      <c r="I34" s="140">
        <v>552</v>
      </c>
      <c r="J34" s="115">
        <v>2</v>
      </c>
      <c r="K34" s="116">
        <v>0.36231884057971014</v>
      </c>
    </row>
    <row r="35" spans="1:11" ht="14.1" customHeight="1" x14ac:dyDescent="0.2">
      <c r="A35" s="306">
        <v>34</v>
      </c>
      <c r="B35" s="307" t="s">
        <v>254</v>
      </c>
      <c r="C35" s="308"/>
      <c r="D35" s="113">
        <v>2.4623127395874977</v>
      </c>
      <c r="E35" s="115">
        <v>1047</v>
      </c>
      <c r="F35" s="114">
        <v>1016</v>
      </c>
      <c r="G35" s="114">
        <v>1054</v>
      </c>
      <c r="H35" s="114">
        <v>1007</v>
      </c>
      <c r="I35" s="140">
        <v>982</v>
      </c>
      <c r="J35" s="115">
        <v>65</v>
      </c>
      <c r="K35" s="116">
        <v>6.6191446028513239</v>
      </c>
    </row>
    <row r="36" spans="1:11" ht="14.1" customHeight="1" x14ac:dyDescent="0.2">
      <c r="A36" s="306">
        <v>41</v>
      </c>
      <c r="B36" s="307" t="s">
        <v>255</v>
      </c>
      <c r="C36" s="308"/>
      <c r="D36" s="113">
        <v>2.3400202253004396</v>
      </c>
      <c r="E36" s="115">
        <v>995</v>
      </c>
      <c r="F36" s="114">
        <v>1003</v>
      </c>
      <c r="G36" s="114">
        <v>1019</v>
      </c>
      <c r="H36" s="114">
        <v>1017</v>
      </c>
      <c r="I36" s="140">
        <v>1051</v>
      </c>
      <c r="J36" s="115">
        <v>-56</v>
      </c>
      <c r="K36" s="116">
        <v>-5.3282588011417698</v>
      </c>
    </row>
    <row r="37" spans="1:11" ht="14.1" customHeight="1" x14ac:dyDescent="0.2">
      <c r="A37" s="306">
        <v>42</v>
      </c>
      <c r="B37" s="307" t="s">
        <v>256</v>
      </c>
      <c r="C37" s="308"/>
      <c r="D37" s="113">
        <v>0.13875496813339291</v>
      </c>
      <c r="E37" s="115">
        <v>59</v>
      </c>
      <c r="F37" s="114">
        <v>59</v>
      </c>
      <c r="G37" s="114">
        <v>58</v>
      </c>
      <c r="H37" s="114">
        <v>57</v>
      </c>
      <c r="I37" s="140">
        <v>53</v>
      </c>
      <c r="J37" s="115">
        <v>6</v>
      </c>
      <c r="K37" s="116">
        <v>11.320754716981131</v>
      </c>
    </row>
    <row r="38" spans="1:11" ht="14.1" customHeight="1" x14ac:dyDescent="0.2">
      <c r="A38" s="306">
        <v>43</v>
      </c>
      <c r="B38" s="307" t="s">
        <v>257</v>
      </c>
      <c r="C38" s="308"/>
      <c r="D38" s="113">
        <v>1.0630041626490441</v>
      </c>
      <c r="E38" s="115">
        <v>452</v>
      </c>
      <c r="F38" s="114">
        <v>443</v>
      </c>
      <c r="G38" s="114">
        <v>437</v>
      </c>
      <c r="H38" s="114">
        <v>420</v>
      </c>
      <c r="I38" s="140">
        <v>416</v>
      </c>
      <c r="J38" s="115">
        <v>36</v>
      </c>
      <c r="K38" s="116">
        <v>8.6538461538461533</v>
      </c>
    </row>
    <row r="39" spans="1:11" ht="14.1" customHeight="1" x14ac:dyDescent="0.2">
      <c r="A39" s="306">
        <v>51</v>
      </c>
      <c r="B39" s="307" t="s">
        <v>258</v>
      </c>
      <c r="C39" s="308"/>
      <c r="D39" s="113">
        <v>7.1729263187601422</v>
      </c>
      <c r="E39" s="115">
        <v>3050</v>
      </c>
      <c r="F39" s="114">
        <v>3013</v>
      </c>
      <c r="G39" s="114">
        <v>3058</v>
      </c>
      <c r="H39" s="114">
        <v>2969</v>
      </c>
      <c r="I39" s="140">
        <v>2972</v>
      </c>
      <c r="J39" s="115">
        <v>78</v>
      </c>
      <c r="K39" s="116">
        <v>2.6244952893674292</v>
      </c>
    </row>
    <row r="40" spans="1:11" ht="14.1" customHeight="1" x14ac:dyDescent="0.2">
      <c r="A40" s="306" t="s">
        <v>259</v>
      </c>
      <c r="B40" s="307" t="s">
        <v>260</v>
      </c>
      <c r="C40" s="308"/>
      <c r="D40" s="113">
        <v>5.9500011758895601</v>
      </c>
      <c r="E40" s="115">
        <v>2530</v>
      </c>
      <c r="F40" s="114">
        <v>2489</v>
      </c>
      <c r="G40" s="114">
        <v>2544</v>
      </c>
      <c r="H40" s="114">
        <v>2469</v>
      </c>
      <c r="I40" s="140">
        <v>2473</v>
      </c>
      <c r="J40" s="115">
        <v>57</v>
      </c>
      <c r="K40" s="116">
        <v>2.3048928427011726</v>
      </c>
    </row>
    <row r="41" spans="1:11" ht="14.1" customHeight="1" x14ac:dyDescent="0.2">
      <c r="A41" s="306"/>
      <c r="B41" s="307" t="s">
        <v>261</v>
      </c>
      <c r="C41" s="308"/>
      <c r="D41" s="113">
        <v>5.1104160297264878</v>
      </c>
      <c r="E41" s="115">
        <v>2173</v>
      </c>
      <c r="F41" s="114">
        <v>2139</v>
      </c>
      <c r="G41" s="114">
        <v>2179</v>
      </c>
      <c r="H41" s="114">
        <v>2139</v>
      </c>
      <c r="I41" s="140">
        <v>2153</v>
      </c>
      <c r="J41" s="115">
        <v>20</v>
      </c>
      <c r="K41" s="116">
        <v>0.92893636785880163</v>
      </c>
    </row>
    <row r="42" spans="1:11" ht="14.1" customHeight="1" x14ac:dyDescent="0.2">
      <c r="A42" s="306">
        <v>52</v>
      </c>
      <c r="B42" s="307" t="s">
        <v>262</v>
      </c>
      <c r="C42" s="308"/>
      <c r="D42" s="113">
        <v>3.515909785752922</v>
      </c>
      <c r="E42" s="115">
        <v>1495</v>
      </c>
      <c r="F42" s="114">
        <v>1467</v>
      </c>
      <c r="G42" s="114">
        <v>1462</v>
      </c>
      <c r="H42" s="114">
        <v>1468</v>
      </c>
      <c r="I42" s="140">
        <v>1467</v>
      </c>
      <c r="J42" s="115">
        <v>28</v>
      </c>
      <c r="K42" s="116">
        <v>1.9086571233810499</v>
      </c>
    </row>
    <row r="43" spans="1:11" ht="14.1" customHeight="1" x14ac:dyDescent="0.2">
      <c r="A43" s="306" t="s">
        <v>263</v>
      </c>
      <c r="B43" s="307" t="s">
        <v>264</v>
      </c>
      <c r="C43" s="308"/>
      <c r="D43" s="113">
        <v>2.6739728604689446</v>
      </c>
      <c r="E43" s="115">
        <v>1137</v>
      </c>
      <c r="F43" s="114">
        <v>1122</v>
      </c>
      <c r="G43" s="114">
        <v>1122</v>
      </c>
      <c r="H43" s="114">
        <v>1116</v>
      </c>
      <c r="I43" s="140">
        <v>1116</v>
      </c>
      <c r="J43" s="115">
        <v>21</v>
      </c>
      <c r="K43" s="116">
        <v>1.881720430107527</v>
      </c>
    </row>
    <row r="44" spans="1:11" ht="14.1" customHeight="1" x14ac:dyDescent="0.2">
      <c r="A44" s="306">
        <v>53</v>
      </c>
      <c r="B44" s="307" t="s">
        <v>265</v>
      </c>
      <c r="C44" s="308"/>
      <c r="D44" s="113">
        <v>0.87721361209755178</v>
      </c>
      <c r="E44" s="115">
        <v>373</v>
      </c>
      <c r="F44" s="114">
        <v>384</v>
      </c>
      <c r="G44" s="114">
        <v>373</v>
      </c>
      <c r="H44" s="114">
        <v>370</v>
      </c>
      <c r="I44" s="140">
        <v>373</v>
      </c>
      <c r="J44" s="115">
        <v>0</v>
      </c>
      <c r="K44" s="116">
        <v>0</v>
      </c>
    </row>
    <row r="45" spans="1:11" ht="14.1" customHeight="1" x14ac:dyDescent="0.2">
      <c r="A45" s="306" t="s">
        <v>266</v>
      </c>
      <c r="B45" s="307" t="s">
        <v>267</v>
      </c>
      <c r="C45" s="308"/>
      <c r="D45" s="113">
        <v>0.79490134286587799</v>
      </c>
      <c r="E45" s="115">
        <v>338</v>
      </c>
      <c r="F45" s="114">
        <v>344</v>
      </c>
      <c r="G45" s="114">
        <v>337</v>
      </c>
      <c r="H45" s="114">
        <v>338</v>
      </c>
      <c r="I45" s="140">
        <v>338</v>
      </c>
      <c r="J45" s="115">
        <v>0</v>
      </c>
      <c r="K45" s="116">
        <v>0</v>
      </c>
    </row>
    <row r="46" spans="1:11" ht="14.1" customHeight="1" x14ac:dyDescent="0.2">
      <c r="A46" s="306">
        <v>54</v>
      </c>
      <c r="B46" s="307" t="s">
        <v>268</v>
      </c>
      <c r="C46" s="308"/>
      <c r="D46" s="113">
        <v>2.3494273417840597</v>
      </c>
      <c r="E46" s="115">
        <v>999</v>
      </c>
      <c r="F46" s="114">
        <v>1024</v>
      </c>
      <c r="G46" s="114">
        <v>1013</v>
      </c>
      <c r="H46" s="114">
        <v>995</v>
      </c>
      <c r="I46" s="140">
        <v>1030</v>
      </c>
      <c r="J46" s="115">
        <v>-31</v>
      </c>
      <c r="K46" s="116">
        <v>-3.0097087378640777</v>
      </c>
    </row>
    <row r="47" spans="1:11" ht="14.1" customHeight="1" x14ac:dyDescent="0.2">
      <c r="A47" s="306">
        <v>61</v>
      </c>
      <c r="B47" s="307" t="s">
        <v>269</v>
      </c>
      <c r="C47" s="308"/>
      <c r="D47" s="113">
        <v>2.982055925307495</v>
      </c>
      <c r="E47" s="115">
        <v>1268</v>
      </c>
      <c r="F47" s="114">
        <v>1258</v>
      </c>
      <c r="G47" s="114">
        <v>1256</v>
      </c>
      <c r="H47" s="114">
        <v>1237</v>
      </c>
      <c r="I47" s="140">
        <v>1236</v>
      </c>
      <c r="J47" s="115">
        <v>32</v>
      </c>
      <c r="K47" s="116">
        <v>2.5889967637540452</v>
      </c>
    </row>
    <row r="48" spans="1:11" ht="14.1" customHeight="1" x14ac:dyDescent="0.2">
      <c r="A48" s="306">
        <v>62</v>
      </c>
      <c r="B48" s="307" t="s">
        <v>270</v>
      </c>
      <c r="C48" s="308"/>
      <c r="D48" s="113">
        <v>6.7989934385362529</v>
      </c>
      <c r="E48" s="115">
        <v>2891</v>
      </c>
      <c r="F48" s="114">
        <v>2870</v>
      </c>
      <c r="G48" s="114">
        <v>2902</v>
      </c>
      <c r="H48" s="114">
        <v>2887</v>
      </c>
      <c r="I48" s="140">
        <v>2903</v>
      </c>
      <c r="J48" s="115">
        <v>-12</v>
      </c>
      <c r="K48" s="116">
        <v>-0.4133654839820875</v>
      </c>
    </row>
    <row r="49" spans="1:11" ht="14.1" customHeight="1" x14ac:dyDescent="0.2">
      <c r="A49" s="306">
        <v>63</v>
      </c>
      <c r="B49" s="307" t="s">
        <v>271</v>
      </c>
      <c r="C49" s="308"/>
      <c r="D49" s="113">
        <v>1.2323322593542014</v>
      </c>
      <c r="E49" s="115">
        <v>524</v>
      </c>
      <c r="F49" s="114">
        <v>535</v>
      </c>
      <c r="G49" s="114">
        <v>535</v>
      </c>
      <c r="H49" s="114">
        <v>536</v>
      </c>
      <c r="I49" s="140">
        <v>510</v>
      </c>
      <c r="J49" s="115">
        <v>14</v>
      </c>
      <c r="K49" s="116">
        <v>2.7450980392156863</v>
      </c>
    </row>
    <row r="50" spans="1:11" ht="14.1" customHeight="1" x14ac:dyDescent="0.2">
      <c r="A50" s="306" t="s">
        <v>272</v>
      </c>
      <c r="B50" s="307" t="s">
        <v>273</v>
      </c>
      <c r="C50" s="308"/>
      <c r="D50" s="113">
        <v>0.199901225276922</v>
      </c>
      <c r="E50" s="115">
        <v>85</v>
      </c>
      <c r="F50" s="114">
        <v>86</v>
      </c>
      <c r="G50" s="114">
        <v>91</v>
      </c>
      <c r="H50" s="114">
        <v>84</v>
      </c>
      <c r="I50" s="140">
        <v>84</v>
      </c>
      <c r="J50" s="115">
        <v>1</v>
      </c>
      <c r="K50" s="116">
        <v>1.1904761904761905</v>
      </c>
    </row>
    <row r="51" spans="1:11" ht="14.1" customHeight="1" x14ac:dyDescent="0.2">
      <c r="A51" s="306" t="s">
        <v>274</v>
      </c>
      <c r="B51" s="307" t="s">
        <v>275</v>
      </c>
      <c r="C51" s="308"/>
      <c r="D51" s="113">
        <v>0.93365631099927093</v>
      </c>
      <c r="E51" s="115">
        <v>397</v>
      </c>
      <c r="F51" s="114">
        <v>405</v>
      </c>
      <c r="G51" s="114">
        <v>403</v>
      </c>
      <c r="H51" s="114">
        <v>409</v>
      </c>
      <c r="I51" s="140">
        <v>378</v>
      </c>
      <c r="J51" s="115">
        <v>19</v>
      </c>
      <c r="K51" s="116">
        <v>5.0264550264550261</v>
      </c>
    </row>
    <row r="52" spans="1:11" ht="14.1" customHeight="1" x14ac:dyDescent="0.2">
      <c r="A52" s="306">
        <v>71</v>
      </c>
      <c r="B52" s="307" t="s">
        <v>276</v>
      </c>
      <c r="C52" s="308"/>
      <c r="D52" s="113">
        <v>10.067966416594153</v>
      </c>
      <c r="E52" s="115">
        <v>4281</v>
      </c>
      <c r="F52" s="114">
        <v>4259</v>
      </c>
      <c r="G52" s="114">
        <v>4198</v>
      </c>
      <c r="H52" s="114">
        <v>4179</v>
      </c>
      <c r="I52" s="140">
        <v>4168</v>
      </c>
      <c r="J52" s="115">
        <v>113</v>
      </c>
      <c r="K52" s="116">
        <v>2.7111324376199617</v>
      </c>
    </row>
    <row r="53" spans="1:11" ht="14.1" customHeight="1" x14ac:dyDescent="0.2">
      <c r="A53" s="306" t="s">
        <v>277</v>
      </c>
      <c r="B53" s="307" t="s">
        <v>278</v>
      </c>
      <c r="C53" s="308"/>
      <c r="D53" s="113">
        <v>3.3324710143223348</v>
      </c>
      <c r="E53" s="115">
        <v>1417</v>
      </c>
      <c r="F53" s="114">
        <v>1419</v>
      </c>
      <c r="G53" s="114">
        <v>1348</v>
      </c>
      <c r="H53" s="114">
        <v>1338</v>
      </c>
      <c r="I53" s="140">
        <v>1342</v>
      </c>
      <c r="J53" s="115">
        <v>75</v>
      </c>
      <c r="K53" s="116">
        <v>5.5886736214605071</v>
      </c>
    </row>
    <row r="54" spans="1:11" ht="14.1" customHeight="1" x14ac:dyDescent="0.2">
      <c r="A54" s="306" t="s">
        <v>279</v>
      </c>
      <c r="B54" s="307" t="s">
        <v>280</v>
      </c>
      <c r="C54" s="308"/>
      <c r="D54" s="113">
        <v>5.7124714846781588</v>
      </c>
      <c r="E54" s="115">
        <v>2429</v>
      </c>
      <c r="F54" s="114">
        <v>2415</v>
      </c>
      <c r="G54" s="114">
        <v>2429</v>
      </c>
      <c r="H54" s="114">
        <v>2426</v>
      </c>
      <c r="I54" s="140">
        <v>2407</v>
      </c>
      <c r="J54" s="115">
        <v>22</v>
      </c>
      <c r="K54" s="116">
        <v>0.9140008309098463</v>
      </c>
    </row>
    <row r="55" spans="1:11" ht="14.1" customHeight="1" x14ac:dyDescent="0.2">
      <c r="A55" s="306">
        <v>72</v>
      </c>
      <c r="B55" s="307" t="s">
        <v>281</v>
      </c>
      <c r="C55" s="308"/>
      <c r="D55" s="113">
        <v>3.3113050022341901</v>
      </c>
      <c r="E55" s="115">
        <v>1408</v>
      </c>
      <c r="F55" s="114">
        <v>1411</v>
      </c>
      <c r="G55" s="114">
        <v>1404</v>
      </c>
      <c r="H55" s="114">
        <v>1377</v>
      </c>
      <c r="I55" s="140">
        <v>1380</v>
      </c>
      <c r="J55" s="115">
        <v>28</v>
      </c>
      <c r="K55" s="116">
        <v>2.0289855072463769</v>
      </c>
    </row>
    <row r="56" spans="1:11" ht="14.1" customHeight="1" x14ac:dyDescent="0.2">
      <c r="A56" s="306" t="s">
        <v>282</v>
      </c>
      <c r="B56" s="307" t="s">
        <v>283</v>
      </c>
      <c r="C56" s="308"/>
      <c r="D56" s="113">
        <v>1.6391900472707603</v>
      </c>
      <c r="E56" s="115">
        <v>697</v>
      </c>
      <c r="F56" s="114">
        <v>700</v>
      </c>
      <c r="G56" s="114">
        <v>694</v>
      </c>
      <c r="H56" s="114">
        <v>678</v>
      </c>
      <c r="I56" s="140">
        <v>674</v>
      </c>
      <c r="J56" s="115">
        <v>23</v>
      </c>
      <c r="K56" s="116">
        <v>3.4124629080118694</v>
      </c>
    </row>
    <row r="57" spans="1:11" ht="14.1" customHeight="1" x14ac:dyDescent="0.2">
      <c r="A57" s="306" t="s">
        <v>284</v>
      </c>
      <c r="B57" s="307" t="s">
        <v>285</v>
      </c>
      <c r="C57" s="308"/>
      <c r="D57" s="113">
        <v>1.0512452670445191</v>
      </c>
      <c r="E57" s="115">
        <v>447</v>
      </c>
      <c r="F57" s="114">
        <v>444</v>
      </c>
      <c r="G57" s="114">
        <v>446</v>
      </c>
      <c r="H57" s="114">
        <v>437</v>
      </c>
      <c r="I57" s="140">
        <v>442</v>
      </c>
      <c r="J57" s="115">
        <v>5</v>
      </c>
      <c r="K57" s="116">
        <v>1.1312217194570136</v>
      </c>
    </row>
    <row r="58" spans="1:11" ht="14.1" customHeight="1" x14ac:dyDescent="0.2">
      <c r="A58" s="306">
        <v>73</v>
      </c>
      <c r="B58" s="307" t="s">
        <v>286</v>
      </c>
      <c r="C58" s="308"/>
      <c r="D58" s="113">
        <v>2.5046447637637872</v>
      </c>
      <c r="E58" s="115">
        <v>1065</v>
      </c>
      <c r="F58" s="114">
        <v>1065</v>
      </c>
      <c r="G58" s="114">
        <v>1054</v>
      </c>
      <c r="H58" s="114">
        <v>1026</v>
      </c>
      <c r="I58" s="140">
        <v>1016</v>
      </c>
      <c r="J58" s="115">
        <v>49</v>
      </c>
      <c r="K58" s="116">
        <v>4.8228346456692917</v>
      </c>
    </row>
    <row r="59" spans="1:11" ht="14.1" customHeight="1" x14ac:dyDescent="0.2">
      <c r="A59" s="306" t="s">
        <v>287</v>
      </c>
      <c r="B59" s="307" t="s">
        <v>288</v>
      </c>
      <c r="C59" s="308"/>
      <c r="D59" s="113">
        <v>2.1424707791444226</v>
      </c>
      <c r="E59" s="115">
        <v>911</v>
      </c>
      <c r="F59" s="114">
        <v>911</v>
      </c>
      <c r="G59" s="114">
        <v>906</v>
      </c>
      <c r="H59" s="114">
        <v>881</v>
      </c>
      <c r="I59" s="140">
        <v>874</v>
      </c>
      <c r="J59" s="115">
        <v>37</v>
      </c>
      <c r="K59" s="116">
        <v>4.2334096109839816</v>
      </c>
    </row>
    <row r="60" spans="1:11" ht="14.1" customHeight="1" x14ac:dyDescent="0.2">
      <c r="A60" s="306">
        <v>81</v>
      </c>
      <c r="B60" s="307" t="s">
        <v>289</v>
      </c>
      <c r="C60" s="308"/>
      <c r="D60" s="113">
        <v>6.7049222737000544</v>
      </c>
      <c r="E60" s="115">
        <v>2851</v>
      </c>
      <c r="F60" s="114">
        <v>2849</v>
      </c>
      <c r="G60" s="114">
        <v>2837</v>
      </c>
      <c r="H60" s="114">
        <v>2801</v>
      </c>
      <c r="I60" s="140">
        <v>2793</v>
      </c>
      <c r="J60" s="115">
        <v>58</v>
      </c>
      <c r="K60" s="116">
        <v>2.0766201217329039</v>
      </c>
    </row>
    <row r="61" spans="1:11" ht="14.1" customHeight="1" x14ac:dyDescent="0.2">
      <c r="A61" s="306" t="s">
        <v>290</v>
      </c>
      <c r="B61" s="307" t="s">
        <v>291</v>
      </c>
      <c r="C61" s="308"/>
      <c r="D61" s="113">
        <v>2.3329648879377247</v>
      </c>
      <c r="E61" s="115">
        <v>992</v>
      </c>
      <c r="F61" s="114">
        <v>990</v>
      </c>
      <c r="G61" s="114">
        <v>1001</v>
      </c>
      <c r="H61" s="114">
        <v>970</v>
      </c>
      <c r="I61" s="140">
        <v>977</v>
      </c>
      <c r="J61" s="115">
        <v>15</v>
      </c>
      <c r="K61" s="116">
        <v>1.5353121801432958</v>
      </c>
    </row>
    <row r="62" spans="1:11" ht="14.1" customHeight="1" x14ac:dyDescent="0.2">
      <c r="A62" s="306" t="s">
        <v>292</v>
      </c>
      <c r="B62" s="307" t="s">
        <v>293</v>
      </c>
      <c r="C62" s="308"/>
      <c r="D62" s="113">
        <v>2.6198819406881304</v>
      </c>
      <c r="E62" s="115">
        <v>1114</v>
      </c>
      <c r="F62" s="114">
        <v>1109</v>
      </c>
      <c r="G62" s="114">
        <v>1111</v>
      </c>
      <c r="H62" s="114">
        <v>1100</v>
      </c>
      <c r="I62" s="140">
        <v>1097</v>
      </c>
      <c r="J62" s="115">
        <v>17</v>
      </c>
      <c r="K62" s="116">
        <v>1.5496809480401095</v>
      </c>
    </row>
    <row r="63" spans="1:11" ht="14.1" customHeight="1" x14ac:dyDescent="0.2">
      <c r="A63" s="306"/>
      <c r="B63" s="307" t="s">
        <v>294</v>
      </c>
      <c r="C63" s="308"/>
      <c r="D63" s="113">
        <v>2.3094470967286753</v>
      </c>
      <c r="E63" s="115">
        <v>982</v>
      </c>
      <c r="F63" s="114">
        <v>977</v>
      </c>
      <c r="G63" s="114">
        <v>980</v>
      </c>
      <c r="H63" s="114">
        <v>969</v>
      </c>
      <c r="I63" s="140">
        <v>964</v>
      </c>
      <c r="J63" s="115">
        <v>18</v>
      </c>
      <c r="K63" s="116">
        <v>1.8672199170124482</v>
      </c>
    </row>
    <row r="64" spans="1:11" ht="14.1" customHeight="1" x14ac:dyDescent="0.2">
      <c r="A64" s="306" t="s">
        <v>295</v>
      </c>
      <c r="B64" s="307" t="s">
        <v>296</v>
      </c>
      <c r="C64" s="308"/>
      <c r="D64" s="113">
        <v>0.51503962747818721</v>
      </c>
      <c r="E64" s="115">
        <v>219</v>
      </c>
      <c r="F64" s="114">
        <v>222</v>
      </c>
      <c r="G64" s="114">
        <v>207</v>
      </c>
      <c r="H64" s="114">
        <v>207</v>
      </c>
      <c r="I64" s="140">
        <v>196</v>
      </c>
      <c r="J64" s="115">
        <v>23</v>
      </c>
      <c r="K64" s="116">
        <v>11.73469387755102</v>
      </c>
    </row>
    <row r="65" spans="1:11" ht="14.1" customHeight="1" x14ac:dyDescent="0.2">
      <c r="A65" s="306" t="s">
        <v>297</v>
      </c>
      <c r="B65" s="307" t="s">
        <v>298</v>
      </c>
      <c r="C65" s="308"/>
      <c r="D65" s="113">
        <v>0.63733214176524544</v>
      </c>
      <c r="E65" s="115">
        <v>271</v>
      </c>
      <c r="F65" s="114">
        <v>273</v>
      </c>
      <c r="G65" s="114">
        <v>266</v>
      </c>
      <c r="H65" s="114">
        <v>268</v>
      </c>
      <c r="I65" s="140">
        <v>269</v>
      </c>
      <c r="J65" s="115">
        <v>2</v>
      </c>
      <c r="K65" s="116">
        <v>0.74349442379182151</v>
      </c>
    </row>
    <row r="66" spans="1:11" ht="14.1" customHeight="1" x14ac:dyDescent="0.2">
      <c r="A66" s="306">
        <v>82</v>
      </c>
      <c r="B66" s="307" t="s">
        <v>299</v>
      </c>
      <c r="C66" s="308"/>
      <c r="D66" s="113">
        <v>2.716304884645234</v>
      </c>
      <c r="E66" s="115">
        <v>1155</v>
      </c>
      <c r="F66" s="114">
        <v>1156</v>
      </c>
      <c r="G66" s="114">
        <v>1158</v>
      </c>
      <c r="H66" s="114">
        <v>1118</v>
      </c>
      <c r="I66" s="140">
        <v>1105</v>
      </c>
      <c r="J66" s="115">
        <v>50</v>
      </c>
      <c r="K66" s="116">
        <v>4.5248868778280542</v>
      </c>
    </row>
    <row r="67" spans="1:11" ht="14.1" customHeight="1" x14ac:dyDescent="0.2">
      <c r="A67" s="306" t="s">
        <v>300</v>
      </c>
      <c r="B67" s="307" t="s">
        <v>301</v>
      </c>
      <c r="C67" s="308"/>
      <c r="D67" s="113">
        <v>1.8484983890313023</v>
      </c>
      <c r="E67" s="115">
        <v>786</v>
      </c>
      <c r="F67" s="114">
        <v>787</v>
      </c>
      <c r="G67" s="114">
        <v>779</v>
      </c>
      <c r="H67" s="114">
        <v>759</v>
      </c>
      <c r="I67" s="140">
        <v>754</v>
      </c>
      <c r="J67" s="115">
        <v>32</v>
      </c>
      <c r="K67" s="116">
        <v>4.2440318302387272</v>
      </c>
    </row>
    <row r="68" spans="1:11" ht="14.1" customHeight="1" x14ac:dyDescent="0.2">
      <c r="A68" s="306" t="s">
        <v>302</v>
      </c>
      <c r="B68" s="307" t="s">
        <v>303</v>
      </c>
      <c r="C68" s="308"/>
      <c r="D68" s="113">
        <v>0.40920956703746386</v>
      </c>
      <c r="E68" s="115">
        <v>174</v>
      </c>
      <c r="F68" s="114">
        <v>172</v>
      </c>
      <c r="G68" s="114">
        <v>177</v>
      </c>
      <c r="H68" s="114">
        <v>170</v>
      </c>
      <c r="I68" s="140">
        <v>166</v>
      </c>
      <c r="J68" s="115">
        <v>8</v>
      </c>
      <c r="K68" s="116">
        <v>4.8192771084337354</v>
      </c>
    </row>
    <row r="69" spans="1:11" ht="14.1" customHeight="1" x14ac:dyDescent="0.2">
      <c r="A69" s="306">
        <v>83</v>
      </c>
      <c r="B69" s="307" t="s">
        <v>304</v>
      </c>
      <c r="C69" s="308"/>
      <c r="D69" s="113">
        <v>6.9236377319442157</v>
      </c>
      <c r="E69" s="115">
        <v>2944</v>
      </c>
      <c r="F69" s="114">
        <v>2916</v>
      </c>
      <c r="G69" s="114">
        <v>2887</v>
      </c>
      <c r="H69" s="114">
        <v>2811</v>
      </c>
      <c r="I69" s="140">
        <v>2781</v>
      </c>
      <c r="J69" s="115">
        <v>163</v>
      </c>
      <c r="K69" s="116">
        <v>5.8612010068320748</v>
      </c>
    </row>
    <row r="70" spans="1:11" ht="14.1" customHeight="1" x14ac:dyDescent="0.2">
      <c r="A70" s="306" t="s">
        <v>305</v>
      </c>
      <c r="B70" s="307" t="s">
        <v>306</v>
      </c>
      <c r="C70" s="308"/>
      <c r="D70" s="113">
        <v>5.8676889066578868</v>
      </c>
      <c r="E70" s="115">
        <v>2495</v>
      </c>
      <c r="F70" s="114">
        <v>2482</v>
      </c>
      <c r="G70" s="114">
        <v>2447</v>
      </c>
      <c r="H70" s="114">
        <v>2395</v>
      </c>
      <c r="I70" s="140">
        <v>2382</v>
      </c>
      <c r="J70" s="115">
        <v>113</v>
      </c>
      <c r="K70" s="116">
        <v>4.7439126784214949</v>
      </c>
    </row>
    <row r="71" spans="1:11" ht="14.1" customHeight="1" x14ac:dyDescent="0.2">
      <c r="A71" s="306"/>
      <c r="B71" s="307" t="s">
        <v>307</v>
      </c>
      <c r="C71" s="308"/>
      <c r="D71" s="113">
        <v>2.6363443945344653</v>
      </c>
      <c r="E71" s="115">
        <v>1121</v>
      </c>
      <c r="F71" s="114">
        <v>1101</v>
      </c>
      <c r="G71" s="114">
        <v>1094</v>
      </c>
      <c r="H71" s="114">
        <v>1067</v>
      </c>
      <c r="I71" s="140">
        <v>1065</v>
      </c>
      <c r="J71" s="115">
        <v>56</v>
      </c>
      <c r="K71" s="116">
        <v>5.258215962441315</v>
      </c>
    </row>
    <row r="72" spans="1:11" ht="14.1" customHeight="1" x14ac:dyDescent="0.2">
      <c r="A72" s="306">
        <v>84</v>
      </c>
      <c r="B72" s="307" t="s">
        <v>308</v>
      </c>
      <c r="C72" s="308"/>
      <c r="D72" s="113">
        <v>1.0347828131981844</v>
      </c>
      <c r="E72" s="115">
        <v>440</v>
      </c>
      <c r="F72" s="114">
        <v>436</v>
      </c>
      <c r="G72" s="114">
        <v>433</v>
      </c>
      <c r="H72" s="114">
        <v>439</v>
      </c>
      <c r="I72" s="140">
        <v>431</v>
      </c>
      <c r="J72" s="115">
        <v>9</v>
      </c>
      <c r="K72" s="116">
        <v>2.0881670533642693</v>
      </c>
    </row>
    <row r="73" spans="1:11" ht="14.1" customHeight="1" x14ac:dyDescent="0.2">
      <c r="A73" s="306" t="s">
        <v>309</v>
      </c>
      <c r="B73" s="307" t="s">
        <v>310</v>
      </c>
      <c r="C73" s="308"/>
      <c r="D73" s="113">
        <v>0.2516403659368312</v>
      </c>
      <c r="E73" s="115">
        <v>107</v>
      </c>
      <c r="F73" s="114">
        <v>103</v>
      </c>
      <c r="G73" s="114">
        <v>100</v>
      </c>
      <c r="H73" s="114">
        <v>107</v>
      </c>
      <c r="I73" s="140">
        <v>108</v>
      </c>
      <c r="J73" s="115">
        <v>-1</v>
      </c>
      <c r="K73" s="116">
        <v>-0.92592592592592593</v>
      </c>
    </row>
    <row r="74" spans="1:11" ht="14.1" customHeight="1" x14ac:dyDescent="0.2">
      <c r="A74" s="306" t="s">
        <v>311</v>
      </c>
      <c r="B74" s="307" t="s">
        <v>312</v>
      </c>
      <c r="C74" s="308"/>
      <c r="D74" s="113">
        <v>0.44448625385103829</v>
      </c>
      <c r="E74" s="115">
        <v>189</v>
      </c>
      <c r="F74" s="114">
        <v>188</v>
      </c>
      <c r="G74" s="114">
        <v>186</v>
      </c>
      <c r="H74" s="114">
        <v>184</v>
      </c>
      <c r="I74" s="140">
        <v>184</v>
      </c>
      <c r="J74" s="115">
        <v>5</v>
      </c>
      <c r="K74" s="116">
        <v>2.7173913043478262</v>
      </c>
    </row>
    <row r="75" spans="1:11" ht="14.1" customHeight="1" x14ac:dyDescent="0.2">
      <c r="A75" s="306" t="s">
        <v>313</v>
      </c>
      <c r="B75" s="307" t="s">
        <v>314</v>
      </c>
      <c r="C75" s="308"/>
      <c r="D75" s="113">
        <v>1.1758895604524823E-2</v>
      </c>
      <c r="E75" s="115">
        <v>5</v>
      </c>
      <c r="F75" s="114">
        <v>5</v>
      </c>
      <c r="G75" s="114">
        <v>5</v>
      </c>
      <c r="H75" s="114">
        <v>5</v>
      </c>
      <c r="I75" s="140">
        <v>5</v>
      </c>
      <c r="J75" s="115">
        <v>0</v>
      </c>
      <c r="K75" s="116">
        <v>0</v>
      </c>
    </row>
    <row r="76" spans="1:11" ht="14.1" customHeight="1" x14ac:dyDescent="0.2">
      <c r="A76" s="306">
        <v>91</v>
      </c>
      <c r="B76" s="307" t="s">
        <v>315</v>
      </c>
      <c r="C76" s="308"/>
      <c r="D76" s="113">
        <v>1.8814232967239716E-2</v>
      </c>
      <c r="E76" s="115">
        <v>8</v>
      </c>
      <c r="F76" s="114">
        <v>9</v>
      </c>
      <c r="G76" s="114">
        <v>8</v>
      </c>
      <c r="H76" s="114">
        <v>9</v>
      </c>
      <c r="I76" s="140">
        <v>9</v>
      </c>
      <c r="J76" s="115">
        <v>-1</v>
      </c>
      <c r="K76" s="116">
        <v>-11.111111111111111</v>
      </c>
    </row>
    <row r="77" spans="1:11" ht="14.1" customHeight="1" x14ac:dyDescent="0.2">
      <c r="A77" s="306">
        <v>92</v>
      </c>
      <c r="B77" s="307" t="s">
        <v>316</v>
      </c>
      <c r="C77" s="308"/>
      <c r="D77" s="113">
        <v>0.80430845934949791</v>
      </c>
      <c r="E77" s="115">
        <v>342</v>
      </c>
      <c r="F77" s="114">
        <v>326</v>
      </c>
      <c r="G77" s="114">
        <v>291</v>
      </c>
      <c r="H77" s="114">
        <v>298</v>
      </c>
      <c r="I77" s="140">
        <v>281</v>
      </c>
      <c r="J77" s="115">
        <v>61</v>
      </c>
      <c r="K77" s="116">
        <v>21.708185053380785</v>
      </c>
    </row>
    <row r="78" spans="1:11" ht="14.1" customHeight="1" x14ac:dyDescent="0.2">
      <c r="A78" s="306">
        <v>93</v>
      </c>
      <c r="B78" s="307" t="s">
        <v>317</v>
      </c>
      <c r="C78" s="308"/>
      <c r="D78" s="113">
        <v>0.19754944615601702</v>
      </c>
      <c r="E78" s="115">
        <v>84</v>
      </c>
      <c r="F78" s="114">
        <v>85</v>
      </c>
      <c r="G78" s="114">
        <v>87</v>
      </c>
      <c r="H78" s="114">
        <v>86</v>
      </c>
      <c r="I78" s="140">
        <v>88</v>
      </c>
      <c r="J78" s="115">
        <v>-4</v>
      </c>
      <c r="K78" s="116">
        <v>-4.5454545454545459</v>
      </c>
    </row>
    <row r="79" spans="1:11" ht="14.1" customHeight="1" x14ac:dyDescent="0.2">
      <c r="A79" s="306">
        <v>94</v>
      </c>
      <c r="B79" s="307" t="s">
        <v>318</v>
      </c>
      <c r="C79" s="308"/>
      <c r="D79" s="113">
        <v>0.13405140989158298</v>
      </c>
      <c r="E79" s="115">
        <v>57</v>
      </c>
      <c r="F79" s="114">
        <v>54</v>
      </c>
      <c r="G79" s="114">
        <v>64</v>
      </c>
      <c r="H79" s="114">
        <v>58</v>
      </c>
      <c r="I79" s="140">
        <v>55</v>
      </c>
      <c r="J79" s="115">
        <v>2</v>
      </c>
      <c r="K79" s="116">
        <v>3.6363636363636362</v>
      </c>
    </row>
    <row r="80" spans="1:11" ht="14.1" customHeight="1" x14ac:dyDescent="0.2">
      <c r="A80" s="306" t="s">
        <v>319</v>
      </c>
      <c r="B80" s="307" t="s">
        <v>320</v>
      </c>
      <c r="C80" s="308"/>
      <c r="D80" s="113">
        <v>1.4110674725429788E-2</v>
      </c>
      <c r="E80" s="115">
        <v>6</v>
      </c>
      <c r="F80" s="114">
        <v>7</v>
      </c>
      <c r="G80" s="114">
        <v>7</v>
      </c>
      <c r="H80" s="114">
        <v>8</v>
      </c>
      <c r="I80" s="140">
        <v>8</v>
      </c>
      <c r="J80" s="115">
        <v>-2</v>
      </c>
      <c r="K80" s="116">
        <v>-25</v>
      </c>
    </row>
    <row r="81" spans="1:11" ht="14.1" customHeight="1" x14ac:dyDescent="0.2">
      <c r="A81" s="310" t="s">
        <v>321</v>
      </c>
      <c r="B81" s="311" t="s">
        <v>224</v>
      </c>
      <c r="C81" s="312"/>
      <c r="D81" s="125">
        <v>0.23752969121140141</v>
      </c>
      <c r="E81" s="143">
        <v>101</v>
      </c>
      <c r="F81" s="144">
        <v>110</v>
      </c>
      <c r="G81" s="144">
        <v>113</v>
      </c>
      <c r="H81" s="144">
        <v>134</v>
      </c>
      <c r="I81" s="145">
        <v>140</v>
      </c>
      <c r="J81" s="143">
        <v>-39</v>
      </c>
      <c r="K81" s="146">
        <v>-27.857142857142858</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11405</v>
      </c>
      <c r="E12" s="114">
        <v>11661</v>
      </c>
      <c r="F12" s="114">
        <v>11752</v>
      </c>
      <c r="G12" s="114">
        <v>11778</v>
      </c>
      <c r="H12" s="140">
        <v>11643</v>
      </c>
      <c r="I12" s="115">
        <v>-238</v>
      </c>
      <c r="J12" s="116">
        <v>-2.0441466975865326</v>
      </c>
      <c r="K12"/>
      <c r="L12"/>
      <c r="M12"/>
      <c r="N12"/>
      <c r="O12"/>
      <c r="P12"/>
    </row>
    <row r="13" spans="1:16" s="110" customFormat="1" ht="14.45" customHeight="1" x14ac:dyDescent="0.2">
      <c r="A13" s="120" t="s">
        <v>105</v>
      </c>
      <c r="B13" s="119" t="s">
        <v>106</v>
      </c>
      <c r="C13" s="113">
        <v>37.948268303375713</v>
      </c>
      <c r="D13" s="115">
        <v>4328</v>
      </c>
      <c r="E13" s="114">
        <v>4343</v>
      </c>
      <c r="F13" s="114">
        <v>4447</v>
      </c>
      <c r="G13" s="114">
        <v>4402</v>
      </c>
      <c r="H13" s="140">
        <v>4296</v>
      </c>
      <c r="I13" s="115">
        <v>32</v>
      </c>
      <c r="J13" s="116">
        <v>0.74487895716945995</v>
      </c>
      <c r="K13"/>
      <c r="L13"/>
      <c r="M13"/>
      <c r="N13"/>
      <c r="O13"/>
      <c r="P13"/>
    </row>
    <row r="14" spans="1:16" s="110" customFormat="1" ht="14.45" customHeight="1" x14ac:dyDescent="0.2">
      <c r="A14" s="120"/>
      <c r="B14" s="119" t="s">
        <v>107</v>
      </c>
      <c r="C14" s="113">
        <v>62.051731696624287</v>
      </c>
      <c r="D14" s="115">
        <v>7077</v>
      </c>
      <c r="E14" s="114">
        <v>7318</v>
      </c>
      <c r="F14" s="114">
        <v>7305</v>
      </c>
      <c r="G14" s="114">
        <v>7376</v>
      </c>
      <c r="H14" s="140">
        <v>7347</v>
      </c>
      <c r="I14" s="115">
        <v>-270</v>
      </c>
      <c r="J14" s="116">
        <v>-3.6749693752552064</v>
      </c>
      <c r="K14"/>
      <c r="L14"/>
      <c r="M14"/>
      <c r="N14"/>
      <c r="O14"/>
      <c r="P14"/>
    </row>
    <row r="15" spans="1:16" s="110" customFormat="1" ht="14.45" customHeight="1" x14ac:dyDescent="0.2">
      <c r="A15" s="118" t="s">
        <v>105</v>
      </c>
      <c r="B15" s="121" t="s">
        <v>108</v>
      </c>
      <c r="C15" s="113">
        <v>11.740464708461202</v>
      </c>
      <c r="D15" s="115">
        <v>1339</v>
      </c>
      <c r="E15" s="114">
        <v>1381</v>
      </c>
      <c r="F15" s="114">
        <v>1417</v>
      </c>
      <c r="G15" s="114">
        <v>1410</v>
      </c>
      <c r="H15" s="140">
        <v>1371</v>
      </c>
      <c r="I15" s="115">
        <v>-32</v>
      </c>
      <c r="J15" s="116">
        <v>-2.3340627279358133</v>
      </c>
      <c r="K15"/>
      <c r="L15"/>
      <c r="M15"/>
      <c r="N15"/>
      <c r="O15"/>
      <c r="P15"/>
    </row>
    <row r="16" spans="1:16" s="110" customFormat="1" ht="14.45" customHeight="1" x14ac:dyDescent="0.2">
      <c r="A16" s="118"/>
      <c r="B16" s="121" t="s">
        <v>109</v>
      </c>
      <c r="C16" s="113">
        <v>53.143358176238493</v>
      </c>
      <c r="D16" s="115">
        <v>6061</v>
      </c>
      <c r="E16" s="114">
        <v>6219</v>
      </c>
      <c r="F16" s="114">
        <v>6230</v>
      </c>
      <c r="G16" s="114">
        <v>6278</v>
      </c>
      <c r="H16" s="140">
        <v>6264</v>
      </c>
      <c r="I16" s="115">
        <v>-203</v>
      </c>
      <c r="J16" s="116">
        <v>-3.2407407407407409</v>
      </c>
      <c r="K16"/>
      <c r="L16"/>
      <c r="M16"/>
      <c r="N16"/>
      <c r="O16"/>
      <c r="P16"/>
    </row>
    <row r="17" spans="1:16" s="110" customFormat="1" ht="14.45" customHeight="1" x14ac:dyDescent="0.2">
      <c r="A17" s="118"/>
      <c r="B17" s="121" t="s">
        <v>110</v>
      </c>
      <c r="C17" s="113">
        <v>19.561595791319597</v>
      </c>
      <c r="D17" s="115">
        <v>2231</v>
      </c>
      <c r="E17" s="114">
        <v>2236</v>
      </c>
      <c r="F17" s="114">
        <v>2264</v>
      </c>
      <c r="G17" s="114">
        <v>2268</v>
      </c>
      <c r="H17" s="140">
        <v>2220</v>
      </c>
      <c r="I17" s="115">
        <v>11</v>
      </c>
      <c r="J17" s="116">
        <v>0.49549549549549549</v>
      </c>
      <c r="K17"/>
      <c r="L17"/>
      <c r="M17"/>
      <c r="N17"/>
      <c r="O17"/>
      <c r="P17"/>
    </row>
    <row r="18" spans="1:16" s="110" customFormat="1" ht="14.45" customHeight="1" x14ac:dyDescent="0.2">
      <c r="A18" s="120"/>
      <c r="B18" s="121" t="s">
        <v>111</v>
      </c>
      <c r="C18" s="113">
        <v>15.55458132398071</v>
      </c>
      <c r="D18" s="115">
        <v>1774</v>
      </c>
      <c r="E18" s="114">
        <v>1825</v>
      </c>
      <c r="F18" s="114">
        <v>1841</v>
      </c>
      <c r="G18" s="114">
        <v>1822</v>
      </c>
      <c r="H18" s="140">
        <v>1788</v>
      </c>
      <c r="I18" s="115">
        <v>-14</v>
      </c>
      <c r="J18" s="116">
        <v>-0.78299776286353473</v>
      </c>
      <c r="K18"/>
      <c r="L18"/>
      <c r="M18"/>
      <c r="N18"/>
      <c r="O18"/>
      <c r="P18"/>
    </row>
    <row r="19" spans="1:16" s="110" customFormat="1" ht="14.45" customHeight="1" x14ac:dyDescent="0.2">
      <c r="A19" s="120"/>
      <c r="B19" s="121" t="s">
        <v>112</v>
      </c>
      <c r="C19" s="113">
        <v>1.4555019728189391</v>
      </c>
      <c r="D19" s="115">
        <v>166</v>
      </c>
      <c r="E19" s="114">
        <v>173</v>
      </c>
      <c r="F19" s="114">
        <v>172</v>
      </c>
      <c r="G19" s="114">
        <v>147</v>
      </c>
      <c r="H19" s="140">
        <v>143</v>
      </c>
      <c r="I19" s="115">
        <v>23</v>
      </c>
      <c r="J19" s="116">
        <v>16.083916083916083</v>
      </c>
      <c r="K19"/>
      <c r="L19"/>
      <c r="M19"/>
      <c r="N19"/>
      <c r="O19"/>
      <c r="P19"/>
    </row>
    <row r="20" spans="1:16" s="110" customFormat="1" ht="14.45" customHeight="1" x14ac:dyDescent="0.2">
      <c r="A20" s="120" t="s">
        <v>113</v>
      </c>
      <c r="B20" s="119" t="s">
        <v>116</v>
      </c>
      <c r="C20" s="113">
        <v>88.110477860587466</v>
      </c>
      <c r="D20" s="115">
        <v>10049</v>
      </c>
      <c r="E20" s="114">
        <v>10284</v>
      </c>
      <c r="F20" s="114">
        <v>10404</v>
      </c>
      <c r="G20" s="114">
        <v>10421</v>
      </c>
      <c r="H20" s="140">
        <v>10294</v>
      </c>
      <c r="I20" s="115">
        <v>-245</v>
      </c>
      <c r="J20" s="116">
        <v>-2.3800272003108609</v>
      </c>
      <c r="K20"/>
      <c r="L20"/>
      <c r="M20"/>
      <c r="N20"/>
      <c r="O20"/>
      <c r="P20"/>
    </row>
    <row r="21" spans="1:16" s="110" customFormat="1" ht="14.45" customHeight="1" x14ac:dyDescent="0.2">
      <c r="A21" s="123"/>
      <c r="B21" s="124" t="s">
        <v>117</v>
      </c>
      <c r="C21" s="125">
        <v>11.722928540113985</v>
      </c>
      <c r="D21" s="143">
        <v>1337</v>
      </c>
      <c r="E21" s="144">
        <v>1361</v>
      </c>
      <c r="F21" s="144">
        <v>1332</v>
      </c>
      <c r="G21" s="144">
        <v>1343</v>
      </c>
      <c r="H21" s="145">
        <v>1334</v>
      </c>
      <c r="I21" s="143">
        <v>3</v>
      </c>
      <c r="J21" s="146">
        <v>0.22488755622188905</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12104</v>
      </c>
      <c r="E56" s="114">
        <v>12355</v>
      </c>
      <c r="F56" s="114">
        <v>12342</v>
      </c>
      <c r="G56" s="114">
        <v>12411</v>
      </c>
      <c r="H56" s="140">
        <v>12222</v>
      </c>
      <c r="I56" s="115">
        <v>-118</v>
      </c>
      <c r="J56" s="116">
        <v>-0.96547209949271806</v>
      </c>
      <c r="K56"/>
      <c r="L56"/>
      <c r="M56"/>
      <c r="N56"/>
      <c r="O56"/>
      <c r="P56"/>
    </row>
    <row r="57" spans="1:16" s="110" customFormat="1" ht="14.45" customHeight="1" x14ac:dyDescent="0.2">
      <c r="A57" s="120" t="s">
        <v>105</v>
      </c>
      <c r="B57" s="119" t="s">
        <v>106</v>
      </c>
      <c r="C57" s="113">
        <v>38.954064771976206</v>
      </c>
      <c r="D57" s="115">
        <v>4715</v>
      </c>
      <c r="E57" s="114">
        <v>4724</v>
      </c>
      <c r="F57" s="114">
        <v>4756</v>
      </c>
      <c r="G57" s="114">
        <v>4725</v>
      </c>
      <c r="H57" s="140">
        <v>4603</v>
      </c>
      <c r="I57" s="115">
        <v>112</v>
      </c>
      <c r="J57" s="116">
        <v>2.4331957419074515</v>
      </c>
    </row>
    <row r="58" spans="1:16" s="110" customFormat="1" ht="14.45" customHeight="1" x14ac:dyDescent="0.2">
      <c r="A58" s="120"/>
      <c r="B58" s="119" t="s">
        <v>107</v>
      </c>
      <c r="C58" s="113">
        <v>61.045935228023794</v>
      </c>
      <c r="D58" s="115">
        <v>7389</v>
      </c>
      <c r="E58" s="114">
        <v>7631</v>
      </c>
      <c r="F58" s="114">
        <v>7586</v>
      </c>
      <c r="G58" s="114">
        <v>7686</v>
      </c>
      <c r="H58" s="140">
        <v>7619</v>
      </c>
      <c r="I58" s="115">
        <v>-230</v>
      </c>
      <c r="J58" s="116">
        <v>-3.0187688673054205</v>
      </c>
    </row>
    <row r="59" spans="1:16" s="110" customFormat="1" ht="14.45" customHeight="1" x14ac:dyDescent="0.2">
      <c r="A59" s="118" t="s">
        <v>105</v>
      </c>
      <c r="B59" s="121" t="s">
        <v>108</v>
      </c>
      <c r="C59" s="113">
        <v>12.690019828155981</v>
      </c>
      <c r="D59" s="115">
        <v>1536</v>
      </c>
      <c r="E59" s="114">
        <v>1614</v>
      </c>
      <c r="F59" s="114">
        <v>1613</v>
      </c>
      <c r="G59" s="114">
        <v>1618</v>
      </c>
      <c r="H59" s="140">
        <v>1547</v>
      </c>
      <c r="I59" s="115">
        <v>-11</v>
      </c>
      <c r="J59" s="116">
        <v>-0.71105365223012285</v>
      </c>
    </row>
    <row r="60" spans="1:16" s="110" customFormat="1" ht="14.45" customHeight="1" x14ac:dyDescent="0.2">
      <c r="A60" s="118"/>
      <c r="B60" s="121" t="s">
        <v>109</v>
      </c>
      <c r="C60" s="113">
        <v>53.436880370125579</v>
      </c>
      <c r="D60" s="115">
        <v>6468</v>
      </c>
      <c r="E60" s="114">
        <v>6577</v>
      </c>
      <c r="F60" s="114">
        <v>6538</v>
      </c>
      <c r="G60" s="114">
        <v>6623</v>
      </c>
      <c r="H60" s="140">
        <v>6569</v>
      </c>
      <c r="I60" s="115">
        <v>-101</v>
      </c>
      <c r="J60" s="116">
        <v>-1.5375247374029533</v>
      </c>
    </row>
    <row r="61" spans="1:16" s="110" customFormat="1" ht="14.45" customHeight="1" x14ac:dyDescent="0.2">
      <c r="A61" s="118"/>
      <c r="B61" s="121" t="s">
        <v>110</v>
      </c>
      <c r="C61" s="113">
        <v>18.55584930601454</v>
      </c>
      <c r="D61" s="115">
        <v>2246</v>
      </c>
      <c r="E61" s="114">
        <v>2261</v>
      </c>
      <c r="F61" s="114">
        <v>2284</v>
      </c>
      <c r="G61" s="114">
        <v>2291</v>
      </c>
      <c r="H61" s="140">
        <v>2246</v>
      </c>
      <c r="I61" s="115">
        <v>0</v>
      </c>
      <c r="J61" s="116">
        <v>0</v>
      </c>
    </row>
    <row r="62" spans="1:16" s="110" customFormat="1" ht="14.45" customHeight="1" x14ac:dyDescent="0.2">
      <c r="A62" s="120"/>
      <c r="B62" s="121" t="s">
        <v>111</v>
      </c>
      <c r="C62" s="113">
        <v>15.317250495703899</v>
      </c>
      <c r="D62" s="115">
        <v>1854</v>
      </c>
      <c r="E62" s="114">
        <v>1903</v>
      </c>
      <c r="F62" s="114">
        <v>1907</v>
      </c>
      <c r="G62" s="114">
        <v>1879</v>
      </c>
      <c r="H62" s="140">
        <v>1860</v>
      </c>
      <c r="I62" s="115">
        <v>-6</v>
      </c>
      <c r="J62" s="116">
        <v>-0.32258064516129031</v>
      </c>
    </row>
    <row r="63" spans="1:16" s="110" customFormat="1" ht="14.45" customHeight="1" x14ac:dyDescent="0.2">
      <c r="A63" s="120"/>
      <c r="B63" s="121" t="s">
        <v>112</v>
      </c>
      <c r="C63" s="113">
        <v>1.3879709187045606</v>
      </c>
      <c r="D63" s="115">
        <v>168</v>
      </c>
      <c r="E63" s="114">
        <v>173</v>
      </c>
      <c r="F63" s="114">
        <v>175</v>
      </c>
      <c r="G63" s="114">
        <v>153</v>
      </c>
      <c r="H63" s="140">
        <v>152</v>
      </c>
      <c r="I63" s="115">
        <v>16</v>
      </c>
      <c r="J63" s="116">
        <v>10.526315789473685</v>
      </c>
    </row>
    <row r="64" spans="1:16" s="110" customFormat="1" ht="14.45" customHeight="1" x14ac:dyDescent="0.2">
      <c r="A64" s="120" t="s">
        <v>113</v>
      </c>
      <c r="B64" s="119" t="s">
        <v>116</v>
      </c>
      <c r="C64" s="113">
        <v>88.640118968935894</v>
      </c>
      <c r="D64" s="115">
        <v>10729</v>
      </c>
      <c r="E64" s="114">
        <v>10965</v>
      </c>
      <c r="F64" s="114">
        <v>10999</v>
      </c>
      <c r="G64" s="114">
        <v>11039</v>
      </c>
      <c r="H64" s="140">
        <v>10889</v>
      </c>
      <c r="I64" s="115">
        <v>-160</v>
      </c>
      <c r="J64" s="116">
        <v>-1.4693727615024337</v>
      </c>
    </row>
    <row r="65" spans="1:10" s="110" customFormat="1" ht="14.45" customHeight="1" x14ac:dyDescent="0.2">
      <c r="A65" s="123"/>
      <c r="B65" s="124" t="s">
        <v>117</v>
      </c>
      <c r="C65" s="125">
        <v>11.219431592861865</v>
      </c>
      <c r="D65" s="143">
        <v>1358</v>
      </c>
      <c r="E65" s="144">
        <v>1377</v>
      </c>
      <c r="F65" s="144">
        <v>1327</v>
      </c>
      <c r="G65" s="144">
        <v>1358</v>
      </c>
      <c r="H65" s="145">
        <v>1317</v>
      </c>
      <c r="I65" s="143">
        <v>41</v>
      </c>
      <c r="J65" s="146">
        <v>3.1131359149582383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11405</v>
      </c>
      <c r="G11" s="114">
        <v>11661</v>
      </c>
      <c r="H11" s="114">
        <v>11752</v>
      </c>
      <c r="I11" s="114">
        <v>11778</v>
      </c>
      <c r="J11" s="140">
        <v>11643</v>
      </c>
      <c r="K11" s="114">
        <v>-238</v>
      </c>
      <c r="L11" s="116">
        <v>-2.0441466975865326</v>
      </c>
    </row>
    <row r="12" spans="1:17" s="110" customFormat="1" ht="24" customHeight="1" x14ac:dyDescent="0.2">
      <c r="A12" s="604" t="s">
        <v>185</v>
      </c>
      <c r="B12" s="605"/>
      <c r="C12" s="605"/>
      <c r="D12" s="606"/>
      <c r="E12" s="113">
        <v>37.948268303375713</v>
      </c>
      <c r="F12" s="115">
        <v>4328</v>
      </c>
      <c r="G12" s="114">
        <v>4343</v>
      </c>
      <c r="H12" s="114">
        <v>4447</v>
      </c>
      <c r="I12" s="114">
        <v>4402</v>
      </c>
      <c r="J12" s="140">
        <v>4296</v>
      </c>
      <c r="K12" s="114">
        <v>32</v>
      </c>
      <c r="L12" s="116">
        <v>0.74487895716945995</v>
      </c>
    </row>
    <row r="13" spans="1:17" s="110" customFormat="1" ht="15" customHeight="1" x14ac:dyDescent="0.2">
      <c r="A13" s="120"/>
      <c r="B13" s="612" t="s">
        <v>107</v>
      </c>
      <c r="C13" s="612"/>
      <c r="E13" s="113">
        <v>62.051731696624287</v>
      </c>
      <c r="F13" s="115">
        <v>7077</v>
      </c>
      <c r="G13" s="114">
        <v>7318</v>
      </c>
      <c r="H13" s="114">
        <v>7305</v>
      </c>
      <c r="I13" s="114">
        <v>7376</v>
      </c>
      <c r="J13" s="140">
        <v>7347</v>
      </c>
      <c r="K13" s="114">
        <v>-270</v>
      </c>
      <c r="L13" s="116">
        <v>-3.6749693752552064</v>
      </c>
    </row>
    <row r="14" spans="1:17" s="110" customFormat="1" ht="22.5" customHeight="1" x14ac:dyDescent="0.2">
      <c r="A14" s="604" t="s">
        <v>186</v>
      </c>
      <c r="B14" s="605"/>
      <c r="C14" s="605"/>
      <c r="D14" s="606"/>
      <c r="E14" s="113">
        <v>11.740464708461202</v>
      </c>
      <c r="F14" s="115">
        <v>1339</v>
      </c>
      <c r="G14" s="114">
        <v>1381</v>
      </c>
      <c r="H14" s="114">
        <v>1417</v>
      </c>
      <c r="I14" s="114">
        <v>1410</v>
      </c>
      <c r="J14" s="140">
        <v>1371</v>
      </c>
      <c r="K14" s="114">
        <v>-32</v>
      </c>
      <c r="L14" s="116">
        <v>-2.3340627279358133</v>
      </c>
    </row>
    <row r="15" spans="1:17" s="110" customFormat="1" ht="15" customHeight="1" x14ac:dyDescent="0.2">
      <c r="A15" s="120"/>
      <c r="B15" s="119"/>
      <c r="C15" s="258" t="s">
        <v>106</v>
      </c>
      <c r="E15" s="113">
        <v>48.244958924570575</v>
      </c>
      <c r="F15" s="115">
        <v>646</v>
      </c>
      <c r="G15" s="114">
        <v>635</v>
      </c>
      <c r="H15" s="114">
        <v>686</v>
      </c>
      <c r="I15" s="114">
        <v>678</v>
      </c>
      <c r="J15" s="140">
        <v>654</v>
      </c>
      <c r="K15" s="114">
        <v>-8</v>
      </c>
      <c r="L15" s="116">
        <v>-1.2232415902140672</v>
      </c>
    </row>
    <row r="16" spans="1:17" s="110" customFormat="1" ht="15" customHeight="1" x14ac:dyDescent="0.2">
      <c r="A16" s="120"/>
      <c r="B16" s="119"/>
      <c r="C16" s="258" t="s">
        <v>107</v>
      </c>
      <c r="E16" s="113">
        <v>51.755041075429425</v>
      </c>
      <c r="F16" s="115">
        <v>693</v>
      </c>
      <c r="G16" s="114">
        <v>746</v>
      </c>
      <c r="H16" s="114">
        <v>731</v>
      </c>
      <c r="I16" s="114">
        <v>732</v>
      </c>
      <c r="J16" s="140">
        <v>717</v>
      </c>
      <c r="K16" s="114">
        <v>-24</v>
      </c>
      <c r="L16" s="116">
        <v>-3.3472803347280333</v>
      </c>
    </row>
    <row r="17" spans="1:12" s="110" customFormat="1" ht="15" customHeight="1" x14ac:dyDescent="0.2">
      <c r="A17" s="120"/>
      <c r="B17" s="121" t="s">
        <v>109</v>
      </c>
      <c r="C17" s="258"/>
      <c r="E17" s="113">
        <v>53.143358176238493</v>
      </c>
      <c r="F17" s="115">
        <v>6061</v>
      </c>
      <c r="G17" s="114">
        <v>6219</v>
      </c>
      <c r="H17" s="114">
        <v>6230</v>
      </c>
      <c r="I17" s="114">
        <v>6278</v>
      </c>
      <c r="J17" s="140">
        <v>6264</v>
      </c>
      <c r="K17" s="114">
        <v>-203</v>
      </c>
      <c r="L17" s="116">
        <v>-3.2407407407407409</v>
      </c>
    </row>
    <row r="18" spans="1:12" s="110" customFormat="1" ht="15" customHeight="1" x14ac:dyDescent="0.2">
      <c r="A18" s="120"/>
      <c r="B18" s="119"/>
      <c r="C18" s="258" t="s">
        <v>106</v>
      </c>
      <c r="E18" s="113">
        <v>34.664246823956439</v>
      </c>
      <c r="F18" s="115">
        <v>2101</v>
      </c>
      <c r="G18" s="114">
        <v>2118</v>
      </c>
      <c r="H18" s="114">
        <v>2135</v>
      </c>
      <c r="I18" s="114">
        <v>2100</v>
      </c>
      <c r="J18" s="140">
        <v>2063</v>
      </c>
      <c r="K18" s="114">
        <v>38</v>
      </c>
      <c r="L18" s="116">
        <v>1.8419777023751818</v>
      </c>
    </row>
    <row r="19" spans="1:12" s="110" customFormat="1" ht="15" customHeight="1" x14ac:dyDescent="0.2">
      <c r="A19" s="120"/>
      <c r="B19" s="119"/>
      <c r="C19" s="258" t="s">
        <v>107</v>
      </c>
      <c r="E19" s="113">
        <v>65.335753176043553</v>
      </c>
      <c r="F19" s="115">
        <v>3960</v>
      </c>
      <c r="G19" s="114">
        <v>4101</v>
      </c>
      <c r="H19" s="114">
        <v>4095</v>
      </c>
      <c r="I19" s="114">
        <v>4178</v>
      </c>
      <c r="J19" s="140">
        <v>4201</v>
      </c>
      <c r="K19" s="114">
        <v>-241</v>
      </c>
      <c r="L19" s="116">
        <v>-5.7367293501547252</v>
      </c>
    </row>
    <row r="20" spans="1:12" s="110" customFormat="1" ht="15" customHeight="1" x14ac:dyDescent="0.2">
      <c r="A20" s="120"/>
      <c r="B20" s="121" t="s">
        <v>110</v>
      </c>
      <c r="C20" s="258"/>
      <c r="E20" s="113">
        <v>19.561595791319597</v>
      </c>
      <c r="F20" s="115">
        <v>2231</v>
      </c>
      <c r="G20" s="114">
        <v>2236</v>
      </c>
      <c r="H20" s="114">
        <v>2264</v>
      </c>
      <c r="I20" s="114">
        <v>2268</v>
      </c>
      <c r="J20" s="140">
        <v>2220</v>
      </c>
      <c r="K20" s="114">
        <v>11</v>
      </c>
      <c r="L20" s="116">
        <v>0.49549549549549549</v>
      </c>
    </row>
    <row r="21" spans="1:12" s="110" customFormat="1" ht="15" customHeight="1" x14ac:dyDescent="0.2">
      <c r="A21" s="120"/>
      <c r="B21" s="119"/>
      <c r="C21" s="258" t="s">
        <v>106</v>
      </c>
      <c r="E21" s="113">
        <v>30.703720304796054</v>
      </c>
      <c r="F21" s="115">
        <v>685</v>
      </c>
      <c r="G21" s="114">
        <v>674</v>
      </c>
      <c r="H21" s="114">
        <v>688</v>
      </c>
      <c r="I21" s="114">
        <v>694</v>
      </c>
      <c r="J21" s="140">
        <v>661</v>
      </c>
      <c r="K21" s="114">
        <v>24</v>
      </c>
      <c r="L21" s="116">
        <v>3.6308623298033282</v>
      </c>
    </row>
    <row r="22" spans="1:12" s="110" customFormat="1" ht="15" customHeight="1" x14ac:dyDescent="0.2">
      <c r="A22" s="120"/>
      <c r="B22" s="119"/>
      <c r="C22" s="258" t="s">
        <v>107</v>
      </c>
      <c r="E22" s="113">
        <v>69.29627969520395</v>
      </c>
      <c r="F22" s="115">
        <v>1546</v>
      </c>
      <c r="G22" s="114">
        <v>1562</v>
      </c>
      <c r="H22" s="114">
        <v>1576</v>
      </c>
      <c r="I22" s="114">
        <v>1574</v>
      </c>
      <c r="J22" s="140">
        <v>1559</v>
      </c>
      <c r="K22" s="114">
        <v>-13</v>
      </c>
      <c r="L22" s="116">
        <v>-0.83386786401539448</v>
      </c>
    </row>
    <row r="23" spans="1:12" s="110" customFormat="1" ht="15" customHeight="1" x14ac:dyDescent="0.2">
      <c r="A23" s="120"/>
      <c r="B23" s="121" t="s">
        <v>111</v>
      </c>
      <c r="C23" s="258"/>
      <c r="E23" s="113">
        <v>15.55458132398071</v>
      </c>
      <c r="F23" s="115">
        <v>1774</v>
      </c>
      <c r="G23" s="114">
        <v>1825</v>
      </c>
      <c r="H23" s="114">
        <v>1841</v>
      </c>
      <c r="I23" s="114">
        <v>1822</v>
      </c>
      <c r="J23" s="140">
        <v>1788</v>
      </c>
      <c r="K23" s="114">
        <v>-14</v>
      </c>
      <c r="L23" s="116">
        <v>-0.78299776286353473</v>
      </c>
    </row>
    <row r="24" spans="1:12" s="110" customFormat="1" ht="15" customHeight="1" x14ac:dyDescent="0.2">
      <c r="A24" s="120"/>
      <c r="B24" s="119"/>
      <c r="C24" s="258" t="s">
        <v>106</v>
      </c>
      <c r="E24" s="113">
        <v>50.507328072153328</v>
      </c>
      <c r="F24" s="115">
        <v>896</v>
      </c>
      <c r="G24" s="114">
        <v>916</v>
      </c>
      <c r="H24" s="114">
        <v>938</v>
      </c>
      <c r="I24" s="114">
        <v>930</v>
      </c>
      <c r="J24" s="140">
        <v>918</v>
      </c>
      <c r="K24" s="114">
        <v>-22</v>
      </c>
      <c r="L24" s="116">
        <v>-2.3965141612200438</v>
      </c>
    </row>
    <row r="25" spans="1:12" s="110" customFormat="1" ht="15" customHeight="1" x14ac:dyDescent="0.2">
      <c r="A25" s="120"/>
      <c r="B25" s="119"/>
      <c r="C25" s="258" t="s">
        <v>107</v>
      </c>
      <c r="E25" s="113">
        <v>49.492671927846672</v>
      </c>
      <c r="F25" s="115">
        <v>878</v>
      </c>
      <c r="G25" s="114">
        <v>909</v>
      </c>
      <c r="H25" s="114">
        <v>903</v>
      </c>
      <c r="I25" s="114">
        <v>892</v>
      </c>
      <c r="J25" s="140">
        <v>870</v>
      </c>
      <c r="K25" s="114">
        <v>8</v>
      </c>
      <c r="L25" s="116">
        <v>0.91954022988505746</v>
      </c>
    </row>
    <row r="26" spans="1:12" s="110" customFormat="1" ht="15" customHeight="1" x14ac:dyDescent="0.2">
      <c r="A26" s="120"/>
      <c r="C26" s="121" t="s">
        <v>187</v>
      </c>
      <c r="D26" s="110" t="s">
        <v>188</v>
      </c>
      <c r="E26" s="113">
        <v>1.4555019728189391</v>
      </c>
      <c r="F26" s="115">
        <v>166</v>
      </c>
      <c r="G26" s="114">
        <v>173</v>
      </c>
      <c r="H26" s="114">
        <v>172</v>
      </c>
      <c r="I26" s="114">
        <v>147</v>
      </c>
      <c r="J26" s="140">
        <v>143</v>
      </c>
      <c r="K26" s="114">
        <v>23</v>
      </c>
      <c r="L26" s="116">
        <v>16.083916083916083</v>
      </c>
    </row>
    <row r="27" spans="1:12" s="110" customFormat="1" ht="15" customHeight="1" x14ac:dyDescent="0.2">
      <c r="A27" s="120"/>
      <c r="B27" s="119"/>
      <c r="D27" s="259" t="s">
        <v>106</v>
      </c>
      <c r="E27" s="113">
        <v>40.963855421686745</v>
      </c>
      <c r="F27" s="115">
        <v>68</v>
      </c>
      <c r="G27" s="114">
        <v>72</v>
      </c>
      <c r="H27" s="114">
        <v>85</v>
      </c>
      <c r="I27" s="114">
        <v>71</v>
      </c>
      <c r="J27" s="140">
        <v>75</v>
      </c>
      <c r="K27" s="114">
        <v>-7</v>
      </c>
      <c r="L27" s="116">
        <v>-9.3333333333333339</v>
      </c>
    </row>
    <row r="28" spans="1:12" s="110" customFormat="1" ht="15" customHeight="1" x14ac:dyDescent="0.2">
      <c r="A28" s="120"/>
      <c r="B28" s="119"/>
      <c r="D28" s="259" t="s">
        <v>107</v>
      </c>
      <c r="E28" s="113">
        <v>59.036144578313255</v>
      </c>
      <c r="F28" s="115">
        <v>98</v>
      </c>
      <c r="G28" s="114">
        <v>101</v>
      </c>
      <c r="H28" s="114">
        <v>87</v>
      </c>
      <c r="I28" s="114">
        <v>76</v>
      </c>
      <c r="J28" s="140">
        <v>68</v>
      </c>
      <c r="K28" s="114">
        <v>30</v>
      </c>
      <c r="L28" s="116">
        <v>44.117647058823529</v>
      </c>
    </row>
    <row r="29" spans="1:12" s="110" customFormat="1" ht="24" customHeight="1" x14ac:dyDescent="0.2">
      <c r="A29" s="604" t="s">
        <v>189</v>
      </c>
      <c r="B29" s="605"/>
      <c r="C29" s="605"/>
      <c r="D29" s="606"/>
      <c r="E29" s="113">
        <v>88.110477860587466</v>
      </c>
      <c r="F29" s="115">
        <v>10049</v>
      </c>
      <c r="G29" s="114">
        <v>10284</v>
      </c>
      <c r="H29" s="114">
        <v>10404</v>
      </c>
      <c r="I29" s="114">
        <v>10421</v>
      </c>
      <c r="J29" s="140">
        <v>10294</v>
      </c>
      <c r="K29" s="114">
        <v>-245</v>
      </c>
      <c r="L29" s="116">
        <v>-2.3800272003108609</v>
      </c>
    </row>
    <row r="30" spans="1:12" s="110" customFormat="1" ht="15" customHeight="1" x14ac:dyDescent="0.2">
      <c r="A30" s="120"/>
      <c r="B30" s="119"/>
      <c r="C30" s="258" t="s">
        <v>106</v>
      </c>
      <c r="E30" s="113">
        <v>38.05353766543935</v>
      </c>
      <c r="F30" s="115">
        <v>3824</v>
      </c>
      <c r="G30" s="114">
        <v>3866</v>
      </c>
      <c r="H30" s="114">
        <v>3970</v>
      </c>
      <c r="I30" s="114">
        <v>3932</v>
      </c>
      <c r="J30" s="140">
        <v>3825</v>
      </c>
      <c r="K30" s="114">
        <v>-1</v>
      </c>
      <c r="L30" s="116">
        <v>-2.6143790849673203E-2</v>
      </c>
    </row>
    <row r="31" spans="1:12" s="110" customFormat="1" ht="15" customHeight="1" x14ac:dyDescent="0.2">
      <c r="A31" s="120"/>
      <c r="B31" s="119"/>
      <c r="C31" s="258" t="s">
        <v>107</v>
      </c>
      <c r="E31" s="113">
        <v>61.94646233456065</v>
      </c>
      <c r="F31" s="115">
        <v>6225</v>
      </c>
      <c r="G31" s="114">
        <v>6418</v>
      </c>
      <c r="H31" s="114">
        <v>6434</v>
      </c>
      <c r="I31" s="114">
        <v>6489</v>
      </c>
      <c r="J31" s="140">
        <v>6469</v>
      </c>
      <c r="K31" s="114">
        <v>-244</v>
      </c>
      <c r="L31" s="116">
        <v>-3.7718349049312105</v>
      </c>
    </row>
    <row r="32" spans="1:12" s="110" customFormat="1" ht="15" customHeight="1" x14ac:dyDescent="0.2">
      <c r="A32" s="120"/>
      <c r="B32" s="119" t="s">
        <v>117</v>
      </c>
      <c r="C32" s="258"/>
      <c r="E32" s="113">
        <v>11.722928540113985</v>
      </c>
      <c r="F32" s="114">
        <v>1337</v>
      </c>
      <c r="G32" s="114">
        <v>1361</v>
      </c>
      <c r="H32" s="114">
        <v>1332</v>
      </c>
      <c r="I32" s="114">
        <v>1343</v>
      </c>
      <c r="J32" s="140">
        <v>1334</v>
      </c>
      <c r="K32" s="114">
        <v>3</v>
      </c>
      <c r="L32" s="116">
        <v>0.22488755622188905</v>
      </c>
    </row>
    <row r="33" spans="1:12" s="110" customFormat="1" ht="15" customHeight="1" x14ac:dyDescent="0.2">
      <c r="A33" s="120"/>
      <c r="B33" s="119"/>
      <c r="C33" s="258" t="s">
        <v>106</v>
      </c>
      <c r="E33" s="113">
        <v>37.397157816005986</v>
      </c>
      <c r="F33" s="114">
        <v>500</v>
      </c>
      <c r="G33" s="114">
        <v>474</v>
      </c>
      <c r="H33" s="114">
        <v>474</v>
      </c>
      <c r="I33" s="114">
        <v>468</v>
      </c>
      <c r="J33" s="140">
        <v>468</v>
      </c>
      <c r="K33" s="114">
        <v>32</v>
      </c>
      <c r="L33" s="116">
        <v>6.8376068376068373</v>
      </c>
    </row>
    <row r="34" spans="1:12" s="110" customFormat="1" ht="15" customHeight="1" x14ac:dyDescent="0.2">
      <c r="A34" s="120"/>
      <c r="B34" s="119"/>
      <c r="C34" s="258" t="s">
        <v>107</v>
      </c>
      <c r="E34" s="113">
        <v>62.602842183994014</v>
      </c>
      <c r="F34" s="114">
        <v>837</v>
      </c>
      <c r="G34" s="114">
        <v>887</v>
      </c>
      <c r="H34" s="114">
        <v>858</v>
      </c>
      <c r="I34" s="114">
        <v>875</v>
      </c>
      <c r="J34" s="140">
        <v>866</v>
      </c>
      <c r="K34" s="114">
        <v>-29</v>
      </c>
      <c r="L34" s="116">
        <v>-3.3487297921478061</v>
      </c>
    </row>
    <row r="35" spans="1:12" s="110" customFormat="1" ht="24" customHeight="1" x14ac:dyDescent="0.2">
      <c r="A35" s="604" t="s">
        <v>192</v>
      </c>
      <c r="B35" s="605"/>
      <c r="C35" s="605"/>
      <c r="D35" s="606"/>
      <c r="E35" s="113">
        <v>12.529592284085927</v>
      </c>
      <c r="F35" s="114">
        <v>1429</v>
      </c>
      <c r="G35" s="114">
        <v>1460</v>
      </c>
      <c r="H35" s="114">
        <v>1495</v>
      </c>
      <c r="I35" s="114">
        <v>1513</v>
      </c>
      <c r="J35" s="114">
        <v>1483</v>
      </c>
      <c r="K35" s="318">
        <v>-54</v>
      </c>
      <c r="L35" s="319">
        <v>-3.6412677006068779</v>
      </c>
    </row>
    <row r="36" spans="1:12" s="110" customFormat="1" ht="15" customHeight="1" x14ac:dyDescent="0.2">
      <c r="A36" s="120"/>
      <c r="B36" s="119"/>
      <c r="C36" s="258" t="s">
        <v>106</v>
      </c>
      <c r="E36" s="113">
        <v>35.829251224632607</v>
      </c>
      <c r="F36" s="114">
        <v>512</v>
      </c>
      <c r="G36" s="114">
        <v>509</v>
      </c>
      <c r="H36" s="114">
        <v>552</v>
      </c>
      <c r="I36" s="114">
        <v>551</v>
      </c>
      <c r="J36" s="114">
        <v>530</v>
      </c>
      <c r="K36" s="318">
        <v>-18</v>
      </c>
      <c r="L36" s="116">
        <v>-3.3962264150943398</v>
      </c>
    </row>
    <row r="37" spans="1:12" s="110" customFormat="1" ht="15" customHeight="1" x14ac:dyDescent="0.2">
      <c r="A37" s="120"/>
      <c r="B37" s="119"/>
      <c r="C37" s="258" t="s">
        <v>107</v>
      </c>
      <c r="E37" s="113">
        <v>64.170748775367386</v>
      </c>
      <c r="F37" s="114">
        <v>917</v>
      </c>
      <c r="G37" s="114">
        <v>951</v>
      </c>
      <c r="H37" s="114">
        <v>943</v>
      </c>
      <c r="I37" s="114">
        <v>962</v>
      </c>
      <c r="J37" s="140">
        <v>953</v>
      </c>
      <c r="K37" s="114">
        <v>-36</v>
      </c>
      <c r="L37" s="116">
        <v>-3.777544596012592</v>
      </c>
    </row>
    <row r="38" spans="1:12" s="110" customFormat="1" ht="15" customHeight="1" x14ac:dyDescent="0.2">
      <c r="A38" s="120"/>
      <c r="B38" s="119" t="s">
        <v>328</v>
      </c>
      <c r="C38" s="258"/>
      <c r="E38" s="113">
        <v>67.79482683033757</v>
      </c>
      <c r="F38" s="114">
        <v>7732</v>
      </c>
      <c r="G38" s="114">
        <v>7874</v>
      </c>
      <c r="H38" s="114">
        <v>7930</v>
      </c>
      <c r="I38" s="114">
        <v>7983</v>
      </c>
      <c r="J38" s="140">
        <v>7854</v>
      </c>
      <c r="K38" s="114">
        <v>-122</v>
      </c>
      <c r="L38" s="116">
        <v>-1.5533486121721416</v>
      </c>
    </row>
    <row r="39" spans="1:12" s="110" customFormat="1" ht="15" customHeight="1" x14ac:dyDescent="0.2">
      <c r="A39" s="120"/>
      <c r="B39" s="119"/>
      <c r="C39" s="258" t="s">
        <v>106</v>
      </c>
      <c r="E39" s="113">
        <v>39.692188308329023</v>
      </c>
      <c r="F39" s="115">
        <v>3069</v>
      </c>
      <c r="G39" s="114">
        <v>3067</v>
      </c>
      <c r="H39" s="114">
        <v>3112</v>
      </c>
      <c r="I39" s="114">
        <v>3092</v>
      </c>
      <c r="J39" s="140">
        <v>3013</v>
      </c>
      <c r="K39" s="114">
        <v>56</v>
      </c>
      <c r="L39" s="116">
        <v>1.8586126783936276</v>
      </c>
    </row>
    <row r="40" spans="1:12" s="110" customFormat="1" ht="15" customHeight="1" x14ac:dyDescent="0.2">
      <c r="A40" s="120"/>
      <c r="B40" s="119"/>
      <c r="C40" s="258" t="s">
        <v>107</v>
      </c>
      <c r="E40" s="113">
        <v>60.307811691670977</v>
      </c>
      <c r="F40" s="115">
        <v>4663</v>
      </c>
      <c r="G40" s="114">
        <v>4807</v>
      </c>
      <c r="H40" s="114">
        <v>4818</v>
      </c>
      <c r="I40" s="114">
        <v>4891</v>
      </c>
      <c r="J40" s="140">
        <v>4841</v>
      </c>
      <c r="K40" s="114">
        <v>-178</v>
      </c>
      <c r="L40" s="116">
        <v>-3.6769262549060113</v>
      </c>
    </row>
    <row r="41" spans="1:12" s="110" customFormat="1" ht="15" customHeight="1" x14ac:dyDescent="0.2">
      <c r="A41" s="120"/>
      <c r="B41" s="320" t="s">
        <v>515</v>
      </c>
      <c r="C41" s="258"/>
      <c r="E41" s="113">
        <v>5.5677334502411222</v>
      </c>
      <c r="F41" s="115">
        <v>635</v>
      </c>
      <c r="G41" s="114">
        <v>667</v>
      </c>
      <c r="H41" s="114">
        <v>646</v>
      </c>
      <c r="I41" s="114">
        <v>628</v>
      </c>
      <c r="J41" s="140">
        <v>617</v>
      </c>
      <c r="K41" s="114">
        <v>18</v>
      </c>
      <c r="L41" s="116">
        <v>2.9173419773095626</v>
      </c>
    </row>
    <row r="42" spans="1:12" s="110" customFormat="1" ht="15" customHeight="1" x14ac:dyDescent="0.2">
      <c r="A42" s="120"/>
      <c r="B42" s="119"/>
      <c r="C42" s="268" t="s">
        <v>106</v>
      </c>
      <c r="D42" s="182"/>
      <c r="E42" s="113">
        <v>41.574803149606296</v>
      </c>
      <c r="F42" s="115">
        <v>264</v>
      </c>
      <c r="G42" s="114">
        <v>283</v>
      </c>
      <c r="H42" s="114">
        <v>278</v>
      </c>
      <c r="I42" s="114">
        <v>269</v>
      </c>
      <c r="J42" s="140">
        <v>263</v>
      </c>
      <c r="K42" s="114">
        <v>1</v>
      </c>
      <c r="L42" s="116">
        <v>0.38022813688212925</v>
      </c>
    </row>
    <row r="43" spans="1:12" s="110" customFormat="1" ht="15" customHeight="1" x14ac:dyDescent="0.2">
      <c r="A43" s="120"/>
      <c r="B43" s="119"/>
      <c r="C43" s="268" t="s">
        <v>107</v>
      </c>
      <c r="D43" s="182"/>
      <c r="E43" s="113">
        <v>58.425196850393704</v>
      </c>
      <c r="F43" s="115">
        <v>371</v>
      </c>
      <c r="G43" s="114">
        <v>384</v>
      </c>
      <c r="H43" s="114">
        <v>368</v>
      </c>
      <c r="I43" s="114">
        <v>359</v>
      </c>
      <c r="J43" s="140">
        <v>354</v>
      </c>
      <c r="K43" s="114">
        <v>17</v>
      </c>
      <c r="L43" s="116">
        <v>4.8022598870056497</v>
      </c>
    </row>
    <row r="44" spans="1:12" s="110" customFormat="1" ht="15" customHeight="1" x14ac:dyDescent="0.2">
      <c r="A44" s="120"/>
      <c r="B44" s="119" t="s">
        <v>205</v>
      </c>
      <c r="C44" s="268"/>
      <c r="D44" s="182"/>
      <c r="E44" s="113">
        <v>14.10784743533538</v>
      </c>
      <c r="F44" s="115">
        <v>1609</v>
      </c>
      <c r="G44" s="114">
        <v>1660</v>
      </c>
      <c r="H44" s="114">
        <v>1681</v>
      </c>
      <c r="I44" s="114">
        <v>1654</v>
      </c>
      <c r="J44" s="140">
        <v>1689</v>
      </c>
      <c r="K44" s="114">
        <v>-80</v>
      </c>
      <c r="L44" s="116">
        <v>-4.7365304914150386</v>
      </c>
    </row>
    <row r="45" spans="1:12" s="110" customFormat="1" ht="15" customHeight="1" x14ac:dyDescent="0.2">
      <c r="A45" s="120"/>
      <c r="B45" s="119"/>
      <c r="C45" s="268" t="s">
        <v>106</v>
      </c>
      <c r="D45" s="182"/>
      <c r="E45" s="113">
        <v>30.018645121193288</v>
      </c>
      <c r="F45" s="115">
        <v>483</v>
      </c>
      <c r="G45" s="114">
        <v>484</v>
      </c>
      <c r="H45" s="114">
        <v>505</v>
      </c>
      <c r="I45" s="114">
        <v>490</v>
      </c>
      <c r="J45" s="140">
        <v>490</v>
      </c>
      <c r="K45" s="114">
        <v>-7</v>
      </c>
      <c r="L45" s="116">
        <v>-1.4285714285714286</v>
      </c>
    </row>
    <row r="46" spans="1:12" s="110" customFormat="1" ht="15" customHeight="1" x14ac:dyDescent="0.2">
      <c r="A46" s="123"/>
      <c r="B46" s="124"/>
      <c r="C46" s="260" t="s">
        <v>107</v>
      </c>
      <c r="D46" s="261"/>
      <c r="E46" s="125">
        <v>69.981354878806712</v>
      </c>
      <c r="F46" s="143">
        <v>1126</v>
      </c>
      <c r="G46" s="144">
        <v>1176</v>
      </c>
      <c r="H46" s="144">
        <v>1176</v>
      </c>
      <c r="I46" s="144">
        <v>1164</v>
      </c>
      <c r="J46" s="145">
        <v>1199</v>
      </c>
      <c r="K46" s="144">
        <v>-73</v>
      </c>
      <c r="L46" s="146">
        <v>-6.0884070058381985</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516</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11405</v>
      </c>
      <c r="E11" s="114">
        <v>11661</v>
      </c>
      <c r="F11" s="114">
        <v>11752</v>
      </c>
      <c r="G11" s="114">
        <v>11778</v>
      </c>
      <c r="H11" s="140">
        <v>11643</v>
      </c>
      <c r="I11" s="115">
        <v>-238</v>
      </c>
      <c r="J11" s="116">
        <v>-2.0441466975865326</v>
      </c>
    </row>
    <row r="12" spans="1:15" s="110" customFormat="1" ht="24.95" customHeight="1" x14ac:dyDescent="0.2">
      <c r="A12" s="193" t="s">
        <v>132</v>
      </c>
      <c r="B12" s="194" t="s">
        <v>133</v>
      </c>
      <c r="C12" s="113">
        <v>2.4550635686102589</v>
      </c>
      <c r="D12" s="115">
        <v>280</v>
      </c>
      <c r="E12" s="114">
        <v>263</v>
      </c>
      <c r="F12" s="114">
        <v>262</v>
      </c>
      <c r="G12" s="114">
        <v>271</v>
      </c>
      <c r="H12" s="140">
        <v>261</v>
      </c>
      <c r="I12" s="115">
        <v>19</v>
      </c>
      <c r="J12" s="116">
        <v>7.2796934865900385</v>
      </c>
    </row>
    <row r="13" spans="1:15" s="110" customFormat="1" ht="24.95" customHeight="1" x14ac:dyDescent="0.2">
      <c r="A13" s="193" t="s">
        <v>134</v>
      </c>
      <c r="B13" s="199" t="s">
        <v>214</v>
      </c>
      <c r="C13" s="113">
        <v>1.0346339324857519</v>
      </c>
      <c r="D13" s="115">
        <v>118</v>
      </c>
      <c r="E13" s="114">
        <v>121</v>
      </c>
      <c r="F13" s="114">
        <v>126</v>
      </c>
      <c r="G13" s="114">
        <v>130</v>
      </c>
      <c r="H13" s="140">
        <v>118</v>
      </c>
      <c r="I13" s="115">
        <v>0</v>
      </c>
      <c r="J13" s="116">
        <v>0</v>
      </c>
    </row>
    <row r="14" spans="1:15" s="287" customFormat="1" ht="24.95" customHeight="1" x14ac:dyDescent="0.2">
      <c r="A14" s="193" t="s">
        <v>215</v>
      </c>
      <c r="B14" s="199" t="s">
        <v>137</v>
      </c>
      <c r="C14" s="113">
        <v>10.784743533537922</v>
      </c>
      <c r="D14" s="115">
        <v>1230</v>
      </c>
      <c r="E14" s="114">
        <v>1269</v>
      </c>
      <c r="F14" s="114">
        <v>1283</v>
      </c>
      <c r="G14" s="114">
        <v>1275</v>
      </c>
      <c r="H14" s="140">
        <v>1257</v>
      </c>
      <c r="I14" s="115">
        <v>-27</v>
      </c>
      <c r="J14" s="116">
        <v>-2.1479713603818618</v>
      </c>
      <c r="K14" s="110"/>
      <c r="L14" s="110"/>
      <c r="M14" s="110"/>
      <c r="N14" s="110"/>
      <c r="O14" s="110"/>
    </row>
    <row r="15" spans="1:15" s="110" customFormat="1" ht="24.95" customHeight="1" x14ac:dyDescent="0.2">
      <c r="A15" s="193" t="s">
        <v>216</v>
      </c>
      <c r="B15" s="199" t="s">
        <v>217</v>
      </c>
      <c r="C15" s="113">
        <v>4.2612889083735208</v>
      </c>
      <c r="D15" s="115">
        <v>486</v>
      </c>
      <c r="E15" s="114">
        <v>517</v>
      </c>
      <c r="F15" s="114">
        <v>515</v>
      </c>
      <c r="G15" s="114">
        <v>506</v>
      </c>
      <c r="H15" s="140">
        <v>499</v>
      </c>
      <c r="I15" s="115">
        <v>-13</v>
      </c>
      <c r="J15" s="116">
        <v>-2.6052104208416833</v>
      </c>
    </row>
    <row r="16" spans="1:15" s="287" customFormat="1" ht="24.95" customHeight="1" x14ac:dyDescent="0.2">
      <c r="A16" s="193" t="s">
        <v>218</v>
      </c>
      <c r="B16" s="199" t="s">
        <v>141</v>
      </c>
      <c r="C16" s="113">
        <v>4.9364313897413412</v>
      </c>
      <c r="D16" s="115">
        <v>563</v>
      </c>
      <c r="E16" s="114">
        <v>573</v>
      </c>
      <c r="F16" s="114">
        <v>583</v>
      </c>
      <c r="G16" s="114">
        <v>593</v>
      </c>
      <c r="H16" s="140">
        <v>583</v>
      </c>
      <c r="I16" s="115">
        <v>-20</v>
      </c>
      <c r="J16" s="116">
        <v>-3.4305317324185247</v>
      </c>
      <c r="K16" s="110"/>
      <c r="L16" s="110"/>
      <c r="M16" s="110"/>
      <c r="N16" s="110"/>
      <c r="O16" s="110"/>
    </row>
    <row r="17" spans="1:15" s="110" customFormat="1" ht="24.95" customHeight="1" x14ac:dyDescent="0.2">
      <c r="A17" s="193" t="s">
        <v>142</v>
      </c>
      <c r="B17" s="199" t="s">
        <v>220</v>
      </c>
      <c r="C17" s="113">
        <v>1.58702323542306</v>
      </c>
      <c r="D17" s="115">
        <v>181</v>
      </c>
      <c r="E17" s="114">
        <v>179</v>
      </c>
      <c r="F17" s="114">
        <v>185</v>
      </c>
      <c r="G17" s="114">
        <v>176</v>
      </c>
      <c r="H17" s="140">
        <v>175</v>
      </c>
      <c r="I17" s="115">
        <v>6</v>
      </c>
      <c r="J17" s="116">
        <v>3.4285714285714284</v>
      </c>
    </row>
    <row r="18" spans="1:15" s="287" customFormat="1" ht="24.95" customHeight="1" x14ac:dyDescent="0.2">
      <c r="A18" s="201" t="s">
        <v>144</v>
      </c>
      <c r="B18" s="202" t="s">
        <v>145</v>
      </c>
      <c r="C18" s="113">
        <v>7.9263480929416925</v>
      </c>
      <c r="D18" s="115">
        <v>904</v>
      </c>
      <c r="E18" s="114">
        <v>904</v>
      </c>
      <c r="F18" s="114">
        <v>925</v>
      </c>
      <c r="G18" s="114">
        <v>893</v>
      </c>
      <c r="H18" s="140">
        <v>878</v>
      </c>
      <c r="I18" s="115">
        <v>26</v>
      </c>
      <c r="J18" s="116">
        <v>2.9612756264236904</v>
      </c>
      <c r="K18" s="110"/>
      <c r="L18" s="110"/>
      <c r="M18" s="110"/>
      <c r="N18" s="110"/>
      <c r="O18" s="110"/>
    </row>
    <row r="19" spans="1:15" s="110" customFormat="1" ht="24.95" customHeight="1" x14ac:dyDescent="0.2">
      <c r="A19" s="193" t="s">
        <v>146</v>
      </c>
      <c r="B19" s="199" t="s">
        <v>147</v>
      </c>
      <c r="C19" s="113">
        <v>16.536606751424813</v>
      </c>
      <c r="D19" s="115">
        <v>1886</v>
      </c>
      <c r="E19" s="114">
        <v>1930</v>
      </c>
      <c r="F19" s="114">
        <v>1982</v>
      </c>
      <c r="G19" s="114">
        <v>2014</v>
      </c>
      <c r="H19" s="140">
        <v>1987</v>
      </c>
      <c r="I19" s="115">
        <v>-101</v>
      </c>
      <c r="J19" s="116">
        <v>-5.0830397584297939</v>
      </c>
    </row>
    <row r="20" spans="1:15" s="287" customFormat="1" ht="24.95" customHeight="1" x14ac:dyDescent="0.2">
      <c r="A20" s="193" t="s">
        <v>148</v>
      </c>
      <c r="B20" s="199" t="s">
        <v>149</v>
      </c>
      <c r="C20" s="113">
        <v>4.8487505480052606</v>
      </c>
      <c r="D20" s="115">
        <v>553</v>
      </c>
      <c r="E20" s="114">
        <v>539</v>
      </c>
      <c r="F20" s="114">
        <v>545</v>
      </c>
      <c r="G20" s="114">
        <v>533</v>
      </c>
      <c r="H20" s="140">
        <v>539</v>
      </c>
      <c r="I20" s="115">
        <v>14</v>
      </c>
      <c r="J20" s="116">
        <v>2.5974025974025974</v>
      </c>
      <c r="K20" s="110"/>
      <c r="L20" s="110"/>
      <c r="M20" s="110"/>
      <c r="N20" s="110"/>
      <c r="O20" s="110"/>
    </row>
    <row r="21" spans="1:15" s="110" customFormat="1" ht="24.95" customHeight="1" x14ac:dyDescent="0.2">
      <c r="A21" s="201" t="s">
        <v>150</v>
      </c>
      <c r="B21" s="202" t="s">
        <v>151</v>
      </c>
      <c r="C21" s="113">
        <v>12.362998684787375</v>
      </c>
      <c r="D21" s="115">
        <v>1410</v>
      </c>
      <c r="E21" s="114">
        <v>1480</v>
      </c>
      <c r="F21" s="114">
        <v>1467</v>
      </c>
      <c r="G21" s="114">
        <v>1486</v>
      </c>
      <c r="H21" s="140">
        <v>1425</v>
      </c>
      <c r="I21" s="115">
        <v>-15</v>
      </c>
      <c r="J21" s="116">
        <v>-1.0526315789473684</v>
      </c>
    </row>
    <row r="22" spans="1:15" s="110" customFormat="1" ht="24.95" customHeight="1" x14ac:dyDescent="0.2">
      <c r="A22" s="201" t="s">
        <v>152</v>
      </c>
      <c r="B22" s="199" t="s">
        <v>153</v>
      </c>
      <c r="C22" s="113">
        <v>1.31521262604121</v>
      </c>
      <c r="D22" s="115">
        <v>150</v>
      </c>
      <c r="E22" s="114">
        <v>149</v>
      </c>
      <c r="F22" s="114">
        <v>146</v>
      </c>
      <c r="G22" s="114">
        <v>141</v>
      </c>
      <c r="H22" s="140">
        <v>154</v>
      </c>
      <c r="I22" s="115">
        <v>-4</v>
      </c>
      <c r="J22" s="116">
        <v>-2.5974025974025974</v>
      </c>
    </row>
    <row r="23" spans="1:15" s="110" customFormat="1" ht="24.95" customHeight="1" x14ac:dyDescent="0.2">
      <c r="A23" s="193" t="s">
        <v>154</v>
      </c>
      <c r="B23" s="199" t="s">
        <v>155</v>
      </c>
      <c r="C23" s="113">
        <v>1.1924594476106971</v>
      </c>
      <c r="D23" s="115">
        <v>136</v>
      </c>
      <c r="E23" s="114">
        <v>135</v>
      </c>
      <c r="F23" s="114">
        <v>134</v>
      </c>
      <c r="G23" s="114">
        <v>132</v>
      </c>
      <c r="H23" s="140">
        <v>136</v>
      </c>
      <c r="I23" s="115">
        <v>0</v>
      </c>
      <c r="J23" s="116">
        <v>0</v>
      </c>
    </row>
    <row r="24" spans="1:15" s="110" customFormat="1" ht="24.95" customHeight="1" x14ac:dyDescent="0.2">
      <c r="A24" s="193" t="s">
        <v>156</v>
      </c>
      <c r="B24" s="199" t="s">
        <v>221</v>
      </c>
      <c r="C24" s="113">
        <v>7.7860587461639632</v>
      </c>
      <c r="D24" s="115">
        <v>888</v>
      </c>
      <c r="E24" s="114">
        <v>881</v>
      </c>
      <c r="F24" s="114">
        <v>871</v>
      </c>
      <c r="G24" s="114">
        <v>879</v>
      </c>
      <c r="H24" s="140">
        <v>867</v>
      </c>
      <c r="I24" s="115">
        <v>21</v>
      </c>
      <c r="J24" s="116">
        <v>2.422145328719723</v>
      </c>
    </row>
    <row r="25" spans="1:15" s="110" customFormat="1" ht="24.95" customHeight="1" x14ac:dyDescent="0.2">
      <c r="A25" s="193" t="s">
        <v>222</v>
      </c>
      <c r="B25" s="204" t="s">
        <v>159</v>
      </c>
      <c r="C25" s="113">
        <v>7.8825076720736522</v>
      </c>
      <c r="D25" s="115">
        <v>899</v>
      </c>
      <c r="E25" s="114">
        <v>963</v>
      </c>
      <c r="F25" s="114">
        <v>980</v>
      </c>
      <c r="G25" s="114">
        <v>940</v>
      </c>
      <c r="H25" s="140">
        <v>932</v>
      </c>
      <c r="I25" s="115">
        <v>-33</v>
      </c>
      <c r="J25" s="116">
        <v>-3.540772532188841</v>
      </c>
    </row>
    <row r="26" spans="1:15" s="110" customFormat="1" ht="24.95" customHeight="1" x14ac:dyDescent="0.2">
      <c r="A26" s="201">
        <v>782.78300000000002</v>
      </c>
      <c r="B26" s="203" t="s">
        <v>160</v>
      </c>
      <c r="C26" s="113">
        <v>0.23673827268741779</v>
      </c>
      <c r="D26" s="115">
        <v>27</v>
      </c>
      <c r="E26" s="114">
        <v>34</v>
      </c>
      <c r="F26" s="114">
        <v>33</v>
      </c>
      <c r="G26" s="114">
        <v>33</v>
      </c>
      <c r="H26" s="140">
        <v>30</v>
      </c>
      <c r="I26" s="115">
        <v>-3</v>
      </c>
      <c r="J26" s="116">
        <v>-10</v>
      </c>
    </row>
    <row r="27" spans="1:15" s="110" customFormat="1" ht="24.95" customHeight="1" x14ac:dyDescent="0.2">
      <c r="A27" s="193" t="s">
        <v>161</v>
      </c>
      <c r="B27" s="199" t="s">
        <v>162</v>
      </c>
      <c r="C27" s="113">
        <v>2.647961420429636</v>
      </c>
      <c r="D27" s="115">
        <v>302</v>
      </c>
      <c r="E27" s="114">
        <v>307</v>
      </c>
      <c r="F27" s="114">
        <v>294</v>
      </c>
      <c r="G27" s="114">
        <v>303</v>
      </c>
      <c r="H27" s="140">
        <v>303</v>
      </c>
      <c r="I27" s="115">
        <v>-1</v>
      </c>
      <c r="J27" s="116">
        <v>-0.33003300330033003</v>
      </c>
    </row>
    <row r="28" spans="1:15" s="110" customFormat="1" ht="24.95" customHeight="1" x14ac:dyDescent="0.2">
      <c r="A28" s="193" t="s">
        <v>163</v>
      </c>
      <c r="B28" s="199" t="s">
        <v>164</v>
      </c>
      <c r="C28" s="113">
        <v>1.9026742656729505</v>
      </c>
      <c r="D28" s="115">
        <v>217</v>
      </c>
      <c r="E28" s="114">
        <v>215</v>
      </c>
      <c r="F28" s="114">
        <v>193</v>
      </c>
      <c r="G28" s="114">
        <v>219</v>
      </c>
      <c r="H28" s="140">
        <v>225</v>
      </c>
      <c r="I28" s="115">
        <v>-8</v>
      </c>
      <c r="J28" s="116">
        <v>-3.5555555555555554</v>
      </c>
    </row>
    <row r="29" spans="1:15" s="110" customFormat="1" ht="24.95" customHeight="1" x14ac:dyDescent="0.2">
      <c r="A29" s="193">
        <v>86</v>
      </c>
      <c r="B29" s="199" t="s">
        <v>165</v>
      </c>
      <c r="C29" s="113">
        <v>5.7430951337132834</v>
      </c>
      <c r="D29" s="115">
        <v>655</v>
      </c>
      <c r="E29" s="114">
        <v>670</v>
      </c>
      <c r="F29" s="114">
        <v>648</v>
      </c>
      <c r="G29" s="114">
        <v>642</v>
      </c>
      <c r="H29" s="140">
        <v>653</v>
      </c>
      <c r="I29" s="115">
        <v>2</v>
      </c>
      <c r="J29" s="116">
        <v>0.30627871362940273</v>
      </c>
    </row>
    <row r="30" spans="1:15" s="110" customFormat="1" ht="24.95" customHeight="1" x14ac:dyDescent="0.2">
      <c r="A30" s="193">
        <v>87.88</v>
      </c>
      <c r="B30" s="204" t="s">
        <v>166</v>
      </c>
      <c r="C30" s="113">
        <v>4.6733888645330994</v>
      </c>
      <c r="D30" s="115">
        <v>533</v>
      </c>
      <c r="E30" s="114">
        <v>553</v>
      </c>
      <c r="F30" s="114">
        <v>579</v>
      </c>
      <c r="G30" s="114">
        <v>593</v>
      </c>
      <c r="H30" s="140">
        <v>608</v>
      </c>
      <c r="I30" s="115">
        <v>-75</v>
      </c>
      <c r="J30" s="116">
        <v>-12.335526315789474</v>
      </c>
    </row>
    <row r="31" spans="1:15" s="110" customFormat="1" ht="24.95" customHeight="1" x14ac:dyDescent="0.2">
      <c r="A31" s="193" t="s">
        <v>167</v>
      </c>
      <c r="B31" s="199" t="s">
        <v>168</v>
      </c>
      <c r="C31" s="113">
        <v>10.670758439281018</v>
      </c>
      <c r="D31" s="115">
        <v>1217</v>
      </c>
      <c r="E31" s="114">
        <v>1248</v>
      </c>
      <c r="F31" s="114">
        <v>1284</v>
      </c>
      <c r="G31" s="114">
        <v>1294</v>
      </c>
      <c r="H31" s="140">
        <v>1270</v>
      </c>
      <c r="I31" s="115">
        <v>-53</v>
      </c>
      <c r="J31" s="116">
        <v>-4.1732283464566926</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2.4550635686102589</v>
      </c>
      <c r="D34" s="115">
        <v>280</v>
      </c>
      <c r="E34" s="114">
        <v>263</v>
      </c>
      <c r="F34" s="114">
        <v>262</v>
      </c>
      <c r="G34" s="114">
        <v>271</v>
      </c>
      <c r="H34" s="140">
        <v>261</v>
      </c>
      <c r="I34" s="115">
        <v>19</v>
      </c>
      <c r="J34" s="116">
        <v>7.2796934865900385</v>
      </c>
    </row>
    <row r="35" spans="1:10" s="110" customFormat="1" ht="24.95" customHeight="1" x14ac:dyDescent="0.2">
      <c r="A35" s="292" t="s">
        <v>171</v>
      </c>
      <c r="B35" s="293" t="s">
        <v>172</v>
      </c>
      <c r="C35" s="113">
        <v>19.745725558965365</v>
      </c>
      <c r="D35" s="115">
        <v>2252</v>
      </c>
      <c r="E35" s="114">
        <v>2294</v>
      </c>
      <c r="F35" s="114">
        <v>2334</v>
      </c>
      <c r="G35" s="114">
        <v>2298</v>
      </c>
      <c r="H35" s="140">
        <v>2253</v>
      </c>
      <c r="I35" s="115">
        <v>-1</v>
      </c>
      <c r="J35" s="116">
        <v>-4.4385264092321353E-2</v>
      </c>
    </row>
    <row r="36" spans="1:10" s="110" customFormat="1" ht="24.95" customHeight="1" x14ac:dyDescent="0.2">
      <c r="A36" s="294" t="s">
        <v>173</v>
      </c>
      <c r="B36" s="295" t="s">
        <v>174</v>
      </c>
      <c r="C36" s="125">
        <v>77.799210872424382</v>
      </c>
      <c r="D36" s="143">
        <v>8873</v>
      </c>
      <c r="E36" s="144">
        <v>9104</v>
      </c>
      <c r="F36" s="144">
        <v>9156</v>
      </c>
      <c r="G36" s="144">
        <v>9209</v>
      </c>
      <c r="H36" s="145">
        <v>9129</v>
      </c>
      <c r="I36" s="143">
        <v>-256</v>
      </c>
      <c r="J36" s="146">
        <v>-2.8042501916967906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11405</v>
      </c>
      <c r="F11" s="264">
        <v>11661</v>
      </c>
      <c r="G11" s="264">
        <v>11752</v>
      </c>
      <c r="H11" s="264">
        <v>11778</v>
      </c>
      <c r="I11" s="265">
        <v>11643</v>
      </c>
      <c r="J11" s="263">
        <v>-238</v>
      </c>
      <c r="K11" s="266">
        <v>-2.0441466975865326</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40.552389302937307</v>
      </c>
      <c r="E13" s="115">
        <v>4625</v>
      </c>
      <c r="F13" s="114">
        <v>4727</v>
      </c>
      <c r="G13" s="114">
        <v>4803</v>
      </c>
      <c r="H13" s="114">
        <v>4784</v>
      </c>
      <c r="I13" s="140">
        <v>4710</v>
      </c>
      <c r="J13" s="115">
        <v>-85</v>
      </c>
      <c r="K13" s="116">
        <v>-1.8046709129511678</v>
      </c>
    </row>
    <row r="14" spans="1:15" ht="15.95" customHeight="1" x14ac:dyDescent="0.2">
      <c r="A14" s="306" t="s">
        <v>230</v>
      </c>
      <c r="B14" s="307"/>
      <c r="C14" s="308"/>
      <c r="D14" s="113">
        <v>48.461201227531781</v>
      </c>
      <c r="E14" s="115">
        <v>5527</v>
      </c>
      <c r="F14" s="114">
        <v>5634</v>
      </c>
      <c r="G14" s="114">
        <v>5645</v>
      </c>
      <c r="H14" s="114">
        <v>5669</v>
      </c>
      <c r="I14" s="140">
        <v>5638</v>
      </c>
      <c r="J14" s="115">
        <v>-111</v>
      </c>
      <c r="K14" s="116">
        <v>-1.9687832564739269</v>
      </c>
    </row>
    <row r="15" spans="1:15" ht="15.95" customHeight="1" x14ac:dyDescent="0.2">
      <c r="A15" s="306" t="s">
        <v>231</v>
      </c>
      <c r="B15" s="307"/>
      <c r="C15" s="308"/>
      <c r="D15" s="113">
        <v>5.0767207365190705</v>
      </c>
      <c r="E15" s="115">
        <v>579</v>
      </c>
      <c r="F15" s="114">
        <v>597</v>
      </c>
      <c r="G15" s="114">
        <v>614</v>
      </c>
      <c r="H15" s="114">
        <v>622</v>
      </c>
      <c r="I15" s="140">
        <v>615</v>
      </c>
      <c r="J15" s="115">
        <v>-36</v>
      </c>
      <c r="K15" s="116">
        <v>-5.8536585365853657</v>
      </c>
    </row>
    <row r="16" spans="1:15" ht="15.95" customHeight="1" x14ac:dyDescent="0.2">
      <c r="A16" s="306" t="s">
        <v>232</v>
      </c>
      <c r="B16" s="307"/>
      <c r="C16" s="308"/>
      <c r="D16" s="113">
        <v>2.1920210434020166</v>
      </c>
      <c r="E16" s="115">
        <v>250</v>
      </c>
      <c r="F16" s="114">
        <v>254</v>
      </c>
      <c r="G16" s="114">
        <v>245</v>
      </c>
      <c r="H16" s="114">
        <v>250</v>
      </c>
      <c r="I16" s="140">
        <v>242</v>
      </c>
      <c r="J16" s="115">
        <v>8</v>
      </c>
      <c r="K16" s="116">
        <v>3.3057851239669422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1.9903551074090311</v>
      </c>
      <c r="E18" s="115">
        <v>227</v>
      </c>
      <c r="F18" s="114">
        <v>208</v>
      </c>
      <c r="G18" s="114">
        <v>213</v>
      </c>
      <c r="H18" s="114">
        <v>218</v>
      </c>
      <c r="I18" s="140">
        <v>214</v>
      </c>
      <c r="J18" s="115">
        <v>13</v>
      </c>
      <c r="K18" s="116">
        <v>6.0747663551401869</v>
      </c>
    </row>
    <row r="19" spans="1:11" ht="14.1" customHeight="1" x14ac:dyDescent="0.2">
      <c r="A19" s="306" t="s">
        <v>235</v>
      </c>
      <c r="B19" s="307" t="s">
        <v>236</v>
      </c>
      <c r="C19" s="308"/>
      <c r="D19" s="113">
        <v>1.4467338886453309</v>
      </c>
      <c r="E19" s="115">
        <v>165</v>
      </c>
      <c r="F19" s="114">
        <v>141</v>
      </c>
      <c r="G19" s="114">
        <v>148</v>
      </c>
      <c r="H19" s="114">
        <v>151</v>
      </c>
      <c r="I19" s="140">
        <v>145</v>
      </c>
      <c r="J19" s="115">
        <v>20</v>
      </c>
      <c r="K19" s="116">
        <v>13.793103448275861</v>
      </c>
    </row>
    <row r="20" spans="1:11" ht="14.1" customHeight="1" x14ac:dyDescent="0.2">
      <c r="A20" s="306">
        <v>12</v>
      </c>
      <c r="B20" s="307" t="s">
        <v>237</v>
      </c>
      <c r="C20" s="308"/>
      <c r="D20" s="113">
        <v>0.69267864971503723</v>
      </c>
      <c r="E20" s="115">
        <v>79</v>
      </c>
      <c r="F20" s="114">
        <v>78</v>
      </c>
      <c r="G20" s="114">
        <v>97</v>
      </c>
      <c r="H20" s="114">
        <v>93</v>
      </c>
      <c r="I20" s="140">
        <v>72</v>
      </c>
      <c r="J20" s="115">
        <v>7</v>
      </c>
      <c r="K20" s="116">
        <v>9.7222222222222214</v>
      </c>
    </row>
    <row r="21" spans="1:11" ht="14.1" customHeight="1" x14ac:dyDescent="0.2">
      <c r="A21" s="306">
        <v>21</v>
      </c>
      <c r="B21" s="307" t="s">
        <v>238</v>
      </c>
      <c r="C21" s="308"/>
      <c r="D21" s="113">
        <v>0.14028934677772906</v>
      </c>
      <c r="E21" s="115">
        <v>16</v>
      </c>
      <c r="F21" s="114">
        <v>14</v>
      </c>
      <c r="G21" s="114">
        <v>17</v>
      </c>
      <c r="H21" s="114">
        <v>17</v>
      </c>
      <c r="I21" s="140">
        <v>14</v>
      </c>
      <c r="J21" s="115">
        <v>2</v>
      </c>
      <c r="K21" s="116">
        <v>14.285714285714286</v>
      </c>
    </row>
    <row r="22" spans="1:11" ht="14.1" customHeight="1" x14ac:dyDescent="0.2">
      <c r="A22" s="306">
        <v>22</v>
      </c>
      <c r="B22" s="307" t="s">
        <v>239</v>
      </c>
      <c r="C22" s="308"/>
      <c r="D22" s="113">
        <v>1.2450679526523454</v>
      </c>
      <c r="E22" s="115">
        <v>142</v>
      </c>
      <c r="F22" s="114">
        <v>153</v>
      </c>
      <c r="G22" s="114">
        <v>157</v>
      </c>
      <c r="H22" s="114">
        <v>150</v>
      </c>
      <c r="I22" s="140">
        <v>147</v>
      </c>
      <c r="J22" s="115">
        <v>-5</v>
      </c>
      <c r="K22" s="116">
        <v>-3.4013605442176869</v>
      </c>
    </row>
    <row r="23" spans="1:11" ht="14.1" customHeight="1" x14ac:dyDescent="0.2">
      <c r="A23" s="306">
        <v>23</v>
      </c>
      <c r="B23" s="307" t="s">
        <v>240</v>
      </c>
      <c r="C23" s="308"/>
      <c r="D23" s="113">
        <v>0.26304252520824201</v>
      </c>
      <c r="E23" s="115">
        <v>30</v>
      </c>
      <c r="F23" s="114">
        <v>29</v>
      </c>
      <c r="G23" s="114">
        <v>27</v>
      </c>
      <c r="H23" s="114">
        <v>53</v>
      </c>
      <c r="I23" s="140">
        <v>54</v>
      </c>
      <c r="J23" s="115">
        <v>-24</v>
      </c>
      <c r="K23" s="116">
        <v>-44.444444444444443</v>
      </c>
    </row>
    <row r="24" spans="1:11" ht="14.1" customHeight="1" x14ac:dyDescent="0.2">
      <c r="A24" s="306">
        <v>24</v>
      </c>
      <c r="B24" s="307" t="s">
        <v>241</v>
      </c>
      <c r="C24" s="308"/>
      <c r="D24" s="113">
        <v>1.7799210872424376</v>
      </c>
      <c r="E24" s="115">
        <v>203</v>
      </c>
      <c r="F24" s="114">
        <v>196</v>
      </c>
      <c r="G24" s="114">
        <v>205</v>
      </c>
      <c r="H24" s="114">
        <v>215</v>
      </c>
      <c r="I24" s="140">
        <v>214</v>
      </c>
      <c r="J24" s="115">
        <v>-11</v>
      </c>
      <c r="K24" s="116">
        <v>-5.1401869158878508</v>
      </c>
    </row>
    <row r="25" spans="1:11" ht="14.1" customHeight="1" x14ac:dyDescent="0.2">
      <c r="A25" s="306">
        <v>25</v>
      </c>
      <c r="B25" s="307" t="s">
        <v>242</v>
      </c>
      <c r="C25" s="308"/>
      <c r="D25" s="113">
        <v>1.8763700131521264</v>
      </c>
      <c r="E25" s="115">
        <v>214</v>
      </c>
      <c r="F25" s="114">
        <v>215</v>
      </c>
      <c r="G25" s="114">
        <v>210</v>
      </c>
      <c r="H25" s="114">
        <v>207</v>
      </c>
      <c r="I25" s="140">
        <v>215</v>
      </c>
      <c r="J25" s="115">
        <v>-1</v>
      </c>
      <c r="K25" s="116">
        <v>-0.46511627906976744</v>
      </c>
    </row>
    <row r="26" spans="1:11" ht="14.1" customHeight="1" x14ac:dyDescent="0.2">
      <c r="A26" s="306">
        <v>26</v>
      </c>
      <c r="B26" s="307" t="s">
        <v>243</v>
      </c>
      <c r="C26" s="308"/>
      <c r="D26" s="113">
        <v>1.2187637001315212</v>
      </c>
      <c r="E26" s="115">
        <v>139</v>
      </c>
      <c r="F26" s="114">
        <v>141</v>
      </c>
      <c r="G26" s="114">
        <v>135</v>
      </c>
      <c r="H26" s="114">
        <v>134</v>
      </c>
      <c r="I26" s="140">
        <v>137</v>
      </c>
      <c r="J26" s="115">
        <v>2</v>
      </c>
      <c r="K26" s="116">
        <v>1.4598540145985401</v>
      </c>
    </row>
    <row r="27" spans="1:11" ht="14.1" customHeight="1" x14ac:dyDescent="0.2">
      <c r="A27" s="306">
        <v>27</v>
      </c>
      <c r="B27" s="307" t="s">
        <v>244</v>
      </c>
      <c r="C27" s="308"/>
      <c r="D27" s="113">
        <v>0.35949145111793074</v>
      </c>
      <c r="E27" s="115">
        <v>41</v>
      </c>
      <c r="F27" s="114">
        <v>39</v>
      </c>
      <c r="G27" s="114">
        <v>41</v>
      </c>
      <c r="H27" s="114">
        <v>38</v>
      </c>
      <c r="I27" s="140">
        <v>33</v>
      </c>
      <c r="J27" s="115">
        <v>8</v>
      </c>
      <c r="K27" s="116">
        <v>24.242424242424242</v>
      </c>
    </row>
    <row r="28" spans="1:11" ht="14.1" customHeight="1" x14ac:dyDescent="0.2">
      <c r="A28" s="306">
        <v>28</v>
      </c>
      <c r="B28" s="307" t="s">
        <v>245</v>
      </c>
      <c r="C28" s="308"/>
      <c r="D28" s="113">
        <v>0.51731696624287593</v>
      </c>
      <c r="E28" s="115">
        <v>59</v>
      </c>
      <c r="F28" s="114">
        <v>61</v>
      </c>
      <c r="G28" s="114">
        <v>61</v>
      </c>
      <c r="H28" s="114">
        <v>60</v>
      </c>
      <c r="I28" s="140">
        <v>63</v>
      </c>
      <c r="J28" s="115">
        <v>-4</v>
      </c>
      <c r="K28" s="116">
        <v>-6.3492063492063489</v>
      </c>
    </row>
    <row r="29" spans="1:11" ht="14.1" customHeight="1" x14ac:dyDescent="0.2">
      <c r="A29" s="306">
        <v>29</v>
      </c>
      <c r="B29" s="307" t="s">
        <v>246</v>
      </c>
      <c r="C29" s="308"/>
      <c r="D29" s="113">
        <v>4.4629548443665064</v>
      </c>
      <c r="E29" s="115">
        <v>509</v>
      </c>
      <c r="F29" s="114">
        <v>524</v>
      </c>
      <c r="G29" s="114">
        <v>503</v>
      </c>
      <c r="H29" s="114">
        <v>516</v>
      </c>
      <c r="I29" s="140">
        <v>494</v>
      </c>
      <c r="J29" s="115">
        <v>15</v>
      </c>
      <c r="K29" s="116">
        <v>3.0364372469635628</v>
      </c>
    </row>
    <row r="30" spans="1:11" ht="14.1" customHeight="1" x14ac:dyDescent="0.2">
      <c r="A30" s="306" t="s">
        <v>247</v>
      </c>
      <c r="B30" s="307" t="s">
        <v>248</v>
      </c>
      <c r="C30" s="308"/>
      <c r="D30" s="113" t="s">
        <v>513</v>
      </c>
      <c r="E30" s="115" t="s">
        <v>513</v>
      </c>
      <c r="F30" s="114" t="s">
        <v>513</v>
      </c>
      <c r="G30" s="114">
        <v>93</v>
      </c>
      <c r="H30" s="114">
        <v>95</v>
      </c>
      <c r="I30" s="140">
        <v>86</v>
      </c>
      <c r="J30" s="115" t="s">
        <v>513</v>
      </c>
      <c r="K30" s="116" t="s">
        <v>513</v>
      </c>
    </row>
    <row r="31" spans="1:11" ht="14.1" customHeight="1" x14ac:dyDescent="0.2">
      <c r="A31" s="306" t="s">
        <v>249</v>
      </c>
      <c r="B31" s="307" t="s">
        <v>250</v>
      </c>
      <c r="C31" s="308"/>
      <c r="D31" s="113">
        <v>3.6387549320473478</v>
      </c>
      <c r="E31" s="115">
        <v>415</v>
      </c>
      <c r="F31" s="114">
        <v>426</v>
      </c>
      <c r="G31" s="114">
        <v>407</v>
      </c>
      <c r="H31" s="114">
        <v>418</v>
      </c>
      <c r="I31" s="140">
        <v>405</v>
      </c>
      <c r="J31" s="115">
        <v>10</v>
      </c>
      <c r="K31" s="116">
        <v>2.4691358024691357</v>
      </c>
    </row>
    <row r="32" spans="1:11" ht="14.1" customHeight="1" x14ac:dyDescent="0.2">
      <c r="A32" s="306">
        <v>31</v>
      </c>
      <c r="B32" s="307" t="s">
        <v>251</v>
      </c>
      <c r="C32" s="308"/>
      <c r="D32" s="113">
        <v>9.6448925909688732E-2</v>
      </c>
      <c r="E32" s="115">
        <v>11</v>
      </c>
      <c r="F32" s="114">
        <v>10</v>
      </c>
      <c r="G32" s="114">
        <v>10</v>
      </c>
      <c r="H32" s="114">
        <v>9</v>
      </c>
      <c r="I32" s="140">
        <v>8</v>
      </c>
      <c r="J32" s="115">
        <v>3</v>
      </c>
      <c r="K32" s="116">
        <v>37.5</v>
      </c>
    </row>
    <row r="33" spans="1:11" ht="14.1" customHeight="1" x14ac:dyDescent="0.2">
      <c r="A33" s="306">
        <v>32</v>
      </c>
      <c r="B33" s="307" t="s">
        <v>252</v>
      </c>
      <c r="C33" s="308"/>
      <c r="D33" s="113">
        <v>1.5081104778605874</v>
      </c>
      <c r="E33" s="115">
        <v>172</v>
      </c>
      <c r="F33" s="114">
        <v>179</v>
      </c>
      <c r="G33" s="114">
        <v>184</v>
      </c>
      <c r="H33" s="114">
        <v>180</v>
      </c>
      <c r="I33" s="140">
        <v>161</v>
      </c>
      <c r="J33" s="115">
        <v>11</v>
      </c>
      <c r="K33" s="116">
        <v>6.8322981366459627</v>
      </c>
    </row>
    <row r="34" spans="1:11" ht="14.1" customHeight="1" x14ac:dyDescent="0.2">
      <c r="A34" s="306">
        <v>33</v>
      </c>
      <c r="B34" s="307" t="s">
        <v>253</v>
      </c>
      <c r="C34" s="308"/>
      <c r="D34" s="113">
        <v>1.1135466900482245</v>
      </c>
      <c r="E34" s="115">
        <v>127</v>
      </c>
      <c r="F34" s="114">
        <v>126</v>
      </c>
      <c r="G34" s="114">
        <v>134</v>
      </c>
      <c r="H34" s="114">
        <v>127</v>
      </c>
      <c r="I34" s="140">
        <v>115</v>
      </c>
      <c r="J34" s="115">
        <v>12</v>
      </c>
      <c r="K34" s="116">
        <v>10.434782608695652</v>
      </c>
    </row>
    <row r="35" spans="1:11" ht="14.1" customHeight="1" x14ac:dyDescent="0.2">
      <c r="A35" s="306">
        <v>34</v>
      </c>
      <c r="B35" s="307" t="s">
        <v>254</v>
      </c>
      <c r="C35" s="308"/>
      <c r="D35" s="113">
        <v>5.3572994300745291</v>
      </c>
      <c r="E35" s="115">
        <v>611</v>
      </c>
      <c r="F35" s="114">
        <v>601</v>
      </c>
      <c r="G35" s="114">
        <v>615</v>
      </c>
      <c r="H35" s="114">
        <v>586</v>
      </c>
      <c r="I35" s="140">
        <v>586</v>
      </c>
      <c r="J35" s="115">
        <v>25</v>
      </c>
      <c r="K35" s="116">
        <v>4.2662116040955631</v>
      </c>
    </row>
    <row r="36" spans="1:11" ht="14.1" customHeight="1" x14ac:dyDescent="0.2">
      <c r="A36" s="306">
        <v>41</v>
      </c>
      <c r="B36" s="307" t="s">
        <v>255</v>
      </c>
      <c r="C36" s="308"/>
      <c r="D36" s="113">
        <v>0.131521262604121</v>
      </c>
      <c r="E36" s="115">
        <v>15</v>
      </c>
      <c r="F36" s="114">
        <v>15</v>
      </c>
      <c r="G36" s="114">
        <v>16</v>
      </c>
      <c r="H36" s="114">
        <v>16</v>
      </c>
      <c r="I36" s="140">
        <v>11</v>
      </c>
      <c r="J36" s="115">
        <v>4</v>
      </c>
      <c r="K36" s="116">
        <v>36.363636363636367</v>
      </c>
    </row>
    <row r="37" spans="1:11" ht="14.1" customHeight="1" x14ac:dyDescent="0.2">
      <c r="A37" s="306">
        <v>42</v>
      </c>
      <c r="B37" s="307" t="s">
        <v>256</v>
      </c>
      <c r="C37" s="308"/>
      <c r="D37" s="113">
        <v>3.5072336694432264E-2</v>
      </c>
      <c r="E37" s="115">
        <v>4</v>
      </c>
      <c r="F37" s="114">
        <v>6</v>
      </c>
      <c r="G37" s="114">
        <v>7</v>
      </c>
      <c r="H37" s="114" t="s">
        <v>513</v>
      </c>
      <c r="I37" s="140" t="s">
        <v>513</v>
      </c>
      <c r="J37" s="115" t="s">
        <v>513</v>
      </c>
      <c r="K37" s="116" t="s">
        <v>513</v>
      </c>
    </row>
    <row r="38" spans="1:11" ht="14.1" customHeight="1" x14ac:dyDescent="0.2">
      <c r="A38" s="306">
        <v>43</v>
      </c>
      <c r="B38" s="307" t="s">
        <v>257</v>
      </c>
      <c r="C38" s="308"/>
      <c r="D38" s="113">
        <v>0.39456378781236301</v>
      </c>
      <c r="E38" s="115">
        <v>45</v>
      </c>
      <c r="F38" s="114">
        <v>50</v>
      </c>
      <c r="G38" s="114">
        <v>46</v>
      </c>
      <c r="H38" s="114">
        <v>44</v>
      </c>
      <c r="I38" s="140">
        <v>41</v>
      </c>
      <c r="J38" s="115">
        <v>4</v>
      </c>
      <c r="K38" s="116">
        <v>9.7560975609756095</v>
      </c>
    </row>
    <row r="39" spans="1:11" ht="14.1" customHeight="1" x14ac:dyDescent="0.2">
      <c r="A39" s="306">
        <v>51</v>
      </c>
      <c r="B39" s="307" t="s">
        <v>258</v>
      </c>
      <c r="C39" s="308"/>
      <c r="D39" s="113">
        <v>3.9631740464708463</v>
      </c>
      <c r="E39" s="115">
        <v>452</v>
      </c>
      <c r="F39" s="114">
        <v>424</v>
      </c>
      <c r="G39" s="114">
        <v>443</v>
      </c>
      <c r="H39" s="114">
        <v>442</v>
      </c>
      <c r="I39" s="140">
        <v>441</v>
      </c>
      <c r="J39" s="115">
        <v>11</v>
      </c>
      <c r="K39" s="116">
        <v>2.4943310657596371</v>
      </c>
    </row>
    <row r="40" spans="1:11" ht="14.1" customHeight="1" x14ac:dyDescent="0.2">
      <c r="A40" s="306" t="s">
        <v>259</v>
      </c>
      <c r="B40" s="307" t="s">
        <v>260</v>
      </c>
      <c r="C40" s="308"/>
      <c r="D40" s="113">
        <v>3.2178868917141603</v>
      </c>
      <c r="E40" s="115">
        <v>367</v>
      </c>
      <c r="F40" s="114">
        <v>357</v>
      </c>
      <c r="G40" s="114">
        <v>367</v>
      </c>
      <c r="H40" s="114">
        <v>363</v>
      </c>
      <c r="I40" s="140">
        <v>358</v>
      </c>
      <c r="J40" s="115">
        <v>9</v>
      </c>
      <c r="K40" s="116">
        <v>2.5139664804469275</v>
      </c>
    </row>
    <row r="41" spans="1:11" ht="14.1" customHeight="1" x14ac:dyDescent="0.2">
      <c r="A41" s="306"/>
      <c r="B41" s="307" t="s">
        <v>261</v>
      </c>
      <c r="C41" s="308"/>
      <c r="D41" s="113">
        <v>2.7882507672073653</v>
      </c>
      <c r="E41" s="115">
        <v>318</v>
      </c>
      <c r="F41" s="114">
        <v>309</v>
      </c>
      <c r="G41" s="114">
        <v>319</v>
      </c>
      <c r="H41" s="114">
        <v>313</v>
      </c>
      <c r="I41" s="140">
        <v>309</v>
      </c>
      <c r="J41" s="115">
        <v>9</v>
      </c>
      <c r="K41" s="116">
        <v>2.912621359223301</v>
      </c>
    </row>
    <row r="42" spans="1:11" ht="14.1" customHeight="1" x14ac:dyDescent="0.2">
      <c r="A42" s="306">
        <v>52</v>
      </c>
      <c r="B42" s="307" t="s">
        <v>262</v>
      </c>
      <c r="C42" s="308"/>
      <c r="D42" s="113">
        <v>5.7518632178868918</v>
      </c>
      <c r="E42" s="115">
        <v>656</v>
      </c>
      <c r="F42" s="114">
        <v>663</v>
      </c>
      <c r="G42" s="114">
        <v>656</v>
      </c>
      <c r="H42" s="114">
        <v>665</v>
      </c>
      <c r="I42" s="140">
        <v>658</v>
      </c>
      <c r="J42" s="115">
        <v>-2</v>
      </c>
      <c r="K42" s="116">
        <v>-0.303951367781155</v>
      </c>
    </row>
    <row r="43" spans="1:11" ht="14.1" customHeight="1" x14ac:dyDescent="0.2">
      <c r="A43" s="306" t="s">
        <v>263</v>
      </c>
      <c r="B43" s="307" t="s">
        <v>264</v>
      </c>
      <c r="C43" s="308"/>
      <c r="D43" s="113">
        <v>5.3222270933800964</v>
      </c>
      <c r="E43" s="115">
        <v>607</v>
      </c>
      <c r="F43" s="114">
        <v>606</v>
      </c>
      <c r="G43" s="114">
        <v>594</v>
      </c>
      <c r="H43" s="114">
        <v>601</v>
      </c>
      <c r="I43" s="140">
        <v>598</v>
      </c>
      <c r="J43" s="115">
        <v>9</v>
      </c>
      <c r="K43" s="116">
        <v>1.5050167224080269</v>
      </c>
    </row>
    <row r="44" spans="1:11" ht="14.1" customHeight="1" x14ac:dyDescent="0.2">
      <c r="A44" s="306">
        <v>53</v>
      </c>
      <c r="B44" s="307" t="s">
        <v>265</v>
      </c>
      <c r="C44" s="308"/>
      <c r="D44" s="113">
        <v>1.5957913195966682</v>
      </c>
      <c r="E44" s="115">
        <v>182</v>
      </c>
      <c r="F44" s="114">
        <v>187</v>
      </c>
      <c r="G44" s="114">
        <v>205</v>
      </c>
      <c r="H44" s="114">
        <v>208</v>
      </c>
      <c r="I44" s="140">
        <v>202</v>
      </c>
      <c r="J44" s="115">
        <v>-20</v>
      </c>
      <c r="K44" s="116">
        <v>-9.9009900990099009</v>
      </c>
    </row>
    <row r="45" spans="1:11" ht="14.1" customHeight="1" x14ac:dyDescent="0.2">
      <c r="A45" s="306" t="s">
        <v>266</v>
      </c>
      <c r="B45" s="307" t="s">
        <v>267</v>
      </c>
      <c r="C45" s="308"/>
      <c r="D45" s="113">
        <v>1.5431828145550197</v>
      </c>
      <c r="E45" s="115">
        <v>176</v>
      </c>
      <c r="F45" s="114">
        <v>182</v>
      </c>
      <c r="G45" s="114">
        <v>202</v>
      </c>
      <c r="H45" s="114">
        <v>205</v>
      </c>
      <c r="I45" s="140">
        <v>200</v>
      </c>
      <c r="J45" s="115">
        <v>-24</v>
      </c>
      <c r="K45" s="116">
        <v>-12</v>
      </c>
    </row>
    <row r="46" spans="1:11" ht="14.1" customHeight="1" x14ac:dyDescent="0.2">
      <c r="A46" s="306">
        <v>54</v>
      </c>
      <c r="B46" s="307" t="s">
        <v>268</v>
      </c>
      <c r="C46" s="308"/>
      <c r="D46" s="113">
        <v>16.308636562911005</v>
      </c>
      <c r="E46" s="115">
        <v>1860</v>
      </c>
      <c r="F46" s="114">
        <v>1924</v>
      </c>
      <c r="G46" s="114">
        <v>1950</v>
      </c>
      <c r="H46" s="114">
        <v>1933</v>
      </c>
      <c r="I46" s="140">
        <v>1952</v>
      </c>
      <c r="J46" s="115">
        <v>-92</v>
      </c>
      <c r="K46" s="116">
        <v>-4.7131147540983607</v>
      </c>
    </row>
    <row r="47" spans="1:11" ht="14.1" customHeight="1" x14ac:dyDescent="0.2">
      <c r="A47" s="306">
        <v>61</v>
      </c>
      <c r="B47" s="307" t="s">
        <v>269</v>
      </c>
      <c r="C47" s="308"/>
      <c r="D47" s="113">
        <v>0.60499780797895664</v>
      </c>
      <c r="E47" s="115">
        <v>69</v>
      </c>
      <c r="F47" s="114">
        <v>69</v>
      </c>
      <c r="G47" s="114">
        <v>70</v>
      </c>
      <c r="H47" s="114">
        <v>63</v>
      </c>
      <c r="I47" s="140">
        <v>54</v>
      </c>
      <c r="J47" s="115">
        <v>15</v>
      </c>
      <c r="K47" s="116">
        <v>27.777777777777779</v>
      </c>
    </row>
    <row r="48" spans="1:11" ht="14.1" customHeight="1" x14ac:dyDescent="0.2">
      <c r="A48" s="306">
        <v>62</v>
      </c>
      <c r="B48" s="307" t="s">
        <v>270</v>
      </c>
      <c r="C48" s="308"/>
      <c r="D48" s="113">
        <v>9.7764138535729934</v>
      </c>
      <c r="E48" s="115">
        <v>1115</v>
      </c>
      <c r="F48" s="114">
        <v>1191</v>
      </c>
      <c r="G48" s="114">
        <v>1229</v>
      </c>
      <c r="H48" s="114">
        <v>1256</v>
      </c>
      <c r="I48" s="140">
        <v>1212</v>
      </c>
      <c r="J48" s="115">
        <v>-97</v>
      </c>
      <c r="K48" s="116">
        <v>-8.003300330033003</v>
      </c>
    </row>
    <row r="49" spans="1:11" ht="14.1" customHeight="1" x14ac:dyDescent="0.2">
      <c r="A49" s="306">
        <v>63</v>
      </c>
      <c r="B49" s="307" t="s">
        <v>271</v>
      </c>
      <c r="C49" s="308"/>
      <c r="D49" s="113">
        <v>9.8114861902674271</v>
      </c>
      <c r="E49" s="115">
        <v>1119</v>
      </c>
      <c r="F49" s="114">
        <v>1202</v>
      </c>
      <c r="G49" s="114">
        <v>1172</v>
      </c>
      <c r="H49" s="114">
        <v>1174</v>
      </c>
      <c r="I49" s="140">
        <v>1129</v>
      </c>
      <c r="J49" s="115">
        <v>-10</v>
      </c>
      <c r="K49" s="116">
        <v>-0.8857395925597874</v>
      </c>
    </row>
    <row r="50" spans="1:11" ht="14.1" customHeight="1" x14ac:dyDescent="0.2">
      <c r="A50" s="306" t="s">
        <v>272</v>
      </c>
      <c r="B50" s="307" t="s">
        <v>273</v>
      </c>
      <c r="C50" s="308"/>
      <c r="D50" s="113">
        <v>0.44717229285401139</v>
      </c>
      <c r="E50" s="115">
        <v>51</v>
      </c>
      <c r="F50" s="114">
        <v>59</v>
      </c>
      <c r="G50" s="114">
        <v>70</v>
      </c>
      <c r="H50" s="114">
        <v>59</v>
      </c>
      <c r="I50" s="140">
        <v>64</v>
      </c>
      <c r="J50" s="115">
        <v>-13</v>
      </c>
      <c r="K50" s="116">
        <v>-20.3125</v>
      </c>
    </row>
    <row r="51" spans="1:11" ht="14.1" customHeight="1" x14ac:dyDescent="0.2">
      <c r="A51" s="306" t="s">
        <v>274</v>
      </c>
      <c r="B51" s="307" t="s">
        <v>275</v>
      </c>
      <c r="C51" s="308"/>
      <c r="D51" s="113">
        <v>9.0749671196843487</v>
      </c>
      <c r="E51" s="115">
        <v>1035</v>
      </c>
      <c r="F51" s="114">
        <v>1104</v>
      </c>
      <c r="G51" s="114">
        <v>1070</v>
      </c>
      <c r="H51" s="114">
        <v>1082</v>
      </c>
      <c r="I51" s="140">
        <v>1036</v>
      </c>
      <c r="J51" s="115">
        <v>-1</v>
      </c>
      <c r="K51" s="116">
        <v>-9.6525096525096526E-2</v>
      </c>
    </row>
    <row r="52" spans="1:11" ht="14.1" customHeight="1" x14ac:dyDescent="0.2">
      <c r="A52" s="306">
        <v>71</v>
      </c>
      <c r="B52" s="307" t="s">
        <v>276</v>
      </c>
      <c r="C52" s="308"/>
      <c r="D52" s="113">
        <v>12.205173169662428</v>
      </c>
      <c r="E52" s="115">
        <v>1392</v>
      </c>
      <c r="F52" s="114">
        <v>1388</v>
      </c>
      <c r="G52" s="114">
        <v>1392</v>
      </c>
      <c r="H52" s="114">
        <v>1389</v>
      </c>
      <c r="I52" s="140">
        <v>1418</v>
      </c>
      <c r="J52" s="115">
        <v>-26</v>
      </c>
      <c r="K52" s="116">
        <v>-1.8335684062059239</v>
      </c>
    </row>
    <row r="53" spans="1:11" ht="14.1" customHeight="1" x14ac:dyDescent="0.2">
      <c r="A53" s="306" t="s">
        <v>277</v>
      </c>
      <c r="B53" s="307" t="s">
        <v>278</v>
      </c>
      <c r="C53" s="308"/>
      <c r="D53" s="113">
        <v>0.80666374397194218</v>
      </c>
      <c r="E53" s="115">
        <v>92</v>
      </c>
      <c r="F53" s="114">
        <v>87</v>
      </c>
      <c r="G53" s="114">
        <v>87</v>
      </c>
      <c r="H53" s="114">
        <v>84</v>
      </c>
      <c r="I53" s="140">
        <v>91</v>
      </c>
      <c r="J53" s="115">
        <v>1</v>
      </c>
      <c r="K53" s="116">
        <v>1.098901098901099</v>
      </c>
    </row>
    <row r="54" spans="1:11" ht="14.1" customHeight="1" x14ac:dyDescent="0.2">
      <c r="A54" s="306" t="s">
        <v>279</v>
      </c>
      <c r="B54" s="307" t="s">
        <v>280</v>
      </c>
      <c r="C54" s="308"/>
      <c r="D54" s="113">
        <v>10.697062691801841</v>
      </c>
      <c r="E54" s="115">
        <v>1220</v>
      </c>
      <c r="F54" s="114">
        <v>1218</v>
      </c>
      <c r="G54" s="114">
        <v>1221</v>
      </c>
      <c r="H54" s="114">
        <v>1224</v>
      </c>
      <c r="I54" s="140">
        <v>1249</v>
      </c>
      <c r="J54" s="115">
        <v>-29</v>
      </c>
      <c r="K54" s="116">
        <v>-2.321857485988791</v>
      </c>
    </row>
    <row r="55" spans="1:11" ht="14.1" customHeight="1" x14ac:dyDescent="0.2">
      <c r="A55" s="306">
        <v>72</v>
      </c>
      <c r="B55" s="307" t="s">
        <v>281</v>
      </c>
      <c r="C55" s="308"/>
      <c r="D55" s="113">
        <v>1.3502849627356424</v>
      </c>
      <c r="E55" s="115">
        <v>154</v>
      </c>
      <c r="F55" s="114">
        <v>152</v>
      </c>
      <c r="G55" s="114">
        <v>155</v>
      </c>
      <c r="H55" s="114">
        <v>156</v>
      </c>
      <c r="I55" s="140">
        <v>155</v>
      </c>
      <c r="J55" s="115">
        <v>-1</v>
      </c>
      <c r="K55" s="116">
        <v>-0.64516129032258063</v>
      </c>
    </row>
    <row r="56" spans="1:11" ht="14.1" customHeight="1" x14ac:dyDescent="0.2">
      <c r="A56" s="306" t="s">
        <v>282</v>
      </c>
      <c r="B56" s="307" t="s">
        <v>283</v>
      </c>
      <c r="C56" s="308"/>
      <c r="D56" s="113">
        <v>0.14028934677772906</v>
      </c>
      <c r="E56" s="115">
        <v>16</v>
      </c>
      <c r="F56" s="114">
        <v>18</v>
      </c>
      <c r="G56" s="114">
        <v>18</v>
      </c>
      <c r="H56" s="114">
        <v>18</v>
      </c>
      <c r="I56" s="140">
        <v>19</v>
      </c>
      <c r="J56" s="115">
        <v>-3</v>
      </c>
      <c r="K56" s="116">
        <v>-15.789473684210526</v>
      </c>
    </row>
    <row r="57" spans="1:11" ht="14.1" customHeight="1" x14ac:dyDescent="0.2">
      <c r="A57" s="306" t="s">
        <v>284</v>
      </c>
      <c r="B57" s="307" t="s">
        <v>285</v>
      </c>
      <c r="C57" s="308"/>
      <c r="D57" s="113">
        <v>0.82419991231915823</v>
      </c>
      <c r="E57" s="115">
        <v>94</v>
      </c>
      <c r="F57" s="114">
        <v>90</v>
      </c>
      <c r="G57" s="114">
        <v>92</v>
      </c>
      <c r="H57" s="114">
        <v>93</v>
      </c>
      <c r="I57" s="140">
        <v>91</v>
      </c>
      <c r="J57" s="115">
        <v>3</v>
      </c>
      <c r="K57" s="116">
        <v>3.2967032967032965</v>
      </c>
    </row>
    <row r="58" spans="1:11" ht="14.1" customHeight="1" x14ac:dyDescent="0.2">
      <c r="A58" s="306">
        <v>73</v>
      </c>
      <c r="B58" s="307" t="s">
        <v>286</v>
      </c>
      <c r="C58" s="308"/>
      <c r="D58" s="113">
        <v>0.7978956597983341</v>
      </c>
      <c r="E58" s="115">
        <v>91</v>
      </c>
      <c r="F58" s="114">
        <v>92</v>
      </c>
      <c r="G58" s="114">
        <v>86</v>
      </c>
      <c r="H58" s="114">
        <v>90</v>
      </c>
      <c r="I58" s="140">
        <v>93</v>
      </c>
      <c r="J58" s="115">
        <v>-2</v>
      </c>
      <c r="K58" s="116">
        <v>-2.150537634408602</v>
      </c>
    </row>
    <row r="59" spans="1:11" ht="14.1" customHeight="1" x14ac:dyDescent="0.2">
      <c r="A59" s="306" t="s">
        <v>287</v>
      </c>
      <c r="B59" s="307" t="s">
        <v>288</v>
      </c>
      <c r="C59" s="308"/>
      <c r="D59" s="113">
        <v>0.49101271372205174</v>
      </c>
      <c r="E59" s="115">
        <v>56</v>
      </c>
      <c r="F59" s="114">
        <v>55</v>
      </c>
      <c r="G59" s="114">
        <v>52</v>
      </c>
      <c r="H59" s="114">
        <v>59</v>
      </c>
      <c r="I59" s="140">
        <v>60</v>
      </c>
      <c r="J59" s="115">
        <v>-4</v>
      </c>
      <c r="K59" s="116">
        <v>-6.666666666666667</v>
      </c>
    </row>
    <row r="60" spans="1:11" ht="14.1" customHeight="1" x14ac:dyDescent="0.2">
      <c r="A60" s="306">
        <v>81</v>
      </c>
      <c r="B60" s="307" t="s">
        <v>289</v>
      </c>
      <c r="C60" s="308"/>
      <c r="D60" s="113">
        <v>4.3226654975887771</v>
      </c>
      <c r="E60" s="115">
        <v>493</v>
      </c>
      <c r="F60" s="114">
        <v>490</v>
      </c>
      <c r="G60" s="114">
        <v>482</v>
      </c>
      <c r="H60" s="114">
        <v>467</v>
      </c>
      <c r="I60" s="140">
        <v>480</v>
      </c>
      <c r="J60" s="115">
        <v>13</v>
      </c>
      <c r="K60" s="116">
        <v>2.7083333333333335</v>
      </c>
    </row>
    <row r="61" spans="1:11" ht="14.1" customHeight="1" x14ac:dyDescent="0.2">
      <c r="A61" s="306" t="s">
        <v>290</v>
      </c>
      <c r="B61" s="307" t="s">
        <v>291</v>
      </c>
      <c r="C61" s="308"/>
      <c r="D61" s="113">
        <v>1.964050854888207</v>
      </c>
      <c r="E61" s="115">
        <v>224</v>
      </c>
      <c r="F61" s="114">
        <v>223</v>
      </c>
      <c r="G61" s="114">
        <v>213</v>
      </c>
      <c r="H61" s="114">
        <v>217</v>
      </c>
      <c r="I61" s="140">
        <v>225</v>
      </c>
      <c r="J61" s="115">
        <v>-1</v>
      </c>
      <c r="K61" s="116">
        <v>-0.44444444444444442</v>
      </c>
    </row>
    <row r="62" spans="1:11" ht="14.1" customHeight="1" x14ac:dyDescent="0.2">
      <c r="A62" s="306" t="s">
        <v>292</v>
      </c>
      <c r="B62" s="307" t="s">
        <v>293</v>
      </c>
      <c r="C62" s="308"/>
      <c r="D62" s="113">
        <v>1.2450679526523454</v>
      </c>
      <c r="E62" s="115">
        <v>142</v>
      </c>
      <c r="F62" s="114">
        <v>147</v>
      </c>
      <c r="G62" s="114">
        <v>154</v>
      </c>
      <c r="H62" s="114">
        <v>136</v>
      </c>
      <c r="I62" s="140">
        <v>140</v>
      </c>
      <c r="J62" s="115">
        <v>2</v>
      </c>
      <c r="K62" s="116">
        <v>1.4285714285714286</v>
      </c>
    </row>
    <row r="63" spans="1:11" ht="14.1" customHeight="1" x14ac:dyDescent="0.2">
      <c r="A63" s="306"/>
      <c r="B63" s="307" t="s">
        <v>294</v>
      </c>
      <c r="C63" s="308"/>
      <c r="D63" s="113">
        <v>1.1573871109162648</v>
      </c>
      <c r="E63" s="115">
        <v>132</v>
      </c>
      <c r="F63" s="114">
        <v>137</v>
      </c>
      <c r="G63" s="114">
        <v>144</v>
      </c>
      <c r="H63" s="114">
        <v>126</v>
      </c>
      <c r="I63" s="140">
        <v>130</v>
      </c>
      <c r="J63" s="115">
        <v>2</v>
      </c>
      <c r="K63" s="116">
        <v>1.5384615384615385</v>
      </c>
    </row>
    <row r="64" spans="1:11" ht="14.1" customHeight="1" x14ac:dyDescent="0.2">
      <c r="A64" s="306" t="s">
        <v>295</v>
      </c>
      <c r="B64" s="307" t="s">
        <v>296</v>
      </c>
      <c r="C64" s="308"/>
      <c r="D64" s="113">
        <v>7.8912757562472596E-2</v>
      </c>
      <c r="E64" s="115">
        <v>9</v>
      </c>
      <c r="F64" s="114">
        <v>9</v>
      </c>
      <c r="G64" s="114">
        <v>11</v>
      </c>
      <c r="H64" s="114">
        <v>11</v>
      </c>
      <c r="I64" s="140">
        <v>11</v>
      </c>
      <c r="J64" s="115">
        <v>-2</v>
      </c>
      <c r="K64" s="116">
        <v>-18.181818181818183</v>
      </c>
    </row>
    <row r="65" spans="1:11" ht="14.1" customHeight="1" x14ac:dyDescent="0.2">
      <c r="A65" s="306" t="s">
        <v>297</v>
      </c>
      <c r="B65" s="307" t="s">
        <v>298</v>
      </c>
      <c r="C65" s="308"/>
      <c r="D65" s="113">
        <v>0.58746163963174047</v>
      </c>
      <c r="E65" s="115">
        <v>67</v>
      </c>
      <c r="F65" s="114">
        <v>62</v>
      </c>
      <c r="G65" s="114">
        <v>57</v>
      </c>
      <c r="H65" s="114">
        <v>56</v>
      </c>
      <c r="I65" s="140">
        <v>50</v>
      </c>
      <c r="J65" s="115">
        <v>17</v>
      </c>
      <c r="K65" s="116">
        <v>34</v>
      </c>
    </row>
    <row r="66" spans="1:11" ht="14.1" customHeight="1" x14ac:dyDescent="0.2">
      <c r="A66" s="306">
        <v>82</v>
      </c>
      <c r="B66" s="307" t="s">
        <v>299</v>
      </c>
      <c r="C66" s="308"/>
      <c r="D66" s="113">
        <v>1.8676019289785182</v>
      </c>
      <c r="E66" s="115">
        <v>213</v>
      </c>
      <c r="F66" s="114">
        <v>222</v>
      </c>
      <c r="G66" s="114">
        <v>217</v>
      </c>
      <c r="H66" s="114">
        <v>222</v>
      </c>
      <c r="I66" s="140">
        <v>232</v>
      </c>
      <c r="J66" s="115">
        <v>-19</v>
      </c>
      <c r="K66" s="116">
        <v>-8.1896551724137936</v>
      </c>
    </row>
    <row r="67" spans="1:11" ht="14.1" customHeight="1" x14ac:dyDescent="0.2">
      <c r="A67" s="306" t="s">
        <v>300</v>
      </c>
      <c r="B67" s="307" t="s">
        <v>301</v>
      </c>
      <c r="C67" s="308"/>
      <c r="D67" s="113">
        <v>0.87680841736080661</v>
      </c>
      <c r="E67" s="115">
        <v>100</v>
      </c>
      <c r="F67" s="114">
        <v>102</v>
      </c>
      <c r="G67" s="114">
        <v>101</v>
      </c>
      <c r="H67" s="114">
        <v>103</v>
      </c>
      <c r="I67" s="140">
        <v>104</v>
      </c>
      <c r="J67" s="115">
        <v>-4</v>
      </c>
      <c r="K67" s="116">
        <v>-3.8461538461538463</v>
      </c>
    </row>
    <row r="68" spans="1:11" ht="14.1" customHeight="1" x14ac:dyDescent="0.2">
      <c r="A68" s="306" t="s">
        <v>302</v>
      </c>
      <c r="B68" s="307" t="s">
        <v>303</v>
      </c>
      <c r="C68" s="308"/>
      <c r="D68" s="113">
        <v>0.50854888206926785</v>
      </c>
      <c r="E68" s="115">
        <v>58</v>
      </c>
      <c r="F68" s="114">
        <v>65</v>
      </c>
      <c r="G68" s="114">
        <v>61</v>
      </c>
      <c r="H68" s="114">
        <v>67</v>
      </c>
      <c r="I68" s="140">
        <v>73</v>
      </c>
      <c r="J68" s="115">
        <v>-15</v>
      </c>
      <c r="K68" s="116">
        <v>-20.547945205479451</v>
      </c>
    </row>
    <row r="69" spans="1:11" ht="14.1" customHeight="1" x14ac:dyDescent="0.2">
      <c r="A69" s="306">
        <v>83</v>
      </c>
      <c r="B69" s="307" t="s">
        <v>304</v>
      </c>
      <c r="C69" s="308"/>
      <c r="D69" s="113">
        <v>2.4989039894782992</v>
      </c>
      <c r="E69" s="115">
        <v>285</v>
      </c>
      <c r="F69" s="114">
        <v>293</v>
      </c>
      <c r="G69" s="114">
        <v>293</v>
      </c>
      <c r="H69" s="114">
        <v>319</v>
      </c>
      <c r="I69" s="140">
        <v>323</v>
      </c>
      <c r="J69" s="115">
        <v>-38</v>
      </c>
      <c r="K69" s="116">
        <v>-11.764705882352942</v>
      </c>
    </row>
    <row r="70" spans="1:11" ht="14.1" customHeight="1" x14ac:dyDescent="0.2">
      <c r="A70" s="306" t="s">
        <v>305</v>
      </c>
      <c r="B70" s="307" t="s">
        <v>306</v>
      </c>
      <c r="C70" s="308"/>
      <c r="D70" s="113">
        <v>1.2801402893467777</v>
      </c>
      <c r="E70" s="115">
        <v>146</v>
      </c>
      <c r="F70" s="114">
        <v>148</v>
      </c>
      <c r="G70" s="114">
        <v>146</v>
      </c>
      <c r="H70" s="114">
        <v>171</v>
      </c>
      <c r="I70" s="140">
        <v>179</v>
      </c>
      <c r="J70" s="115">
        <v>-33</v>
      </c>
      <c r="K70" s="116">
        <v>-18.435754189944134</v>
      </c>
    </row>
    <row r="71" spans="1:11" ht="14.1" customHeight="1" x14ac:dyDescent="0.2">
      <c r="A71" s="306"/>
      <c r="B71" s="307" t="s">
        <v>307</v>
      </c>
      <c r="C71" s="308"/>
      <c r="D71" s="113">
        <v>0.73651907058307764</v>
      </c>
      <c r="E71" s="115">
        <v>84</v>
      </c>
      <c r="F71" s="114">
        <v>81</v>
      </c>
      <c r="G71" s="114">
        <v>69</v>
      </c>
      <c r="H71" s="114">
        <v>69</v>
      </c>
      <c r="I71" s="140">
        <v>72</v>
      </c>
      <c r="J71" s="115">
        <v>12</v>
      </c>
      <c r="K71" s="116">
        <v>16.666666666666668</v>
      </c>
    </row>
    <row r="72" spans="1:11" ht="14.1" customHeight="1" x14ac:dyDescent="0.2">
      <c r="A72" s="306">
        <v>84</v>
      </c>
      <c r="B72" s="307" t="s">
        <v>308</v>
      </c>
      <c r="C72" s="308"/>
      <c r="D72" s="113">
        <v>0.94695309074967116</v>
      </c>
      <c r="E72" s="115">
        <v>108</v>
      </c>
      <c r="F72" s="114">
        <v>116</v>
      </c>
      <c r="G72" s="114">
        <v>118</v>
      </c>
      <c r="H72" s="114">
        <v>116</v>
      </c>
      <c r="I72" s="140">
        <v>119</v>
      </c>
      <c r="J72" s="115">
        <v>-11</v>
      </c>
      <c r="K72" s="116">
        <v>-9.2436974789915958</v>
      </c>
    </row>
    <row r="73" spans="1:11" ht="14.1" customHeight="1" x14ac:dyDescent="0.2">
      <c r="A73" s="306" t="s">
        <v>309</v>
      </c>
      <c r="B73" s="307" t="s">
        <v>310</v>
      </c>
      <c r="C73" s="308"/>
      <c r="D73" s="113">
        <v>0.22797018851380974</v>
      </c>
      <c r="E73" s="115">
        <v>26</v>
      </c>
      <c r="F73" s="114">
        <v>28</v>
      </c>
      <c r="G73" s="114">
        <v>22</v>
      </c>
      <c r="H73" s="114">
        <v>16</v>
      </c>
      <c r="I73" s="140">
        <v>19</v>
      </c>
      <c r="J73" s="115">
        <v>7</v>
      </c>
      <c r="K73" s="116">
        <v>36.842105263157897</v>
      </c>
    </row>
    <row r="74" spans="1:11" ht="14.1" customHeight="1" x14ac:dyDescent="0.2">
      <c r="A74" s="306" t="s">
        <v>311</v>
      </c>
      <c r="B74" s="307" t="s">
        <v>312</v>
      </c>
      <c r="C74" s="308"/>
      <c r="D74" s="113">
        <v>7.0144673388864529E-2</v>
      </c>
      <c r="E74" s="115">
        <v>8</v>
      </c>
      <c r="F74" s="114">
        <v>8</v>
      </c>
      <c r="G74" s="114">
        <v>6</v>
      </c>
      <c r="H74" s="114">
        <v>9</v>
      </c>
      <c r="I74" s="140">
        <v>10</v>
      </c>
      <c r="J74" s="115">
        <v>-2</v>
      </c>
      <c r="K74" s="116">
        <v>-20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v>
      </c>
      <c r="E76" s="115">
        <v>0</v>
      </c>
      <c r="F76" s="114">
        <v>0</v>
      </c>
      <c r="G76" s="114">
        <v>0</v>
      </c>
      <c r="H76" s="114" t="s">
        <v>513</v>
      </c>
      <c r="I76" s="140" t="s">
        <v>513</v>
      </c>
      <c r="J76" s="115" t="s">
        <v>513</v>
      </c>
      <c r="K76" s="116" t="s">
        <v>513</v>
      </c>
    </row>
    <row r="77" spans="1:11" ht="14.1" customHeight="1" x14ac:dyDescent="0.2">
      <c r="A77" s="306">
        <v>92</v>
      </c>
      <c r="B77" s="307" t="s">
        <v>316</v>
      </c>
      <c r="C77" s="308"/>
      <c r="D77" s="113">
        <v>0.32441911442349847</v>
      </c>
      <c r="E77" s="115">
        <v>37</v>
      </c>
      <c r="F77" s="114">
        <v>33</v>
      </c>
      <c r="G77" s="114">
        <v>31</v>
      </c>
      <c r="H77" s="114">
        <v>40</v>
      </c>
      <c r="I77" s="140">
        <v>36</v>
      </c>
      <c r="J77" s="115">
        <v>1</v>
      </c>
      <c r="K77" s="116">
        <v>2.7777777777777777</v>
      </c>
    </row>
    <row r="78" spans="1:11" ht="14.1" customHeight="1" x14ac:dyDescent="0.2">
      <c r="A78" s="306">
        <v>93</v>
      </c>
      <c r="B78" s="307" t="s">
        <v>317</v>
      </c>
      <c r="C78" s="308"/>
      <c r="D78" s="113">
        <v>0.1052170100832968</v>
      </c>
      <c r="E78" s="115">
        <v>12</v>
      </c>
      <c r="F78" s="114">
        <v>11</v>
      </c>
      <c r="G78" s="114">
        <v>12</v>
      </c>
      <c r="H78" s="114">
        <v>13</v>
      </c>
      <c r="I78" s="140">
        <v>13</v>
      </c>
      <c r="J78" s="115">
        <v>-1</v>
      </c>
      <c r="K78" s="116">
        <v>-7.6923076923076925</v>
      </c>
    </row>
    <row r="79" spans="1:11" ht="14.1" customHeight="1" x14ac:dyDescent="0.2">
      <c r="A79" s="306">
        <v>94</v>
      </c>
      <c r="B79" s="307" t="s">
        <v>318</v>
      </c>
      <c r="C79" s="308"/>
      <c r="D79" s="113">
        <v>0.81543182814555015</v>
      </c>
      <c r="E79" s="115">
        <v>93</v>
      </c>
      <c r="F79" s="114">
        <v>103</v>
      </c>
      <c r="G79" s="114">
        <v>111</v>
      </c>
      <c r="H79" s="114">
        <v>99</v>
      </c>
      <c r="I79" s="140">
        <v>100</v>
      </c>
      <c r="J79" s="115">
        <v>-7</v>
      </c>
      <c r="K79" s="116">
        <v>-7</v>
      </c>
    </row>
    <row r="80" spans="1:11" ht="14.1" customHeight="1" x14ac:dyDescent="0.2">
      <c r="A80" s="306" t="s">
        <v>319</v>
      </c>
      <c r="B80" s="307" t="s">
        <v>320</v>
      </c>
      <c r="C80" s="308"/>
      <c r="D80" s="113">
        <v>5.26085050416484E-2</v>
      </c>
      <c r="E80" s="115">
        <v>6</v>
      </c>
      <c r="F80" s="114">
        <v>7</v>
      </c>
      <c r="G80" s="114">
        <v>7</v>
      </c>
      <c r="H80" s="114">
        <v>5</v>
      </c>
      <c r="I80" s="140">
        <v>4</v>
      </c>
      <c r="J80" s="115">
        <v>2</v>
      </c>
      <c r="K80" s="116">
        <v>50</v>
      </c>
    </row>
    <row r="81" spans="1:11" ht="14.1" customHeight="1" x14ac:dyDescent="0.2">
      <c r="A81" s="310" t="s">
        <v>321</v>
      </c>
      <c r="B81" s="311" t="s">
        <v>333</v>
      </c>
      <c r="C81" s="312"/>
      <c r="D81" s="125">
        <v>3.7176676896098204</v>
      </c>
      <c r="E81" s="143">
        <v>424</v>
      </c>
      <c r="F81" s="144">
        <v>449</v>
      </c>
      <c r="G81" s="144">
        <v>445</v>
      </c>
      <c r="H81" s="144">
        <v>453</v>
      </c>
      <c r="I81" s="145">
        <v>438</v>
      </c>
      <c r="J81" s="143">
        <v>-14</v>
      </c>
      <c r="K81" s="146">
        <v>-3.1963470319634704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3333</v>
      </c>
      <c r="G12" s="536">
        <v>2340</v>
      </c>
      <c r="H12" s="536">
        <v>4257</v>
      </c>
      <c r="I12" s="536">
        <v>2730</v>
      </c>
      <c r="J12" s="537">
        <v>3454</v>
      </c>
      <c r="K12" s="538">
        <v>-121</v>
      </c>
      <c r="L12" s="349">
        <v>-3.5031847133757963</v>
      </c>
    </row>
    <row r="13" spans="1:17" s="110" customFormat="1" ht="15" customHeight="1" x14ac:dyDescent="0.2">
      <c r="A13" s="350" t="s">
        <v>344</v>
      </c>
      <c r="B13" s="351" t="s">
        <v>345</v>
      </c>
      <c r="C13" s="347"/>
      <c r="D13" s="347"/>
      <c r="E13" s="348"/>
      <c r="F13" s="536">
        <v>2027</v>
      </c>
      <c r="G13" s="536">
        <v>1219</v>
      </c>
      <c r="H13" s="536">
        <v>2435</v>
      </c>
      <c r="I13" s="536">
        <v>1703</v>
      </c>
      <c r="J13" s="537">
        <v>2164</v>
      </c>
      <c r="K13" s="538">
        <v>-137</v>
      </c>
      <c r="L13" s="349">
        <v>-6.3308687615526802</v>
      </c>
    </row>
    <row r="14" spans="1:17" s="110" customFormat="1" ht="22.5" customHeight="1" x14ac:dyDescent="0.2">
      <c r="A14" s="350"/>
      <c r="B14" s="351" t="s">
        <v>346</v>
      </c>
      <c r="C14" s="347"/>
      <c r="D14" s="347"/>
      <c r="E14" s="348"/>
      <c r="F14" s="536">
        <v>1306</v>
      </c>
      <c r="G14" s="536">
        <v>1121</v>
      </c>
      <c r="H14" s="536">
        <v>1822</v>
      </c>
      <c r="I14" s="536">
        <v>1027</v>
      </c>
      <c r="J14" s="537">
        <v>1290</v>
      </c>
      <c r="K14" s="538">
        <v>16</v>
      </c>
      <c r="L14" s="349">
        <v>1.2403100775193798</v>
      </c>
    </row>
    <row r="15" spans="1:17" s="110" customFormat="1" ht="15" customHeight="1" x14ac:dyDescent="0.2">
      <c r="A15" s="350" t="s">
        <v>347</v>
      </c>
      <c r="B15" s="351" t="s">
        <v>108</v>
      </c>
      <c r="C15" s="347"/>
      <c r="D15" s="347"/>
      <c r="E15" s="348"/>
      <c r="F15" s="536">
        <v>763</v>
      </c>
      <c r="G15" s="536">
        <v>469</v>
      </c>
      <c r="H15" s="536">
        <v>1923</v>
      </c>
      <c r="I15" s="536">
        <v>573</v>
      </c>
      <c r="J15" s="537">
        <v>806</v>
      </c>
      <c r="K15" s="538">
        <v>-43</v>
      </c>
      <c r="L15" s="349">
        <v>-5.3349875930521096</v>
      </c>
    </row>
    <row r="16" spans="1:17" s="110" customFormat="1" ht="15" customHeight="1" x14ac:dyDescent="0.2">
      <c r="A16" s="350"/>
      <c r="B16" s="351" t="s">
        <v>109</v>
      </c>
      <c r="C16" s="347"/>
      <c r="D16" s="347"/>
      <c r="E16" s="348"/>
      <c r="F16" s="536">
        <v>2233</v>
      </c>
      <c r="G16" s="536">
        <v>1617</v>
      </c>
      <c r="H16" s="536">
        <v>2057</v>
      </c>
      <c r="I16" s="536">
        <v>1842</v>
      </c>
      <c r="J16" s="537">
        <v>2287</v>
      </c>
      <c r="K16" s="538">
        <v>-54</v>
      </c>
      <c r="L16" s="349">
        <v>-2.3611718408395279</v>
      </c>
    </row>
    <row r="17" spans="1:12" s="110" customFormat="1" ht="15" customHeight="1" x14ac:dyDescent="0.2">
      <c r="A17" s="350"/>
      <c r="B17" s="351" t="s">
        <v>110</v>
      </c>
      <c r="C17" s="347"/>
      <c r="D17" s="347"/>
      <c r="E17" s="348"/>
      <c r="F17" s="536">
        <v>302</v>
      </c>
      <c r="G17" s="536">
        <v>208</v>
      </c>
      <c r="H17" s="536">
        <v>247</v>
      </c>
      <c r="I17" s="536">
        <v>266</v>
      </c>
      <c r="J17" s="537">
        <v>318</v>
      </c>
      <c r="K17" s="538">
        <v>-16</v>
      </c>
      <c r="L17" s="349">
        <v>-5.0314465408805029</v>
      </c>
    </row>
    <row r="18" spans="1:12" s="110" customFormat="1" ht="15" customHeight="1" x14ac:dyDescent="0.2">
      <c r="A18" s="350"/>
      <c r="B18" s="351" t="s">
        <v>111</v>
      </c>
      <c r="C18" s="347"/>
      <c r="D18" s="347"/>
      <c r="E18" s="348"/>
      <c r="F18" s="536">
        <v>35</v>
      </c>
      <c r="G18" s="536">
        <v>46</v>
      </c>
      <c r="H18" s="536">
        <v>30</v>
      </c>
      <c r="I18" s="536">
        <v>49</v>
      </c>
      <c r="J18" s="537">
        <v>43</v>
      </c>
      <c r="K18" s="538">
        <v>-8</v>
      </c>
      <c r="L18" s="349">
        <v>-18.604651162790699</v>
      </c>
    </row>
    <row r="19" spans="1:12" s="110" customFormat="1" ht="15" customHeight="1" x14ac:dyDescent="0.2">
      <c r="A19" s="118" t="s">
        <v>113</v>
      </c>
      <c r="B19" s="119" t="s">
        <v>181</v>
      </c>
      <c r="C19" s="347"/>
      <c r="D19" s="347"/>
      <c r="E19" s="348"/>
      <c r="F19" s="536">
        <v>2263</v>
      </c>
      <c r="G19" s="536">
        <v>1400</v>
      </c>
      <c r="H19" s="536">
        <v>3139</v>
      </c>
      <c r="I19" s="536">
        <v>1751</v>
      </c>
      <c r="J19" s="537">
        <v>2476</v>
      </c>
      <c r="K19" s="538">
        <v>-213</v>
      </c>
      <c r="L19" s="349">
        <v>-8.6025848142164776</v>
      </c>
    </row>
    <row r="20" spans="1:12" s="110" customFormat="1" ht="15" customHeight="1" x14ac:dyDescent="0.2">
      <c r="A20" s="118"/>
      <c r="B20" s="119" t="s">
        <v>182</v>
      </c>
      <c r="C20" s="347"/>
      <c r="D20" s="347"/>
      <c r="E20" s="348"/>
      <c r="F20" s="536">
        <v>1070</v>
      </c>
      <c r="G20" s="536">
        <v>940</v>
      </c>
      <c r="H20" s="536">
        <v>1118</v>
      </c>
      <c r="I20" s="536">
        <v>979</v>
      </c>
      <c r="J20" s="537">
        <v>978</v>
      </c>
      <c r="K20" s="538">
        <v>92</v>
      </c>
      <c r="L20" s="349">
        <v>9.406952965235174</v>
      </c>
    </row>
    <row r="21" spans="1:12" s="110" customFormat="1" ht="15" customHeight="1" x14ac:dyDescent="0.2">
      <c r="A21" s="118" t="s">
        <v>113</v>
      </c>
      <c r="B21" s="119" t="s">
        <v>116</v>
      </c>
      <c r="C21" s="347"/>
      <c r="D21" s="347"/>
      <c r="E21" s="348"/>
      <c r="F21" s="536">
        <v>2352</v>
      </c>
      <c r="G21" s="536">
        <v>1658</v>
      </c>
      <c r="H21" s="536">
        <v>3088</v>
      </c>
      <c r="I21" s="536">
        <v>1878</v>
      </c>
      <c r="J21" s="537">
        <v>2399</v>
      </c>
      <c r="K21" s="538">
        <v>-47</v>
      </c>
      <c r="L21" s="349">
        <v>-1.9591496456857023</v>
      </c>
    </row>
    <row r="22" spans="1:12" s="110" customFormat="1" ht="15" customHeight="1" x14ac:dyDescent="0.2">
      <c r="A22" s="118"/>
      <c r="B22" s="119" t="s">
        <v>117</v>
      </c>
      <c r="C22" s="347"/>
      <c r="D22" s="347"/>
      <c r="E22" s="348"/>
      <c r="F22" s="536">
        <v>980</v>
      </c>
      <c r="G22" s="536">
        <v>682</v>
      </c>
      <c r="H22" s="536">
        <v>1169</v>
      </c>
      <c r="I22" s="536">
        <v>852</v>
      </c>
      <c r="J22" s="537">
        <v>1054</v>
      </c>
      <c r="K22" s="538">
        <v>-74</v>
      </c>
      <c r="L22" s="349">
        <v>-7.020872865275142</v>
      </c>
    </row>
    <row r="23" spans="1:12" s="110" customFormat="1" ht="15" customHeight="1" x14ac:dyDescent="0.2">
      <c r="A23" s="352" t="s">
        <v>347</v>
      </c>
      <c r="B23" s="353" t="s">
        <v>193</v>
      </c>
      <c r="C23" s="354"/>
      <c r="D23" s="354"/>
      <c r="E23" s="355"/>
      <c r="F23" s="539">
        <v>62</v>
      </c>
      <c r="G23" s="539">
        <v>71</v>
      </c>
      <c r="H23" s="539">
        <v>844</v>
      </c>
      <c r="I23" s="539">
        <v>25</v>
      </c>
      <c r="J23" s="540">
        <v>50</v>
      </c>
      <c r="K23" s="541">
        <v>12</v>
      </c>
      <c r="L23" s="356">
        <v>24</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20.7</v>
      </c>
      <c r="G25" s="542">
        <v>28</v>
      </c>
      <c r="H25" s="542">
        <v>31.2</v>
      </c>
      <c r="I25" s="542">
        <v>26.9</v>
      </c>
      <c r="J25" s="542">
        <v>20.100000000000001</v>
      </c>
      <c r="K25" s="543" t="s">
        <v>349</v>
      </c>
      <c r="L25" s="364">
        <v>0.59999999999999787</v>
      </c>
    </row>
    <row r="26" spans="1:12" s="110" customFormat="1" ht="15" customHeight="1" x14ac:dyDescent="0.2">
      <c r="A26" s="365" t="s">
        <v>105</v>
      </c>
      <c r="B26" s="366" t="s">
        <v>345</v>
      </c>
      <c r="C26" s="362"/>
      <c r="D26" s="362"/>
      <c r="E26" s="363"/>
      <c r="F26" s="542">
        <v>16.5</v>
      </c>
      <c r="G26" s="542">
        <v>22.5</v>
      </c>
      <c r="H26" s="542">
        <v>25.4</v>
      </c>
      <c r="I26" s="542">
        <v>23</v>
      </c>
      <c r="J26" s="544">
        <v>16</v>
      </c>
      <c r="K26" s="543" t="s">
        <v>349</v>
      </c>
      <c r="L26" s="364">
        <v>0.5</v>
      </c>
    </row>
    <row r="27" spans="1:12" s="110" customFormat="1" ht="15" customHeight="1" x14ac:dyDescent="0.2">
      <c r="A27" s="365"/>
      <c r="B27" s="366" t="s">
        <v>346</v>
      </c>
      <c r="C27" s="362"/>
      <c r="D27" s="362"/>
      <c r="E27" s="363"/>
      <c r="F27" s="542">
        <v>27.2</v>
      </c>
      <c r="G27" s="542">
        <v>33.9</v>
      </c>
      <c r="H27" s="542">
        <v>39</v>
      </c>
      <c r="I27" s="542">
        <v>33.299999999999997</v>
      </c>
      <c r="J27" s="542">
        <v>27</v>
      </c>
      <c r="K27" s="543" t="s">
        <v>349</v>
      </c>
      <c r="L27" s="364">
        <v>0.19999999999999929</v>
      </c>
    </row>
    <row r="28" spans="1:12" s="110" customFormat="1" ht="15" customHeight="1" x14ac:dyDescent="0.2">
      <c r="A28" s="365" t="s">
        <v>113</v>
      </c>
      <c r="B28" s="366" t="s">
        <v>108</v>
      </c>
      <c r="C28" s="362"/>
      <c r="D28" s="362"/>
      <c r="E28" s="363"/>
      <c r="F28" s="542">
        <v>28.3</v>
      </c>
      <c r="G28" s="542">
        <v>37.9</v>
      </c>
      <c r="H28" s="542">
        <v>38.200000000000003</v>
      </c>
      <c r="I28" s="542">
        <v>39.299999999999997</v>
      </c>
      <c r="J28" s="542">
        <v>29.4</v>
      </c>
      <c r="K28" s="543" t="s">
        <v>349</v>
      </c>
      <c r="L28" s="364">
        <v>-1.0999999999999979</v>
      </c>
    </row>
    <row r="29" spans="1:12" s="110" customFormat="1" ht="11.25" x14ac:dyDescent="0.2">
      <c r="A29" s="365"/>
      <c r="B29" s="366" t="s">
        <v>109</v>
      </c>
      <c r="C29" s="362"/>
      <c r="D29" s="362"/>
      <c r="E29" s="363"/>
      <c r="F29" s="542">
        <v>19.2</v>
      </c>
      <c r="G29" s="542">
        <v>25.3</v>
      </c>
      <c r="H29" s="542">
        <v>28.3</v>
      </c>
      <c r="I29" s="542">
        <v>24.3</v>
      </c>
      <c r="J29" s="544">
        <v>18.100000000000001</v>
      </c>
      <c r="K29" s="543" t="s">
        <v>349</v>
      </c>
      <c r="L29" s="364">
        <v>1.0999999999999979</v>
      </c>
    </row>
    <row r="30" spans="1:12" s="110" customFormat="1" ht="15" customHeight="1" x14ac:dyDescent="0.2">
      <c r="A30" s="365"/>
      <c r="B30" s="366" t="s">
        <v>110</v>
      </c>
      <c r="C30" s="362"/>
      <c r="D30" s="362"/>
      <c r="E30" s="363"/>
      <c r="F30" s="542">
        <v>13.3</v>
      </c>
      <c r="G30" s="542">
        <v>29.3</v>
      </c>
      <c r="H30" s="542">
        <v>30.1</v>
      </c>
      <c r="I30" s="542">
        <v>20.3</v>
      </c>
      <c r="J30" s="542">
        <v>13.6</v>
      </c>
      <c r="K30" s="543" t="s">
        <v>349</v>
      </c>
      <c r="L30" s="364">
        <v>-0.29999999999999893</v>
      </c>
    </row>
    <row r="31" spans="1:12" s="110" customFormat="1" ht="15" customHeight="1" x14ac:dyDescent="0.2">
      <c r="A31" s="365"/>
      <c r="B31" s="366" t="s">
        <v>111</v>
      </c>
      <c r="C31" s="362"/>
      <c r="D31" s="362"/>
      <c r="E31" s="363"/>
      <c r="F31" s="542">
        <v>31.4</v>
      </c>
      <c r="G31" s="542">
        <v>30.4</v>
      </c>
      <c r="H31" s="542">
        <v>26.7</v>
      </c>
      <c r="I31" s="542">
        <v>20.399999999999999</v>
      </c>
      <c r="J31" s="542">
        <v>11.6</v>
      </c>
      <c r="K31" s="543" t="s">
        <v>349</v>
      </c>
      <c r="L31" s="364">
        <v>19.799999999999997</v>
      </c>
    </row>
    <row r="32" spans="1:12" s="110" customFormat="1" ht="15" customHeight="1" x14ac:dyDescent="0.2">
      <c r="A32" s="367" t="s">
        <v>113</v>
      </c>
      <c r="B32" s="368" t="s">
        <v>181</v>
      </c>
      <c r="C32" s="362"/>
      <c r="D32" s="362"/>
      <c r="E32" s="363"/>
      <c r="F32" s="542">
        <v>17.2</v>
      </c>
      <c r="G32" s="542">
        <v>24</v>
      </c>
      <c r="H32" s="542">
        <v>28.4</v>
      </c>
      <c r="I32" s="542">
        <v>24.8</v>
      </c>
      <c r="J32" s="544">
        <v>18.8</v>
      </c>
      <c r="K32" s="543" t="s">
        <v>349</v>
      </c>
      <c r="L32" s="364">
        <v>-1.6000000000000014</v>
      </c>
    </row>
    <row r="33" spans="1:12" s="110" customFormat="1" ht="15" customHeight="1" x14ac:dyDescent="0.2">
      <c r="A33" s="367"/>
      <c r="B33" s="368" t="s">
        <v>182</v>
      </c>
      <c r="C33" s="362"/>
      <c r="D33" s="362"/>
      <c r="E33" s="363"/>
      <c r="F33" s="542">
        <v>27.8</v>
      </c>
      <c r="G33" s="542">
        <v>33.6</v>
      </c>
      <c r="H33" s="542">
        <v>36.6</v>
      </c>
      <c r="I33" s="542">
        <v>30.5</v>
      </c>
      <c r="J33" s="542">
        <v>23.4</v>
      </c>
      <c r="K33" s="543" t="s">
        <v>349</v>
      </c>
      <c r="L33" s="364">
        <v>4.4000000000000021</v>
      </c>
    </row>
    <row r="34" spans="1:12" s="369" customFormat="1" ht="15" customHeight="1" x14ac:dyDescent="0.2">
      <c r="A34" s="367" t="s">
        <v>113</v>
      </c>
      <c r="B34" s="368" t="s">
        <v>116</v>
      </c>
      <c r="C34" s="362"/>
      <c r="D34" s="362"/>
      <c r="E34" s="363"/>
      <c r="F34" s="542">
        <v>20</v>
      </c>
      <c r="G34" s="542">
        <v>25.9</v>
      </c>
      <c r="H34" s="542">
        <v>29.8</v>
      </c>
      <c r="I34" s="542">
        <v>26.9</v>
      </c>
      <c r="J34" s="542">
        <v>21</v>
      </c>
      <c r="K34" s="543" t="s">
        <v>349</v>
      </c>
      <c r="L34" s="364">
        <v>-1</v>
      </c>
    </row>
    <row r="35" spans="1:12" s="369" customFormat="1" ht="11.25" x14ac:dyDescent="0.2">
      <c r="A35" s="370"/>
      <c r="B35" s="371" t="s">
        <v>117</v>
      </c>
      <c r="C35" s="372"/>
      <c r="D35" s="372"/>
      <c r="E35" s="373"/>
      <c r="F35" s="545">
        <v>22.4</v>
      </c>
      <c r="G35" s="545">
        <v>33</v>
      </c>
      <c r="H35" s="545">
        <v>34</v>
      </c>
      <c r="I35" s="545">
        <v>26.9</v>
      </c>
      <c r="J35" s="546">
        <v>18</v>
      </c>
      <c r="K35" s="547" t="s">
        <v>349</v>
      </c>
      <c r="L35" s="374">
        <v>4.3999999999999986</v>
      </c>
    </row>
    <row r="36" spans="1:12" s="369" customFormat="1" ht="15.95" customHeight="1" x14ac:dyDescent="0.2">
      <c r="A36" s="375" t="s">
        <v>350</v>
      </c>
      <c r="B36" s="376"/>
      <c r="C36" s="377"/>
      <c r="D36" s="376"/>
      <c r="E36" s="378"/>
      <c r="F36" s="548">
        <v>3248</v>
      </c>
      <c r="G36" s="548">
        <v>2256</v>
      </c>
      <c r="H36" s="548">
        <v>3149</v>
      </c>
      <c r="I36" s="548">
        <v>2691</v>
      </c>
      <c r="J36" s="548">
        <v>3380</v>
      </c>
      <c r="K36" s="549">
        <v>-132</v>
      </c>
      <c r="L36" s="380">
        <v>-3.9053254437869822</v>
      </c>
    </row>
    <row r="37" spans="1:12" s="369" customFormat="1" ht="15.95" customHeight="1" x14ac:dyDescent="0.2">
      <c r="A37" s="381"/>
      <c r="B37" s="382" t="s">
        <v>113</v>
      </c>
      <c r="C37" s="382" t="s">
        <v>351</v>
      </c>
      <c r="D37" s="382"/>
      <c r="E37" s="383"/>
      <c r="F37" s="548">
        <v>672</v>
      </c>
      <c r="G37" s="548">
        <v>631</v>
      </c>
      <c r="H37" s="548">
        <v>983</v>
      </c>
      <c r="I37" s="548">
        <v>723</v>
      </c>
      <c r="J37" s="548">
        <v>679</v>
      </c>
      <c r="K37" s="549">
        <v>-7</v>
      </c>
      <c r="L37" s="380">
        <v>-1.0309278350515463</v>
      </c>
    </row>
    <row r="38" spans="1:12" s="369" customFormat="1" ht="15.95" customHeight="1" x14ac:dyDescent="0.2">
      <c r="A38" s="381"/>
      <c r="B38" s="384" t="s">
        <v>105</v>
      </c>
      <c r="C38" s="384" t="s">
        <v>106</v>
      </c>
      <c r="D38" s="385"/>
      <c r="E38" s="383"/>
      <c r="F38" s="548">
        <v>1979</v>
      </c>
      <c r="G38" s="548">
        <v>1171</v>
      </c>
      <c r="H38" s="548">
        <v>1806</v>
      </c>
      <c r="I38" s="548">
        <v>1683</v>
      </c>
      <c r="J38" s="550">
        <v>2123</v>
      </c>
      <c r="K38" s="549">
        <v>-144</v>
      </c>
      <c r="L38" s="380">
        <v>-6.7828544512482338</v>
      </c>
    </row>
    <row r="39" spans="1:12" s="369" customFormat="1" ht="15.95" customHeight="1" x14ac:dyDescent="0.2">
      <c r="A39" s="381"/>
      <c r="B39" s="385"/>
      <c r="C39" s="382" t="s">
        <v>352</v>
      </c>
      <c r="D39" s="385"/>
      <c r="E39" s="383"/>
      <c r="F39" s="548">
        <v>327</v>
      </c>
      <c r="G39" s="548">
        <v>263</v>
      </c>
      <c r="H39" s="548">
        <v>459</v>
      </c>
      <c r="I39" s="548">
        <v>387</v>
      </c>
      <c r="J39" s="548">
        <v>339</v>
      </c>
      <c r="K39" s="549">
        <v>-12</v>
      </c>
      <c r="L39" s="380">
        <v>-3.5398230088495577</v>
      </c>
    </row>
    <row r="40" spans="1:12" s="369" customFormat="1" ht="15.95" customHeight="1" x14ac:dyDescent="0.2">
      <c r="A40" s="381"/>
      <c r="B40" s="384"/>
      <c r="C40" s="384" t="s">
        <v>107</v>
      </c>
      <c r="D40" s="385"/>
      <c r="E40" s="383"/>
      <c r="F40" s="548">
        <v>1269</v>
      </c>
      <c r="G40" s="548">
        <v>1085</v>
      </c>
      <c r="H40" s="548">
        <v>1343</v>
      </c>
      <c r="I40" s="548">
        <v>1008</v>
      </c>
      <c r="J40" s="548">
        <v>1257</v>
      </c>
      <c r="K40" s="549">
        <v>12</v>
      </c>
      <c r="L40" s="380">
        <v>0.95465393794749398</v>
      </c>
    </row>
    <row r="41" spans="1:12" s="369" customFormat="1" ht="24" customHeight="1" x14ac:dyDescent="0.2">
      <c r="A41" s="381"/>
      <c r="B41" s="385"/>
      <c r="C41" s="382" t="s">
        <v>352</v>
      </c>
      <c r="D41" s="385"/>
      <c r="E41" s="383"/>
      <c r="F41" s="548">
        <v>345</v>
      </c>
      <c r="G41" s="548">
        <v>368</v>
      </c>
      <c r="H41" s="548">
        <v>524</v>
      </c>
      <c r="I41" s="548">
        <v>336</v>
      </c>
      <c r="J41" s="550">
        <v>340</v>
      </c>
      <c r="K41" s="549">
        <v>5</v>
      </c>
      <c r="L41" s="380">
        <v>1.4705882352941178</v>
      </c>
    </row>
    <row r="42" spans="1:12" s="110" customFormat="1" ht="15" customHeight="1" x14ac:dyDescent="0.2">
      <c r="A42" s="381"/>
      <c r="B42" s="384" t="s">
        <v>113</v>
      </c>
      <c r="C42" s="384" t="s">
        <v>353</v>
      </c>
      <c r="D42" s="385"/>
      <c r="E42" s="383"/>
      <c r="F42" s="548">
        <v>686</v>
      </c>
      <c r="G42" s="548">
        <v>391</v>
      </c>
      <c r="H42" s="548">
        <v>880</v>
      </c>
      <c r="I42" s="548">
        <v>540</v>
      </c>
      <c r="J42" s="548">
        <v>741</v>
      </c>
      <c r="K42" s="549">
        <v>-55</v>
      </c>
      <c r="L42" s="380">
        <v>-7.4224021592442648</v>
      </c>
    </row>
    <row r="43" spans="1:12" s="110" customFormat="1" ht="15" customHeight="1" x14ac:dyDescent="0.2">
      <c r="A43" s="381"/>
      <c r="B43" s="385"/>
      <c r="C43" s="382" t="s">
        <v>352</v>
      </c>
      <c r="D43" s="385"/>
      <c r="E43" s="383"/>
      <c r="F43" s="548">
        <v>194</v>
      </c>
      <c r="G43" s="548">
        <v>148</v>
      </c>
      <c r="H43" s="548">
        <v>336</v>
      </c>
      <c r="I43" s="548">
        <v>212</v>
      </c>
      <c r="J43" s="548">
        <v>218</v>
      </c>
      <c r="K43" s="549">
        <v>-24</v>
      </c>
      <c r="L43" s="380">
        <v>-11.009174311926605</v>
      </c>
    </row>
    <row r="44" spans="1:12" s="110" customFormat="1" ht="15" customHeight="1" x14ac:dyDescent="0.2">
      <c r="A44" s="381"/>
      <c r="B44" s="384"/>
      <c r="C44" s="366" t="s">
        <v>109</v>
      </c>
      <c r="D44" s="385"/>
      <c r="E44" s="383"/>
      <c r="F44" s="548">
        <v>2226</v>
      </c>
      <c r="G44" s="548">
        <v>1611</v>
      </c>
      <c r="H44" s="548">
        <v>1993</v>
      </c>
      <c r="I44" s="548">
        <v>1836</v>
      </c>
      <c r="J44" s="550">
        <v>2279</v>
      </c>
      <c r="K44" s="549">
        <v>-53</v>
      </c>
      <c r="L44" s="380">
        <v>-2.3255813953488373</v>
      </c>
    </row>
    <row r="45" spans="1:12" s="110" customFormat="1" ht="15" customHeight="1" x14ac:dyDescent="0.2">
      <c r="A45" s="381"/>
      <c r="B45" s="385"/>
      <c r="C45" s="382" t="s">
        <v>352</v>
      </c>
      <c r="D45" s="385"/>
      <c r="E45" s="383"/>
      <c r="F45" s="548">
        <v>427</v>
      </c>
      <c r="G45" s="548">
        <v>408</v>
      </c>
      <c r="H45" s="548">
        <v>565</v>
      </c>
      <c r="I45" s="548">
        <v>447</v>
      </c>
      <c r="J45" s="548">
        <v>413</v>
      </c>
      <c r="K45" s="549">
        <v>14</v>
      </c>
      <c r="L45" s="380">
        <v>3.3898305084745761</v>
      </c>
    </row>
    <row r="46" spans="1:12" s="110" customFormat="1" ht="15" customHeight="1" x14ac:dyDescent="0.2">
      <c r="A46" s="381"/>
      <c r="B46" s="384"/>
      <c r="C46" s="366" t="s">
        <v>110</v>
      </c>
      <c r="D46" s="385"/>
      <c r="E46" s="383"/>
      <c r="F46" s="548">
        <v>301</v>
      </c>
      <c r="G46" s="548">
        <v>208</v>
      </c>
      <c r="H46" s="548">
        <v>246</v>
      </c>
      <c r="I46" s="548">
        <v>266</v>
      </c>
      <c r="J46" s="548">
        <v>317</v>
      </c>
      <c r="K46" s="549">
        <v>-16</v>
      </c>
      <c r="L46" s="380">
        <v>-5.0473186119873814</v>
      </c>
    </row>
    <row r="47" spans="1:12" s="110" customFormat="1" ht="15" customHeight="1" x14ac:dyDescent="0.2">
      <c r="A47" s="381"/>
      <c r="B47" s="385"/>
      <c r="C47" s="382" t="s">
        <v>352</v>
      </c>
      <c r="D47" s="385"/>
      <c r="E47" s="383"/>
      <c r="F47" s="548">
        <v>40</v>
      </c>
      <c r="G47" s="548">
        <v>61</v>
      </c>
      <c r="H47" s="548">
        <v>74</v>
      </c>
      <c r="I47" s="548">
        <v>54</v>
      </c>
      <c r="J47" s="550">
        <v>43</v>
      </c>
      <c r="K47" s="549">
        <v>-3</v>
      </c>
      <c r="L47" s="380">
        <v>-6.9767441860465116</v>
      </c>
    </row>
    <row r="48" spans="1:12" s="110" customFormat="1" ht="15" customHeight="1" x14ac:dyDescent="0.2">
      <c r="A48" s="381"/>
      <c r="B48" s="385"/>
      <c r="C48" s="366" t="s">
        <v>111</v>
      </c>
      <c r="D48" s="386"/>
      <c r="E48" s="387"/>
      <c r="F48" s="548">
        <v>35</v>
      </c>
      <c r="G48" s="548">
        <v>46</v>
      </c>
      <c r="H48" s="548">
        <v>30</v>
      </c>
      <c r="I48" s="548">
        <v>49</v>
      </c>
      <c r="J48" s="548">
        <v>43</v>
      </c>
      <c r="K48" s="549">
        <v>-8</v>
      </c>
      <c r="L48" s="380">
        <v>-18.604651162790699</v>
      </c>
    </row>
    <row r="49" spans="1:12" s="110" customFormat="1" ht="15" customHeight="1" x14ac:dyDescent="0.2">
      <c r="A49" s="381"/>
      <c r="B49" s="385"/>
      <c r="C49" s="382" t="s">
        <v>352</v>
      </c>
      <c r="D49" s="385"/>
      <c r="E49" s="383"/>
      <c r="F49" s="548">
        <v>11</v>
      </c>
      <c r="G49" s="548">
        <v>14</v>
      </c>
      <c r="H49" s="548">
        <v>8</v>
      </c>
      <c r="I49" s="548">
        <v>10</v>
      </c>
      <c r="J49" s="548">
        <v>5</v>
      </c>
      <c r="K49" s="549">
        <v>6</v>
      </c>
      <c r="L49" s="380">
        <v>120</v>
      </c>
    </row>
    <row r="50" spans="1:12" s="110" customFormat="1" ht="15" customHeight="1" x14ac:dyDescent="0.2">
      <c r="A50" s="381"/>
      <c r="B50" s="384" t="s">
        <v>113</v>
      </c>
      <c r="C50" s="382" t="s">
        <v>181</v>
      </c>
      <c r="D50" s="385"/>
      <c r="E50" s="383"/>
      <c r="F50" s="548">
        <v>2183</v>
      </c>
      <c r="G50" s="548">
        <v>1321</v>
      </c>
      <c r="H50" s="548">
        <v>2074</v>
      </c>
      <c r="I50" s="548">
        <v>1715</v>
      </c>
      <c r="J50" s="550">
        <v>2409</v>
      </c>
      <c r="K50" s="549">
        <v>-226</v>
      </c>
      <c r="L50" s="380">
        <v>-9.3814860938148605</v>
      </c>
    </row>
    <row r="51" spans="1:12" s="110" customFormat="1" ht="15" customHeight="1" x14ac:dyDescent="0.2">
      <c r="A51" s="381"/>
      <c r="B51" s="385"/>
      <c r="C51" s="382" t="s">
        <v>352</v>
      </c>
      <c r="D51" s="385"/>
      <c r="E51" s="383"/>
      <c r="F51" s="548">
        <v>376</v>
      </c>
      <c r="G51" s="548">
        <v>317</v>
      </c>
      <c r="H51" s="548">
        <v>590</v>
      </c>
      <c r="I51" s="548">
        <v>425</v>
      </c>
      <c r="J51" s="548">
        <v>452</v>
      </c>
      <c r="K51" s="549">
        <v>-76</v>
      </c>
      <c r="L51" s="380">
        <v>-16.814159292035399</v>
      </c>
    </row>
    <row r="52" spans="1:12" s="110" customFormat="1" ht="15" customHeight="1" x14ac:dyDescent="0.2">
      <c r="A52" s="381"/>
      <c r="B52" s="384"/>
      <c r="C52" s="382" t="s">
        <v>182</v>
      </c>
      <c r="D52" s="385"/>
      <c r="E52" s="383"/>
      <c r="F52" s="548">
        <v>1065</v>
      </c>
      <c r="G52" s="548">
        <v>935</v>
      </c>
      <c r="H52" s="548">
        <v>1075</v>
      </c>
      <c r="I52" s="548">
        <v>976</v>
      </c>
      <c r="J52" s="548">
        <v>971</v>
      </c>
      <c r="K52" s="549">
        <v>94</v>
      </c>
      <c r="L52" s="380">
        <v>9.6807415036045317</v>
      </c>
    </row>
    <row r="53" spans="1:12" s="269" customFormat="1" ht="11.25" customHeight="1" x14ac:dyDescent="0.2">
      <c r="A53" s="381"/>
      <c r="B53" s="385"/>
      <c r="C53" s="382" t="s">
        <v>352</v>
      </c>
      <c r="D53" s="385"/>
      <c r="E53" s="383"/>
      <c r="F53" s="548">
        <v>296</v>
      </c>
      <c r="G53" s="548">
        <v>314</v>
      </c>
      <c r="H53" s="548">
        <v>393</v>
      </c>
      <c r="I53" s="548">
        <v>298</v>
      </c>
      <c r="J53" s="550">
        <v>227</v>
      </c>
      <c r="K53" s="549">
        <v>69</v>
      </c>
      <c r="L53" s="380">
        <v>30.396475770925111</v>
      </c>
    </row>
    <row r="54" spans="1:12" s="151" customFormat="1" ht="12.75" customHeight="1" x14ac:dyDescent="0.2">
      <c r="A54" s="381"/>
      <c r="B54" s="384" t="s">
        <v>113</v>
      </c>
      <c r="C54" s="384" t="s">
        <v>116</v>
      </c>
      <c r="D54" s="385"/>
      <c r="E54" s="383"/>
      <c r="F54" s="548">
        <v>2283</v>
      </c>
      <c r="G54" s="548">
        <v>1586</v>
      </c>
      <c r="H54" s="548">
        <v>2086</v>
      </c>
      <c r="I54" s="548">
        <v>1842</v>
      </c>
      <c r="J54" s="548">
        <v>2338</v>
      </c>
      <c r="K54" s="549">
        <v>-55</v>
      </c>
      <c r="L54" s="380">
        <v>-2.3524379811804961</v>
      </c>
    </row>
    <row r="55" spans="1:12" ht="11.25" x14ac:dyDescent="0.2">
      <c r="A55" s="381"/>
      <c r="B55" s="385"/>
      <c r="C55" s="382" t="s">
        <v>352</v>
      </c>
      <c r="D55" s="385"/>
      <c r="E55" s="383"/>
      <c r="F55" s="548">
        <v>456</v>
      </c>
      <c r="G55" s="548">
        <v>410</v>
      </c>
      <c r="H55" s="548">
        <v>622</v>
      </c>
      <c r="I55" s="548">
        <v>495</v>
      </c>
      <c r="J55" s="548">
        <v>492</v>
      </c>
      <c r="K55" s="549">
        <v>-36</v>
      </c>
      <c r="L55" s="380">
        <v>-7.3170731707317076</v>
      </c>
    </row>
    <row r="56" spans="1:12" ht="14.25" customHeight="1" x14ac:dyDescent="0.2">
      <c r="A56" s="381"/>
      <c r="B56" s="385"/>
      <c r="C56" s="384" t="s">
        <v>117</v>
      </c>
      <c r="D56" s="385"/>
      <c r="E56" s="383"/>
      <c r="F56" s="548">
        <v>964</v>
      </c>
      <c r="G56" s="548">
        <v>670</v>
      </c>
      <c r="H56" s="548">
        <v>1063</v>
      </c>
      <c r="I56" s="548">
        <v>849</v>
      </c>
      <c r="J56" s="548">
        <v>1041</v>
      </c>
      <c r="K56" s="549">
        <v>-77</v>
      </c>
      <c r="L56" s="380">
        <v>-7.3967339097022098</v>
      </c>
    </row>
    <row r="57" spans="1:12" ht="18.75" customHeight="1" x14ac:dyDescent="0.2">
      <c r="A57" s="388"/>
      <c r="B57" s="389"/>
      <c r="C57" s="390" t="s">
        <v>352</v>
      </c>
      <c r="D57" s="389"/>
      <c r="E57" s="391"/>
      <c r="F57" s="551">
        <v>216</v>
      </c>
      <c r="G57" s="552">
        <v>221</v>
      </c>
      <c r="H57" s="552">
        <v>361</v>
      </c>
      <c r="I57" s="552">
        <v>228</v>
      </c>
      <c r="J57" s="552">
        <v>187</v>
      </c>
      <c r="K57" s="553">
        <f t="shared" ref="K57" si="0">IF(OR(F57=".",J57=".")=TRUE,".",IF(OR(F57="*",J57="*")=TRUE,"*",IF(AND(F57="-",J57="-")=TRUE,"-",IF(AND(ISNUMBER(J57),ISNUMBER(F57))=TRUE,IF(F57-J57=0,0,F57-J57),IF(ISNUMBER(F57)=TRUE,F57,-J57)))))</f>
        <v>29</v>
      </c>
      <c r="L57" s="392">
        <f t="shared" ref="L57" si="1">IF(K57 =".",".",IF(K57 ="*","*",IF(K57="-","-",IF(K57=0,0,IF(OR(J57="-",J57=".",F57="-",F57=".")=TRUE,"X",IF(J57=0,"0,0",IF(ABS(K57*100/J57)&gt;250,".X",(K57*100/J57))))))))</f>
        <v>15.508021390374331</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3333</v>
      </c>
      <c r="E11" s="114">
        <v>2340</v>
      </c>
      <c r="F11" s="114">
        <v>4257</v>
      </c>
      <c r="G11" s="114">
        <v>2730</v>
      </c>
      <c r="H11" s="140">
        <v>3454</v>
      </c>
      <c r="I11" s="115">
        <v>-121</v>
      </c>
      <c r="J11" s="116">
        <v>-3.5031847133757963</v>
      </c>
    </row>
    <row r="12" spans="1:15" s="110" customFormat="1" ht="24.95" customHeight="1" x14ac:dyDescent="0.2">
      <c r="A12" s="193" t="s">
        <v>132</v>
      </c>
      <c r="B12" s="194" t="s">
        <v>133</v>
      </c>
      <c r="C12" s="113">
        <v>0.60006000600060005</v>
      </c>
      <c r="D12" s="115">
        <v>20</v>
      </c>
      <c r="E12" s="114">
        <v>18</v>
      </c>
      <c r="F12" s="114">
        <v>94</v>
      </c>
      <c r="G12" s="114">
        <v>48</v>
      </c>
      <c r="H12" s="140">
        <v>30</v>
      </c>
      <c r="I12" s="115">
        <v>-10</v>
      </c>
      <c r="J12" s="116">
        <v>-33.333333333333336</v>
      </c>
    </row>
    <row r="13" spans="1:15" s="110" customFormat="1" ht="24.95" customHeight="1" x14ac:dyDescent="0.2">
      <c r="A13" s="193" t="s">
        <v>134</v>
      </c>
      <c r="B13" s="199" t="s">
        <v>214</v>
      </c>
      <c r="C13" s="113">
        <v>1.8601860186018602</v>
      </c>
      <c r="D13" s="115">
        <v>62</v>
      </c>
      <c r="E13" s="114">
        <v>14</v>
      </c>
      <c r="F13" s="114">
        <v>14</v>
      </c>
      <c r="G13" s="114">
        <v>19</v>
      </c>
      <c r="H13" s="140">
        <v>35</v>
      </c>
      <c r="I13" s="115">
        <v>27</v>
      </c>
      <c r="J13" s="116">
        <v>77.142857142857139</v>
      </c>
    </row>
    <row r="14" spans="1:15" s="287" customFormat="1" ht="24.95" customHeight="1" x14ac:dyDescent="0.2">
      <c r="A14" s="193" t="s">
        <v>215</v>
      </c>
      <c r="B14" s="199" t="s">
        <v>137</v>
      </c>
      <c r="C14" s="113">
        <v>21.152115211521153</v>
      </c>
      <c r="D14" s="115">
        <v>705</v>
      </c>
      <c r="E14" s="114">
        <v>356</v>
      </c>
      <c r="F14" s="114">
        <v>977</v>
      </c>
      <c r="G14" s="114">
        <v>521</v>
      </c>
      <c r="H14" s="140">
        <v>902</v>
      </c>
      <c r="I14" s="115">
        <v>-197</v>
      </c>
      <c r="J14" s="116">
        <v>-21.840354767184035</v>
      </c>
      <c r="K14" s="110"/>
      <c r="L14" s="110"/>
      <c r="M14" s="110"/>
      <c r="N14" s="110"/>
      <c r="O14" s="110"/>
    </row>
    <row r="15" spans="1:15" s="110" customFormat="1" ht="24.95" customHeight="1" x14ac:dyDescent="0.2">
      <c r="A15" s="193" t="s">
        <v>216</v>
      </c>
      <c r="B15" s="199" t="s">
        <v>217</v>
      </c>
      <c r="C15" s="113">
        <v>7.4707470747074707</v>
      </c>
      <c r="D15" s="115">
        <v>249</v>
      </c>
      <c r="E15" s="114">
        <v>157</v>
      </c>
      <c r="F15" s="114">
        <v>290</v>
      </c>
      <c r="G15" s="114">
        <v>179</v>
      </c>
      <c r="H15" s="140">
        <v>377</v>
      </c>
      <c r="I15" s="115">
        <v>-128</v>
      </c>
      <c r="J15" s="116">
        <v>-33.952254641909818</v>
      </c>
    </row>
    <row r="16" spans="1:15" s="287" customFormat="1" ht="24.95" customHeight="1" x14ac:dyDescent="0.2">
      <c r="A16" s="193" t="s">
        <v>218</v>
      </c>
      <c r="B16" s="199" t="s">
        <v>141</v>
      </c>
      <c r="C16" s="113">
        <v>10.291029102910292</v>
      </c>
      <c r="D16" s="115">
        <v>343</v>
      </c>
      <c r="E16" s="114">
        <v>151</v>
      </c>
      <c r="F16" s="114">
        <v>543</v>
      </c>
      <c r="G16" s="114">
        <v>231</v>
      </c>
      <c r="H16" s="140">
        <v>423</v>
      </c>
      <c r="I16" s="115">
        <v>-80</v>
      </c>
      <c r="J16" s="116">
        <v>-18.912529550827422</v>
      </c>
      <c r="K16" s="110"/>
      <c r="L16" s="110"/>
      <c r="M16" s="110"/>
      <c r="N16" s="110"/>
      <c r="O16" s="110"/>
    </row>
    <row r="17" spans="1:15" s="110" customFormat="1" ht="24.95" customHeight="1" x14ac:dyDescent="0.2">
      <c r="A17" s="193" t="s">
        <v>142</v>
      </c>
      <c r="B17" s="199" t="s">
        <v>220</v>
      </c>
      <c r="C17" s="113">
        <v>3.3903390339033903</v>
      </c>
      <c r="D17" s="115">
        <v>113</v>
      </c>
      <c r="E17" s="114">
        <v>48</v>
      </c>
      <c r="F17" s="114">
        <v>144</v>
      </c>
      <c r="G17" s="114">
        <v>111</v>
      </c>
      <c r="H17" s="140">
        <v>102</v>
      </c>
      <c r="I17" s="115">
        <v>11</v>
      </c>
      <c r="J17" s="116">
        <v>10.784313725490197</v>
      </c>
    </row>
    <row r="18" spans="1:15" s="287" customFormat="1" ht="24.95" customHeight="1" x14ac:dyDescent="0.2">
      <c r="A18" s="201" t="s">
        <v>144</v>
      </c>
      <c r="B18" s="202" t="s">
        <v>145</v>
      </c>
      <c r="C18" s="113">
        <v>13.231323132313232</v>
      </c>
      <c r="D18" s="115">
        <v>441</v>
      </c>
      <c r="E18" s="114">
        <v>175</v>
      </c>
      <c r="F18" s="114">
        <v>414</v>
      </c>
      <c r="G18" s="114">
        <v>310</v>
      </c>
      <c r="H18" s="140">
        <v>464</v>
      </c>
      <c r="I18" s="115">
        <v>-23</v>
      </c>
      <c r="J18" s="116">
        <v>-4.9568965517241379</v>
      </c>
      <c r="K18" s="110"/>
      <c r="L18" s="110"/>
      <c r="M18" s="110"/>
      <c r="N18" s="110"/>
      <c r="O18" s="110"/>
    </row>
    <row r="19" spans="1:15" s="110" customFormat="1" ht="24.95" customHeight="1" x14ac:dyDescent="0.2">
      <c r="A19" s="193" t="s">
        <v>146</v>
      </c>
      <c r="B19" s="199" t="s">
        <v>147</v>
      </c>
      <c r="C19" s="113">
        <v>11.941194119411941</v>
      </c>
      <c r="D19" s="115">
        <v>398</v>
      </c>
      <c r="E19" s="114">
        <v>397</v>
      </c>
      <c r="F19" s="114">
        <v>535</v>
      </c>
      <c r="G19" s="114">
        <v>377</v>
      </c>
      <c r="H19" s="140">
        <v>468</v>
      </c>
      <c r="I19" s="115">
        <v>-70</v>
      </c>
      <c r="J19" s="116">
        <v>-14.957264957264957</v>
      </c>
    </row>
    <row r="20" spans="1:15" s="287" customFormat="1" ht="24.95" customHeight="1" x14ac:dyDescent="0.2">
      <c r="A20" s="193" t="s">
        <v>148</v>
      </c>
      <c r="B20" s="199" t="s">
        <v>149</v>
      </c>
      <c r="C20" s="113">
        <v>6.1206120612061206</v>
      </c>
      <c r="D20" s="115">
        <v>204</v>
      </c>
      <c r="E20" s="114">
        <v>202</v>
      </c>
      <c r="F20" s="114">
        <v>249</v>
      </c>
      <c r="G20" s="114">
        <v>165</v>
      </c>
      <c r="H20" s="140">
        <v>227</v>
      </c>
      <c r="I20" s="115">
        <v>-23</v>
      </c>
      <c r="J20" s="116">
        <v>-10.13215859030837</v>
      </c>
      <c r="K20" s="110"/>
      <c r="L20" s="110"/>
      <c r="M20" s="110"/>
      <c r="N20" s="110"/>
      <c r="O20" s="110"/>
    </row>
    <row r="21" spans="1:15" s="110" customFormat="1" ht="24.95" customHeight="1" x14ac:dyDescent="0.2">
      <c r="A21" s="201" t="s">
        <v>150</v>
      </c>
      <c r="B21" s="202" t="s">
        <v>151</v>
      </c>
      <c r="C21" s="113">
        <v>3.0303030303030303</v>
      </c>
      <c r="D21" s="115">
        <v>101</v>
      </c>
      <c r="E21" s="114">
        <v>118</v>
      </c>
      <c r="F21" s="114">
        <v>156</v>
      </c>
      <c r="G21" s="114">
        <v>139</v>
      </c>
      <c r="H21" s="140">
        <v>115</v>
      </c>
      <c r="I21" s="115">
        <v>-14</v>
      </c>
      <c r="J21" s="116">
        <v>-12.173913043478262</v>
      </c>
    </row>
    <row r="22" spans="1:15" s="110" customFormat="1" ht="24.95" customHeight="1" x14ac:dyDescent="0.2">
      <c r="A22" s="201" t="s">
        <v>152</v>
      </c>
      <c r="B22" s="199" t="s">
        <v>153</v>
      </c>
      <c r="C22" s="113">
        <v>7.1107110711071106</v>
      </c>
      <c r="D22" s="115">
        <v>237</v>
      </c>
      <c r="E22" s="114">
        <v>151</v>
      </c>
      <c r="F22" s="114">
        <v>187</v>
      </c>
      <c r="G22" s="114">
        <v>201</v>
      </c>
      <c r="H22" s="140">
        <v>218</v>
      </c>
      <c r="I22" s="115">
        <v>19</v>
      </c>
      <c r="J22" s="116">
        <v>8.7155963302752291</v>
      </c>
    </row>
    <row r="23" spans="1:15" s="110" customFormat="1" ht="24.95" customHeight="1" x14ac:dyDescent="0.2">
      <c r="A23" s="193" t="s">
        <v>154</v>
      </c>
      <c r="B23" s="199" t="s">
        <v>155</v>
      </c>
      <c r="C23" s="113">
        <v>1.0201020102010201</v>
      </c>
      <c r="D23" s="115">
        <v>34</v>
      </c>
      <c r="E23" s="114">
        <v>14</v>
      </c>
      <c r="F23" s="114">
        <v>45</v>
      </c>
      <c r="G23" s="114">
        <v>21</v>
      </c>
      <c r="H23" s="140">
        <v>33</v>
      </c>
      <c r="I23" s="115">
        <v>1</v>
      </c>
      <c r="J23" s="116">
        <v>3.0303030303030303</v>
      </c>
    </row>
    <row r="24" spans="1:15" s="110" customFormat="1" ht="24.95" customHeight="1" x14ac:dyDescent="0.2">
      <c r="A24" s="193" t="s">
        <v>156</v>
      </c>
      <c r="B24" s="199" t="s">
        <v>221</v>
      </c>
      <c r="C24" s="113">
        <v>2.9102910291029103</v>
      </c>
      <c r="D24" s="115">
        <v>97</v>
      </c>
      <c r="E24" s="114">
        <v>78</v>
      </c>
      <c r="F24" s="114">
        <v>158</v>
      </c>
      <c r="G24" s="114">
        <v>84</v>
      </c>
      <c r="H24" s="140">
        <v>91</v>
      </c>
      <c r="I24" s="115">
        <v>6</v>
      </c>
      <c r="J24" s="116">
        <v>6.5934065934065931</v>
      </c>
    </row>
    <row r="25" spans="1:15" s="110" customFormat="1" ht="24.95" customHeight="1" x14ac:dyDescent="0.2">
      <c r="A25" s="193" t="s">
        <v>222</v>
      </c>
      <c r="B25" s="204" t="s">
        <v>159</v>
      </c>
      <c r="C25" s="113">
        <v>4.5304530453045304</v>
      </c>
      <c r="D25" s="115">
        <v>151</v>
      </c>
      <c r="E25" s="114">
        <v>138</v>
      </c>
      <c r="F25" s="114">
        <v>171</v>
      </c>
      <c r="G25" s="114">
        <v>132</v>
      </c>
      <c r="H25" s="140">
        <v>137</v>
      </c>
      <c r="I25" s="115">
        <v>14</v>
      </c>
      <c r="J25" s="116">
        <v>10.218978102189782</v>
      </c>
    </row>
    <row r="26" spans="1:15" s="110" customFormat="1" ht="24.95" customHeight="1" x14ac:dyDescent="0.2">
      <c r="A26" s="201">
        <v>782.78300000000002</v>
      </c>
      <c r="B26" s="203" t="s">
        <v>160</v>
      </c>
      <c r="C26" s="113">
        <v>7.6807680768076807</v>
      </c>
      <c r="D26" s="115">
        <v>256</v>
      </c>
      <c r="E26" s="114">
        <v>115</v>
      </c>
      <c r="F26" s="114">
        <v>180</v>
      </c>
      <c r="G26" s="114">
        <v>207</v>
      </c>
      <c r="H26" s="140">
        <v>196</v>
      </c>
      <c r="I26" s="115">
        <v>60</v>
      </c>
      <c r="J26" s="116">
        <v>30.612244897959183</v>
      </c>
    </row>
    <row r="27" spans="1:15" s="110" customFormat="1" ht="24.95" customHeight="1" x14ac:dyDescent="0.2">
      <c r="A27" s="193" t="s">
        <v>161</v>
      </c>
      <c r="B27" s="199" t="s">
        <v>162</v>
      </c>
      <c r="C27" s="113">
        <v>1.7101710171017102</v>
      </c>
      <c r="D27" s="115">
        <v>57</v>
      </c>
      <c r="E27" s="114">
        <v>35</v>
      </c>
      <c r="F27" s="114">
        <v>102</v>
      </c>
      <c r="G27" s="114">
        <v>35</v>
      </c>
      <c r="H27" s="140">
        <v>31</v>
      </c>
      <c r="I27" s="115">
        <v>26</v>
      </c>
      <c r="J27" s="116">
        <v>83.870967741935488</v>
      </c>
    </row>
    <row r="28" spans="1:15" s="110" customFormat="1" ht="24.95" customHeight="1" x14ac:dyDescent="0.2">
      <c r="A28" s="193" t="s">
        <v>163</v>
      </c>
      <c r="B28" s="199" t="s">
        <v>164</v>
      </c>
      <c r="C28" s="113">
        <v>2.0402040204020402</v>
      </c>
      <c r="D28" s="115">
        <v>68</v>
      </c>
      <c r="E28" s="114">
        <v>64</v>
      </c>
      <c r="F28" s="114">
        <v>190</v>
      </c>
      <c r="G28" s="114">
        <v>33</v>
      </c>
      <c r="H28" s="140">
        <v>58</v>
      </c>
      <c r="I28" s="115">
        <v>10</v>
      </c>
      <c r="J28" s="116">
        <v>17.241379310344829</v>
      </c>
    </row>
    <row r="29" spans="1:15" s="110" customFormat="1" ht="24.95" customHeight="1" x14ac:dyDescent="0.2">
      <c r="A29" s="193">
        <v>86</v>
      </c>
      <c r="B29" s="199" t="s">
        <v>165</v>
      </c>
      <c r="C29" s="113">
        <v>4.6204620462046204</v>
      </c>
      <c r="D29" s="115">
        <v>154</v>
      </c>
      <c r="E29" s="114">
        <v>116</v>
      </c>
      <c r="F29" s="114">
        <v>189</v>
      </c>
      <c r="G29" s="114">
        <v>115</v>
      </c>
      <c r="H29" s="140">
        <v>136</v>
      </c>
      <c r="I29" s="115">
        <v>18</v>
      </c>
      <c r="J29" s="116">
        <v>13.235294117647058</v>
      </c>
    </row>
    <row r="30" spans="1:15" s="110" customFormat="1" ht="24.95" customHeight="1" x14ac:dyDescent="0.2">
      <c r="A30" s="193">
        <v>87.88</v>
      </c>
      <c r="B30" s="204" t="s">
        <v>166</v>
      </c>
      <c r="C30" s="113">
        <v>7.5607560756075607</v>
      </c>
      <c r="D30" s="115">
        <v>252</v>
      </c>
      <c r="E30" s="114">
        <v>259</v>
      </c>
      <c r="F30" s="114">
        <v>480</v>
      </c>
      <c r="G30" s="114">
        <v>222</v>
      </c>
      <c r="H30" s="140">
        <v>212</v>
      </c>
      <c r="I30" s="115">
        <v>40</v>
      </c>
      <c r="J30" s="116">
        <v>18.867924528301888</v>
      </c>
    </row>
    <row r="31" spans="1:15" s="110" customFormat="1" ht="24.95" customHeight="1" x14ac:dyDescent="0.2">
      <c r="A31" s="193" t="s">
        <v>167</v>
      </c>
      <c r="B31" s="199" t="s">
        <v>168</v>
      </c>
      <c r="C31" s="113">
        <v>2.8802880288028803</v>
      </c>
      <c r="D31" s="115">
        <v>96</v>
      </c>
      <c r="E31" s="114">
        <v>90</v>
      </c>
      <c r="F31" s="114">
        <v>116</v>
      </c>
      <c r="G31" s="114">
        <v>101</v>
      </c>
      <c r="H31" s="140">
        <v>101</v>
      </c>
      <c r="I31" s="115">
        <v>-5</v>
      </c>
      <c r="J31" s="116">
        <v>-4.9504950495049505</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0.60006000600060005</v>
      </c>
      <c r="D34" s="115">
        <v>20</v>
      </c>
      <c r="E34" s="114">
        <v>18</v>
      </c>
      <c r="F34" s="114">
        <v>94</v>
      </c>
      <c r="G34" s="114">
        <v>48</v>
      </c>
      <c r="H34" s="140">
        <v>30</v>
      </c>
      <c r="I34" s="115">
        <v>-10</v>
      </c>
      <c r="J34" s="116">
        <v>-33.333333333333336</v>
      </c>
    </row>
    <row r="35" spans="1:10" s="110" customFormat="1" ht="24.95" customHeight="1" x14ac:dyDescent="0.2">
      <c r="A35" s="292" t="s">
        <v>171</v>
      </c>
      <c r="B35" s="293" t="s">
        <v>172</v>
      </c>
      <c r="C35" s="113">
        <v>36.243624362436243</v>
      </c>
      <c r="D35" s="115">
        <v>1208</v>
      </c>
      <c r="E35" s="114">
        <v>545</v>
      </c>
      <c r="F35" s="114">
        <v>1405</v>
      </c>
      <c r="G35" s="114">
        <v>850</v>
      </c>
      <c r="H35" s="140">
        <v>1401</v>
      </c>
      <c r="I35" s="115">
        <v>-193</v>
      </c>
      <c r="J35" s="116">
        <v>-13.77587437544611</v>
      </c>
    </row>
    <row r="36" spans="1:10" s="110" customFormat="1" ht="24.95" customHeight="1" x14ac:dyDescent="0.2">
      <c r="A36" s="294" t="s">
        <v>173</v>
      </c>
      <c r="B36" s="295" t="s">
        <v>174</v>
      </c>
      <c r="C36" s="125">
        <v>63.156315631563153</v>
      </c>
      <c r="D36" s="143">
        <v>2105</v>
      </c>
      <c r="E36" s="144">
        <v>1777</v>
      </c>
      <c r="F36" s="144">
        <v>2758</v>
      </c>
      <c r="G36" s="144">
        <v>1832</v>
      </c>
      <c r="H36" s="145">
        <v>2023</v>
      </c>
      <c r="I36" s="143">
        <v>82</v>
      </c>
      <c r="J36" s="146">
        <v>4.053386060306476</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3333</v>
      </c>
      <c r="F11" s="264">
        <v>2340</v>
      </c>
      <c r="G11" s="264">
        <v>4257</v>
      </c>
      <c r="H11" s="264">
        <v>2730</v>
      </c>
      <c r="I11" s="265">
        <v>3454</v>
      </c>
      <c r="J11" s="263">
        <v>-121</v>
      </c>
      <c r="K11" s="266">
        <v>-3.5031847133757963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28.592859285928593</v>
      </c>
      <c r="E13" s="115">
        <v>953</v>
      </c>
      <c r="F13" s="114">
        <v>666</v>
      </c>
      <c r="G13" s="114">
        <v>1014</v>
      </c>
      <c r="H13" s="114">
        <v>819</v>
      </c>
      <c r="I13" s="140">
        <v>1023</v>
      </c>
      <c r="J13" s="115">
        <v>-70</v>
      </c>
      <c r="K13" s="116">
        <v>-6.8426197458455524</v>
      </c>
    </row>
    <row r="14" spans="1:15" ht="15.95" customHeight="1" x14ac:dyDescent="0.2">
      <c r="A14" s="306" t="s">
        <v>230</v>
      </c>
      <c r="B14" s="307"/>
      <c r="C14" s="308"/>
      <c r="D14" s="113">
        <v>52.955295529552956</v>
      </c>
      <c r="E14" s="115">
        <v>1765</v>
      </c>
      <c r="F14" s="114">
        <v>1208</v>
      </c>
      <c r="G14" s="114">
        <v>2599</v>
      </c>
      <c r="H14" s="114">
        <v>1380</v>
      </c>
      <c r="I14" s="140">
        <v>1812</v>
      </c>
      <c r="J14" s="115">
        <v>-47</v>
      </c>
      <c r="K14" s="116">
        <v>-2.5938189845474615</v>
      </c>
    </row>
    <row r="15" spans="1:15" ht="15.95" customHeight="1" x14ac:dyDescent="0.2">
      <c r="A15" s="306" t="s">
        <v>231</v>
      </c>
      <c r="B15" s="307"/>
      <c r="C15" s="308"/>
      <c r="D15" s="113">
        <v>7.2607260726072607</v>
      </c>
      <c r="E15" s="115">
        <v>242</v>
      </c>
      <c r="F15" s="114">
        <v>161</v>
      </c>
      <c r="G15" s="114">
        <v>228</v>
      </c>
      <c r="H15" s="114">
        <v>183</v>
      </c>
      <c r="I15" s="140">
        <v>229</v>
      </c>
      <c r="J15" s="115">
        <v>13</v>
      </c>
      <c r="K15" s="116">
        <v>5.6768558951965069</v>
      </c>
    </row>
    <row r="16" spans="1:15" ht="15.95" customHeight="1" x14ac:dyDescent="0.2">
      <c r="A16" s="306" t="s">
        <v>232</v>
      </c>
      <c r="B16" s="307"/>
      <c r="C16" s="308"/>
      <c r="D16" s="113">
        <v>10.951095109510952</v>
      </c>
      <c r="E16" s="115">
        <v>365</v>
      </c>
      <c r="F16" s="114">
        <v>300</v>
      </c>
      <c r="G16" s="114">
        <v>333</v>
      </c>
      <c r="H16" s="114">
        <v>341</v>
      </c>
      <c r="I16" s="140">
        <v>378</v>
      </c>
      <c r="J16" s="115">
        <v>-13</v>
      </c>
      <c r="K16" s="116">
        <v>-3.4391534391534391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0.99009900990099009</v>
      </c>
      <c r="E18" s="115">
        <v>33</v>
      </c>
      <c r="F18" s="114">
        <v>28</v>
      </c>
      <c r="G18" s="114">
        <v>98</v>
      </c>
      <c r="H18" s="114">
        <v>39</v>
      </c>
      <c r="I18" s="140">
        <v>41</v>
      </c>
      <c r="J18" s="115">
        <v>-8</v>
      </c>
      <c r="K18" s="116">
        <v>-19.512195121951219</v>
      </c>
    </row>
    <row r="19" spans="1:11" ht="14.1" customHeight="1" x14ac:dyDescent="0.2">
      <c r="A19" s="306" t="s">
        <v>235</v>
      </c>
      <c r="B19" s="307" t="s">
        <v>236</v>
      </c>
      <c r="C19" s="308"/>
      <c r="D19" s="113">
        <v>0.72007200720072007</v>
      </c>
      <c r="E19" s="115">
        <v>24</v>
      </c>
      <c r="F19" s="114">
        <v>18</v>
      </c>
      <c r="G19" s="114">
        <v>75</v>
      </c>
      <c r="H19" s="114">
        <v>29</v>
      </c>
      <c r="I19" s="140">
        <v>25</v>
      </c>
      <c r="J19" s="115">
        <v>-1</v>
      </c>
      <c r="K19" s="116">
        <v>-4</v>
      </c>
    </row>
    <row r="20" spans="1:11" ht="14.1" customHeight="1" x14ac:dyDescent="0.2">
      <c r="A20" s="306">
        <v>12</v>
      </c>
      <c r="B20" s="307" t="s">
        <v>237</v>
      </c>
      <c r="C20" s="308"/>
      <c r="D20" s="113">
        <v>1.2001200120012001</v>
      </c>
      <c r="E20" s="115">
        <v>40</v>
      </c>
      <c r="F20" s="114">
        <v>17</v>
      </c>
      <c r="G20" s="114">
        <v>50</v>
      </c>
      <c r="H20" s="114">
        <v>34</v>
      </c>
      <c r="I20" s="140">
        <v>42</v>
      </c>
      <c r="J20" s="115">
        <v>-2</v>
      </c>
      <c r="K20" s="116">
        <v>-4.7619047619047619</v>
      </c>
    </row>
    <row r="21" spans="1:11" ht="14.1" customHeight="1" x14ac:dyDescent="0.2">
      <c r="A21" s="306">
        <v>21</v>
      </c>
      <c r="B21" s="307" t="s">
        <v>238</v>
      </c>
      <c r="C21" s="308"/>
      <c r="D21" s="113">
        <v>0.39003900390039004</v>
      </c>
      <c r="E21" s="115">
        <v>13</v>
      </c>
      <c r="F21" s="114">
        <v>7</v>
      </c>
      <c r="G21" s="114">
        <v>15</v>
      </c>
      <c r="H21" s="114">
        <v>15</v>
      </c>
      <c r="I21" s="140">
        <v>20</v>
      </c>
      <c r="J21" s="115">
        <v>-7</v>
      </c>
      <c r="K21" s="116">
        <v>-35</v>
      </c>
    </row>
    <row r="22" spans="1:11" ht="14.1" customHeight="1" x14ac:dyDescent="0.2">
      <c r="A22" s="306">
        <v>22</v>
      </c>
      <c r="B22" s="307" t="s">
        <v>239</v>
      </c>
      <c r="C22" s="308"/>
      <c r="D22" s="113">
        <v>3.0603060306030603</v>
      </c>
      <c r="E22" s="115">
        <v>102</v>
      </c>
      <c r="F22" s="114">
        <v>51</v>
      </c>
      <c r="G22" s="114">
        <v>121</v>
      </c>
      <c r="H22" s="114">
        <v>64</v>
      </c>
      <c r="I22" s="140">
        <v>73</v>
      </c>
      <c r="J22" s="115">
        <v>29</v>
      </c>
      <c r="K22" s="116">
        <v>39.726027397260275</v>
      </c>
    </row>
    <row r="23" spans="1:11" ht="14.1" customHeight="1" x14ac:dyDescent="0.2">
      <c r="A23" s="306">
        <v>23</v>
      </c>
      <c r="B23" s="307" t="s">
        <v>240</v>
      </c>
      <c r="C23" s="308"/>
      <c r="D23" s="113">
        <v>0.15001500150015001</v>
      </c>
      <c r="E23" s="115">
        <v>5</v>
      </c>
      <c r="F23" s="114" t="s">
        <v>513</v>
      </c>
      <c r="G23" s="114">
        <v>11</v>
      </c>
      <c r="H23" s="114">
        <v>9</v>
      </c>
      <c r="I23" s="140">
        <v>7</v>
      </c>
      <c r="J23" s="115">
        <v>-2</v>
      </c>
      <c r="K23" s="116">
        <v>-28.571428571428573</v>
      </c>
    </row>
    <row r="24" spans="1:11" ht="14.1" customHeight="1" x14ac:dyDescent="0.2">
      <c r="A24" s="306">
        <v>24</v>
      </c>
      <c r="B24" s="307" t="s">
        <v>241</v>
      </c>
      <c r="C24" s="308"/>
      <c r="D24" s="113">
        <v>4.3804380438043804</v>
      </c>
      <c r="E24" s="115">
        <v>146</v>
      </c>
      <c r="F24" s="114">
        <v>73</v>
      </c>
      <c r="G24" s="114">
        <v>226</v>
      </c>
      <c r="H24" s="114">
        <v>95</v>
      </c>
      <c r="I24" s="140">
        <v>153</v>
      </c>
      <c r="J24" s="115">
        <v>-7</v>
      </c>
      <c r="K24" s="116">
        <v>-4.5751633986928102</v>
      </c>
    </row>
    <row r="25" spans="1:11" ht="14.1" customHeight="1" x14ac:dyDescent="0.2">
      <c r="A25" s="306">
        <v>25</v>
      </c>
      <c r="B25" s="307" t="s">
        <v>242</v>
      </c>
      <c r="C25" s="308"/>
      <c r="D25" s="113">
        <v>6.6906690669066906</v>
      </c>
      <c r="E25" s="115">
        <v>223</v>
      </c>
      <c r="F25" s="114">
        <v>126</v>
      </c>
      <c r="G25" s="114">
        <v>230</v>
      </c>
      <c r="H25" s="114">
        <v>171</v>
      </c>
      <c r="I25" s="140">
        <v>228</v>
      </c>
      <c r="J25" s="115">
        <v>-5</v>
      </c>
      <c r="K25" s="116">
        <v>-2.192982456140351</v>
      </c>
    </row>
    <row r="26" spans="1:11" ht="14.1" customHeight="1" x14ac:dyDescent="0.2">
      <c r="A26" s="306">
        <v>26</v>
      </c>
      <c r="B26" s="307" t="s">
        <v>243</v>
      </c>
      <c r="C26" s="308"/>
      <c r="D26" s="113">
        <v>3.6003600360036003</v>
      </c>
      <c r="E26" s="115">
        <v>120</v>
      </c>
      <c r="F26" s="114">
        <v>50</v>
      </c>
      <c r="G26" s="114">
        <v>173</v>
      </c>
      <c r="H26" s="114">
        <v>67</v>
      </c>
      <c r="I26" s="140">
        <v>110</v>
      </c>
      <c r="J26" s="115">
        <v>10</v>
      </c>
      <c r="K26" s="116">
        <v>9.0909090909090917</v>
      </c>
    </row>
    <row r="27" spans="1:11" ht="14.1" customHeight="1" x14ac:dyDescent="0.2">
      <c r="A27" s="306">
        <v>27</v>
      </c>
      <c r="B27" s="307" t="s">
        <v>244</v>
      </c>
      <c r="C27" s="308"/>
      <c r="D27" s="113">
        <v>2.1902190219021902</v>
      </c>
      <c r="E27" s="115">
        <v>73</v>
      </c>
      <c r="F27" s="114">
        <v>38</v>
      </c>
      <c r="G27" s="114">
        <v>87</v>
      </c>
      <c r="H27" s="114">
        <v>43</v>
      </c>
      <c r="I27" s="140">
        <v>75</v>
      </c>
      <c r="J27" s="115">
        <v>-2</v>
      </c>
      <c r="K27" s="116">
        <v>-2.6666666666666665</v>
      </c>
    </row>
    <row r="28" spans="1:11" ht="14.1" customHeight="1" x14ac:dyDescent="0.2">
      <c r="A28" s="306">
        <v>28</v>
      </c>
      <c r="B28" s="307" t="s">
        <v>245</v>
      </c>
      <c r="C28" s="308"/>
      <c r="D28" s="113" t="s">
        <v>513</v>
      </c>
      <c r="E28" s="115" t="s">
        <v>513</v>
      </c>
      <c r="F28" s="114">
        <v>5</v>
      </c>
      <c r="G28" s="114">
        <v>9</v>
      </c>
      <c r="H28" s="114">
        <v>10</v>
      </c>
      <c r="I28" s="140">
        <v>3</v>
      </c>
      <c r="J28" s="115" t="s">
        <v>513</v>
      </c>
      <c r="K28" s="116" t="s">
        <v>513</v>
      </c>
    </row>
    <row r="29" spans="1:11" ht="14.1" customHeight="1" x14ac:dyDescent="0.2">
      <c r="A29" s="306">
        <v>29</v>
      </c>
      <c r="B29" s="307" t="s">
        <v>246</v>
      </c>
      <c r="C29" s="308"/>
      <c r="D29" s="113">
        <v>5.9405940594059405</v>
      </c>
      <c r="E29" s="115">
        <v>198</v>
      </c>
      <c r="F29" s="114">
        <v>138</v>
      </c>
      <c r="G29" s="114">
        <v>303</v>
      </c>
      <c r="H29" s="114">
        <v>163</v>
      </c>
      <c r="I29" s="140">
        <v>168</v>
      </c>
      <c r="J29" s="115">
        <v>30</v>
      </c>
      <c r="K29" s="116">
        <v>17.857142857142858</v>
      </c>
    </row>
    <row r="30" spans="1:11" ht="14.1" customHeight="1" x14ac:dyDescent="0.2">
      <c r="A30" s="306" t="s">
        <v>247</v>
      </c>
      <c r="B30" s="307" t="s">
        <v>248</v>
      </c>
      <c r="C30" s="308"/>
      <c r="D30" s="113">
        <v>4.3504350435043504</v>
      </c>
      <c r="E30" s="115">
        <v>145</v>
      </c>
      <c r="F30" s="114">
        <v>83</v>
      </c>
      <c r="G30" s="114">
        <v>216</v>
      </c>
      <c r="H30" s="114">
        <v>99</v>
      </c>
      <c r="I30" s="140">
        <v>102</v>
      </c>
      <c r="J30" s="115">
        <v>43</v>
      </c>
      <c r="K30" s="116">
        <v>42.156862745098039</v>
      </c>
    </row>
    <row r="31" spans="1:11" ht="14.1" customHeight="1" x14ac:dyDescent="0.2">
      <c r="A31" s="306" t="s">
        <v>249</v>
      </c>
      <c r="B31" s="307" t="s">
        <v>250</v>
      </c>
      <c r="C31" s="308"/>
      <c r="D31" s="113" t="s">
        <v>513</v>
      </c>
      <c r="E31" s="115" t="s">
        <v>513</v>
      </c>
      <c r="F31" s="114">
        <v>55</v>
      </c>
      <c r="G31" s="114">
        <v>80</v>
      </c>
      <c r="H31" s="114">
        <v>61</v>
      </c>
      <c r="I31" s="140" t="s">
        <v>513</v>
      </c>
      <c r="J31" s="115" t="s">
        <v>513</v>
      </c>
      <c r="K31" s="116" t="s">
        <v>513</v>
      </c>
    </row>
    <row r="32" spans="1:11" ht="14.1" customHeight="1" x14ac:dyDescent="0.2">
      <c r="A32" s="306">
        <v>31</v>
      </c>
      <c r="B32" s="307" t="s">
        <v>251</v>
      </c>
      <c r="C32" s="308"/>
      <c r="D32" s="113">
        <v>0.45004500450045004</v>
      </c>
      <c r="E32" s="115">
        <v>15</v>
      </c>
      <c r="F32" s="114">
        <v>10</v>
      </c>
      <c r="G32" s="114">
        <v>20</v>
      </c>
      <c r="H32" s="114">
        <v>13</v>
      </c>
      <c r="I32" s="140">
        <v>12</v>
      </c>
      <c r="J32" s="115">
        <v>3</v>
      </c>
      <c r="K32" s="116">
        <v>25</v>
      </c>
    </row>
    <row r="33" spans="1:11" ht="14.1" customHeight="1" x14ac:dyDescent="0.2">
      <c r="A33" s="306">
        <v>32</v>
      </c>
      <c r="B33" s="307" t="s">
        <v>252</v>
      </c>
      <c r="C33" s="308"/>
      <c r="D33" s="113">
        <v>3.9903990399039904</v>
      </c>
      <c r="E33" s="115">
        <v>133</v>
      </c>
      <c r="F33" s="114">
        <v>56</v>
      </c>
      <c r="G33" s="114">
        <v>149</v>
      </c>
      <c r="H33" s="114">
        <v>131</v>
      </c>
      <c r="I33" s="140">
        <v>128</v>
      </c>
      <c r="J33" s="115">
        <v>5</v>
      </c>
      <c r="K33" s="116">
        <v>3.90625</v>
      </c>
    </row>
    <row r="34" spans="1:11" ht="14.1" customHeight="1" x14ac:dyDescent="0.2">
      <c r="A34" s="306">
        <v>33</v>
      </c>
      <c r="B34" s="307" t="s">
        <v>253</v>
      </c>
      <c r="C34" s="308"/>
      <c r="D34" s="113">
        <v>3.8703870387038704</v>
      </c>
      <c r="E34" s="115">
        <v>129</v>
      </c>
      <c r="F34" s="114">
        <v>42</v>
      </c>
      <c r="G34" s="114">
        <v>93</v>
      </c>
      <c r="H34" s="114">
        <v>79</v>
      </c>
      <c r="I34" s="140">
        <v>170</v>
      </c>
      <c r="J34" s="115">
        <v>-41</v>
      </c>
      <c r="K34" s="116">
        <v>-24.117647058823529</v>
      </c>
    </row>
    <row r="35" spans="1:11" ht="14.1" customHeight="1" x14ac:dyDescent="0.2">
      <c r="A35" s="306">
        <v>34</v>
      </c>
      <c r="B35" s="307" t="s">
        <v>254</v>
      </c>
      <c r="C35" s="308"/>
      <c r="D35" s="113">
        <v>2.8502850285028503</v>
      </c>
      <c r="E35" s="115">
        <v>95</v>
      </c>
      <c r="F35" s="114">
        <v>42</v>
      </c>
      <c r="G35" s="114">
        <v>98</v>
      </c>
      <c r="H35" s="114">
        <v>77</v>
      </c>
      <c r="I35" s="140">
        <v>108</v>
      </c>
      <c r="J35" s="115">
        <v>-13</v>
      </c>
      <c r="K35" s="116">
        <v>-12.037037037037036</v>
      </c>
    </row>
    <row r="36" spans="1:11" ht="14.1" customHeight="1" x14ac:dyDescent="0.2">
      <c r="A36" s="306">
        <v>41</v>
      </c>
      <c r="B36" s="307" t="s">
        <v>255</v>
      </c>
      <c r="C36" s="308"/>
      <c r="D36" s="113">
        <v>1.2001200120012001</v>
      </c>
      <c r="E36" s="115">
        <v>40</v>
      </c>
      <c r="F36" s="114">
        <v>13</v>
      </c>
      <c r="G36" s="114">
        <v>41</v>
      </c>
      <c r="H36" s="114">
        <v>34</v>
      </c>
      <c r="I36" s="140">
        <v>62</v>
      </c>
      <c r="J36" s="115">
        <v>-22</v>
      </c>
      <c r="K36" s="116">
        <v>-35.483870967741936</v>
      </c>
    </row>
    <row r="37" spans="1:11" ht="14.1" customHeight="1" x14ac:dyDescent="0.2">
      <c r="A37" s="306">
        <v>42</v>
      </c>
      <c r="B37" s="307" t="s">
        <v>256</v>
      </c>
      <c r="C37" s="308"/>
      <c r="D37" s="113">
        <v>0.15001500150015001</v>
      </c>
      <c r="E37" s="115">
        <v>5</v>
      </c>
      <c r="F37" s="114">
        <v>4</v>
      </c>
      <c r="G37" s="114" t="s">
        <v>513</v>
      </c>
      <c r="H37" s="114" t="s">
        <v>513</v>
      </c>
      <c r="I37" s="140">
        <v>6</v>
      </c>
      <c r="J37" s="115">
        <v>-1</v>
      </c>
      <c r="K37" s="116">
        <v>-16.666666666666668</v>
      </c>
    </row>
    <row r="38" spans="1:11" ht="14.1" customHeight="1" x14ac:dyDescent="0.2">
      <c r="A38" s="306">
        <v>43</v>
      </c>
      <c r="B38" s="307" t="s">
        <v>257</v>
      </c>
      <c r="C38" s="308"/>
      <c r="D38" s="113">
        <v>1.0501050105010501</v>
      </c>
      <c r="E38" s="115">
        <v>35</v>
      </c>
      <c r="F38" s="114">
        <v>20</v>
      </c>
      <c r="G38" s="114">
        <v>47</v>
      </c>
      <c r="H38" s="114">
        <v>20</v>
      </c>
      <c r="I38" s="140">
        <v>17</v>
      </c>
      <c r="J38" s="115">
        <v>18</v>
      </c>
      <c r="K38" s="116">
        <v>105.88235294117646</v>
      </c>
    </row>
    <row r="39" spans="1:11" ht="14.1" customHeight="1" x14ac:dyDescent="0.2">
      <c r="A39" s="306">
        <v>51</v>
      </c>
      <c r="B39" s="307" t="s">
        <v>258</v>
      </c>
      <c r="C39" s="308"/>
      <c r="D39" s="113">
        <v>7.5607560756075607</v>
      </c>
      <c r="E39" s="115">
        <v>252</v>
      </c>
      <c r="F39" s="114">
        <v>166</v>
      </c>
      <c r="G39" s="114">
        <v>295</v>
      </c>
      <c r="H39" s="114">
        <v>243</v>
      </c>
      <c r="I39" s="140">
        <v>400</v>
      </c>
      <c r="J39" s="115">
        <v>-148</v>
      </c>
      <c r="K39" s="116">
        <v>-37</v>
      </c>
    </row>
    <row r="40" spans="1:11" ht="14.1" customHeight="1" x14ac:dyDescent="0.2">
      <c r="A40" s="306" t="s">
        <v>259</v>
      </c>
      <c r="B40" s="307" t="s">
        <v>260</v>
      </c>
      <c r="C40" s="308"/>
      <c r="D40" s="113">
        <v>6.6906690669066906</v>
      </c>
      <c r="E40" s="115">
        <v>223</v>
      </c>
      <c r="F40" s="114">
        <v>139</v>
      </c>
      <c r="G40" s="114">
        <v>264</v>
      </c>
      <c r="H40" s="114">
        <v>223</v>
      </c>
      <c r="I40" s="140">
        <v>372</v>
      </c>
      <c r="J40" s="115">
        <v>-149</v>
      </c>
      <c r="K40" s="116">
        <v>-40.053763440860216</v>
      </c>
    </row>
    <row r="41" spans="1:11" ht="14.1" customHeight="1" x14ac:dyDescent="0.2">
      <c r="A41" s="306"/>
      <c r="B41" s="307" t="s">
        <v>261</v>
      </c>
      <c r="C41" s="308"/>
      <c r="D41" s="113">
        <v>5.4905490549054905</v>
      </c>
      <c r="E41" s="115">
        <v>183</v>
      </c>
      <c r="F41" s="114">
        <v>100</v>
      </c>
      <c r="G41" s="114">
        <v>195</v>
      </c>
      <c r="H41" s="114">
        <v>183</v>
      </c>
      <c r="I41" s="140">
        <v>313</v>
      </c>
      <c r="J41" s="115">
        <v>-130</v>
      </c>
      <c r="K41" s="116">
        <v>-41.533546325878596</v>
      </c>
    </row>
    <row r="42" spans="1:11" ht="14.1" customHeight="1" x14ac:dyDescent="0.2">
      <c r="A42" s="306">
        <v>52</v>
      </c>
      <c r="B42" s="307" t="s">
        <v>262</v>
      </c>
      <c r="C42" s="308"/>
      <c r="D42" s="113">
        <v>4.9504950495049505</v>
      </c>
      <c r="E42" s="115">
        <v>165</v>
      </c>
      <c r="F42" s="114">
        <v>121</v>
      </c>
      <c r="G42" s="114">
        <v>111</v>
      </c>
      <c r="H42" s="114">
        <v>110</v>
      </c>
      <c r="I42" s="140">
        <v>171</v>
      </c>
      <c r="J42" s="115">
        <v>-6</v>
      </c>
      <c r="K42" s="116">
        <v>-3.5087719298245612</v>
      </c>
    </row>
    <row r="43" spans="1:11" ht="14.1" customHeight="1" x14ac:dyDescent="0.2">
      <c r="A43" s="306" t="s">
        <v>263</v>
      </c>
      <c r="B43" s="307" t="s">
        <v>264</v>
      </c>
      <c r="C43" s="308"/>
      <c r="D43" s="113">
        <v>3.9903990399039904</v>
      </c>
      <c r="E43" s="115">
        <v>133</v>
      </c>
      <c r="F43" s="114">
        <v>94</v>
      </c>
      <c r="G43" s="114">
        <v>100</v>
      </c>
      <c r="H43" s="114">
        <v>92</v>
      </c>
      <c r="I43" s="140">
        <v>140</v>
      </c>
      <c r="J43" s="115">
        <v>-7</v>
      </c>
      <c r="K43" s="116">
        <v>-5</v>
      </c>
    </row>
    <row r="44" spans="1:11" ht="14.1" customHeight="1" x14ac:dyDescent="0.2">
      <c r="A44" s="306">
        <v>53</v>
      </c>
      <c r="B44" s="307" t="s">
        <v>265</v>
      </c>
      <c r="C44" s="308"/>
      <c r="D44" s="113">
        <v>1.7101710171017102</v>
      </c>
      <c r="E44" s="115">
        <v>57</v>
      </c>
      <c r="F44" s="114">
        <v>57</v>
      </c>
      <c r="G44" s="114">
        <v>55</v>
      </c>
      <c r="H44" s="114">
        <v>58</v>
      </c>
      <c r="I44" s="140">
        <v>46</v>
      </c>
      <c r="J44" s="115">
        <v>11</v>
      </c>
      <c r="K44" s="116">
        <v>23.913043478260871</v>
      </c>
    </row>
    <row r="45" spans="1:11" ht="14.1" customHeight="1" x14ac:dyDescent="0.2">
      <c r="A45" s="306" t="s">
        <v>266</v>
      </c>
      <c r="B45" s="307" t="s">
        <v>267</v>
      </c>
      <c r="C45" s="308"/>
      <c r="D45" s="113">
        <v>1.6201620162016201</v>
      </c>
      <c r="E45" s="115">
        <v>54</v>
      </c>
      <c r="F45" s="114">
        <v>51</v>
      </c>
      <c r="G45" s="114">
        <v>52</v>
      </c>
      <c r="H45" s="114">
        <v>56</v>
      </c>
      <c r="I45" s="140">
        <v>45</v>
      </c>
      <c r="J45" s="115">
        <v>9</v>
      </c>
      <c r="K45" s="116">
        <v>20</v>
      </c>
    </row>
    <row r="46" spans="1:11" ht="14.1" customHeight="1" x14ac:dyDescent="0.2">
      <c r="A46" s="306">
        <v>54</v>
      </c>
      <c r="B46" s="307" t="s">
        <v>268</v>
      </c>
      <c r="C46" s="308"/>
      <c r="D46" s="113">
        <v>2.4302430243024302</v>
      </c>
      <c r="E46" s="115">
        <v>81</v>
      </c>
      <c r="F46" s="114">
        <v>84</v>
      </c>
      <c r="G46" s="114">
        <v>103</v>
      </c>
      <c r="H46" s="114">
        <v>66</v>
      </c>
      <c r="I46" s="140">
        <v>68</v>
      </c>
      <c r="J46" s="115">
        <v>13</v>
      </c>
      <c r="K46" s="116">
        <v>19.117647058823529</v>
      </c>
    </row>
    <row r="47" spans="1:11" ht="14.1" customHeight="1" x14ac:dyDescent="0.2">
      <c r="A47" s="306">
        <v>61</v>
      </c>
      <c r="B47" s="307" t="s">
        <v>269</v>
      </c>
      <c r="C47" s="308"/>
      <c r="D47" s="113">
        <v>1.8001800180018002</v>
      </c>
      <c r="E47" s="115">
        <v>60</v>
      </c>
      <c r="F47" s="114">
        <v>46</v>
      </c>
      <c r="G47" s="114">
        <v>51</v>
      </c>
      <c r="H47" s="114">
        <v>42</v>
      </c>
      <c r="I47" s="140">
        <v>86</v>
      </c>
      <c r="J47" s="115">
        <v>-26</v>
      </c>
      <c r="K47" s="116">
        <v>-30.232558139534884</v>
      </c>
    </row>
    <row r="48" spans="1:11" ht="14.1" customHeight="1" x14ac:dyDescent="0.2">
      <c r="A48" s="306">
        <v>62</v>
      </c>
      <c r="B48" s="307" t="s">
        <v>270</v>
      </c>
      <c r="C48" s="308"/>
      <c r="D48" s="113">
        <v>5.8205820582058205</v>
      </c>
      <c r="E48" s="115">
        <v>194</v>
      </c>
      <c r="F48" s="114">
        <v>162</v>
      </c>
      <c r="G48" s="114">
        <v>266</v>
      </c>
      <c r="H48" s="114">
        <v>224</v>
      </c>
      <c r="I48" s="140">
        <v>230</v>
      </c>
      <c r="J48" s="115">
        <v>-36</v>
      </c>
      <c r="K48" s="116">
        <v>-15.652173913043478</v>
      </c>
    </row>
    <row r="49" spans="1:11" ht="14.1" customHeight="1" x14ac:dyDescent="0.2">
      <c r="A49" s="306">
        <v>63</v>
      </c>
      <c r="B49" s="307" t="s">
        <v>271</v>
      </c>
      <c r="C49" s="308"/>
      <c r="D49" s="113">
        <v>1.8001800180018002</v>
      </c>
      <c r="E49" s="115">
        <v>60</v>
      </c>
      <c r="F49" s="114">
        <v>86</v>
      </c>
      <c r="G49" s="114">
        <v>100</v>
      </c>
      <c r="H49" s="114">
        <v>93</v>
      </c>
      <c r="I49" s="140">
        <v>68</v>
      </c>
      <c r="J49" s="115">
        <v>-8</v>
      </c>
      <c r="K49" s="116">
        <v>-11.764705882352942</v>
      </c>
    </row>
    <row r="50" spans="1:11" ht="14.1" customHeight="1" x14ac:dyDescent="0.2">
      <c r="A50" s="306" t="s">
        <v>272</v>
      </c>
      <c r="B50" s="307" t="s">
        <v>273</v>
      </c>
      <c r="C50" s="308"/>
      <c r="D50" s="113">
        <v>0.30003000300030003</v>
      </c>
      <c r="E50" s="115">
        <v>10</v>
      </c>
      <c r="F50" s="114">
        <v>8</v>
      </c>
      <c r="G50" s="114">
        <v>17</v>
      </c>
      <c r="H50" s="114">
        <v>5</v>
      </c>
      <c r="I50" s="140">
        <v>12</v>
      </c>
      <c r="J50" s="115">
        <v>-2</v>
      </c>
      <c r="K50" s="116">
        <v>-16.666666666666668</v>
      </c>
    </row>
    <row r="51" spans="1:11" ht="14.1" customHeight="1" x14ac:dyDescent="0.2">
      <c r="A51" s="306" t="s">
        <v>274</v>
      </c>
      <c r="B51" s="307" t="s">
        <v>275</v>
      </c>
      <c r="C51" s="308"/>
      <c r="D51" s="113">
        <v>1.4701470147014701</v>
      </c>
      <c r="E51" s="115">
        <v>49</v>
      </c>
      <c r="F51" s="114">
        <v>70</v>
      </c>
      <c r="G51" s="114">
        <v>80</v>
      </c>
      <c r="H51" s="114">
        <v>86</v>
      </c>
      <c r="I51" s="140">
        <v>54</v>
      </c>
      <c r="J51" s="115">
        <v>-5</v>
      </c>
      <c r="K51" s="116">
        <v>-9.2592592592592595</v>
      </c>
    </row>
    <row r="52" spans="1:11" ht="14.1" customHeight="1" x14ac:dyDescent="0.2">
      <c r="A52" s="306">
        <v>71</v>
      </c>
      <c r="B52" s="307" t="s">
        <v>276</v>
      </c>
      <c r="C52" s="308"/>
      <c r="D52" s="113">
        <v>8.1008100810081007</v>
      </c>
      <c r="E52" s="115">
        <v>270</v>
      </c>
      <c r="F52" s="114">
        <v>216</v>
      </c>
      <c r="G52" s="114">
        <v>264</v>
      </c>
      <c r="H52" s="114">
        <v>167</v>
      </c>
      <c r="I52" s="140">
        <v>222</v>
      </c>
      <c r="J52" s="115">
        <v>48</v>
      </c>
      <c r="K52" s="116">
        <v>21.621621621621621</v>
      </c>
    </row>
    <row r="53" spans="1:11" ht="14.1" customHeight="1" x14ac:dyDescent="0.2">
      <c r="A53" s="306" t="s">
        <v>277</v>
      </c>
      <c r="B53" s="307" t="s">
        <v>278</v>
      </c>
      <c r="C53" s="308"/>
      <c r="D53" s="113">
        <v>2.3402340234023402</v>
      </c>
      <c r="E53" s="115">
        <v>78</v>
      </c>
      <c r="F53" s="114">
        <v>113</v>
      </c>
      <c r="G53" s="114">
        <v>87</v>
      </c>
      <c r="H53" s="114">
        <v>36</v>
      </c>
      <c r="I53" s="140">
        <v>71</v>
      </c>
      <c r="J53" s="115">
        <v>7</v>
      </c>
      <c r="K53" s="116">
        <v>9.8591549295774641</v>
      </c>
    </row>
    <row r="54" spans="1:11" ht="14.1" customHeight="1" x14ac:dyDescent="0.2">
      <c r="A54" s="306" t="s">
        <v>279</v>
      </c>
      <c r="B54" s="307" t="s">
        <v>280</v>
      </c>
      <c r="C54" s="308"/>
      <c r="D54" s="113">
        <v>4.7704770477047704</v>
      </c>
      <c r="E54" s="115">
        <v>159</v>
      </c>
      <c r="F54" s="114">
        <v>91</v>
      </c>
      <c r="G54" s="114">
        <v>163</v>
      </c>
      <c r="H54" s="114">
        <v>114</v>
      </c>
      <c r="I54" s="140">
        <v>126</v>
      </c>
      <c r="J54" s="115">
        <v>33</v>
      </c>
      <c r="K54" s="116">
        <v>26.19047619047619</v>
      </c>
    </row>
    <row r="55" spans="1:11" ht="14.1" customHeight="1" x14ac:dyDescent="0.2">
      <c r="A55" s="306">
        <v>72</v>
      </c>
      <c r="B55" s="307" t="s">
        <v>281</v>
      </c>
      <c r="C55" s="308"/>
      <c r="D55" s="113">
        <v>1.8601860186018602</v>
      </c>
      <c r="E55" s="115">
        <v>62</v>
      </c>
      <c r="F55" s="114">
        <v>32</v>
      </c>
      <c r="G55" s="114">
        <v>81</v>
      </c>
      <c r="H55" s="114">
        <v>32</v>
      </c>
      <c r="I55" s="140">
        <v>57</v>
      </c>
      <c r="J55" s="115">
        <v>5</v>
      </c>
      <c r="K55" s="116">
        <v>8.7719298245614041</v>
      </c>
    </row>
    <row r="56" spans="1:11" ht="14.1" customHeight="1" x14ac:dyDescent="0.2">
      <c r="A56" s="306" t="s">
        <v>282</v>
      </c>
      <c r="B56" s="307" t="s">
        <v>283</v>
      </c>
      <c r="C56" s="308"/>
      <c r="D56" s="113">
        <v>0.93009300930093008</v>
      </c>
      <c r="E56" s="115">
        <v>31</v>
      </c>
      <c r="F56" s="114">
        <v>14</v>
      </c>
      <c r="G56" s="114">
        <v>38</v>
      </c>
      <c r="H56" s="114">
        <v>13</v>
      </c>
      <c r="I56" s="140">
        <v>22</v>
      </c>
      <c r="J56" s="115">
        <v>9</v>
      </c>
      <c r="K56" s="116">
        <v>40.909090909090907</v>
      </c>
    </row>
    <row r="57" spans="1:11" ht="14.1" customHeight="1" x14ac:dyDescent="0.2">
      <c r="A57" s="306" t="s">
        <v>284</v>
      </c>
      <c r="B57" s="307" t="s">
        <v>285</v>
      </c>
      <c r="C57" s="308"/>
      <c r="D57" s="113">
        <v>0.69006900690069006</v>
      </c>
      <c r="E57" s="115">
        <v>23</v>
      </c>
      <c r="F57" s="114">
        <v>9</v>
      </c>
      <c r="G57" s="114">
        <v>22</v>
      </c>
      <c r="H57" s="114">
        <v>11</v>
      </c>
      <c r="I57" s="140">
        <v>21</v>
      </c>
      <c r="J57" s="115">
        <v>2</v>
      </c>
      <c r="K57" s="116">
        <v>9.5238095238095237</v>
      </c>
    </row>
    <row r="58" spans="1:11" ht="14.1" customHeight="1" x14ac:dyDescent="0.2">
      <c r="A58" s="306">
        <v>73</v>
      </c>
      <c r="B58" s="307" t="s">
        <v>286</v>
      </c>
      <c r="C58" s="308"/>
      <c r="D58" s="113">
        <v>1.2001200120012001</v>
      </c>
      <c r="E58" s="115">
        <v>40</v>
      </c>
      <c r="F58" s="114">
        <v>28</v>
      </c>
      <c r="G58" s="114">
        <v>70</v>
      </c>
      <c r="H58" s="114">
        <v>29</v>
      </c>
      <c r="I58" s="140">
        <v>29</v>
      </c>
      <c r="J58" s="115">
        <v>11</v>
      </c>
      <c r="K58" s="116">
        <v>37.931034482758619</v>
      </c>
    </row>
    <row r="59" spans="1:11" ht="14.1" customHeight="1" x14ac:dyDescent="0.2">
      <c r="A59" s="306" t="s">
        <v>287</v>
      </c>
      <c r="B59" s="307" t="s">
        <v>288</v>
      </c>
      <c r="C59" s="308"/>
      <c r="D59" s="113">
        <v>0.51005100510051005</v>
      </c>
      <c r="E59" s="115">
        <v>17</v>
      </c>
      <c r="F59" s="114">
        <v>18</v>
      </c>
      <c r="G59" s="114">
        <v>50</v>
      </c>
      <c r="H59" s="114">
        <v>22</v>
      </c>
      <c r="I59" s="140">
        <v>21</v>
      </c>
      <c r="J59" s="115">
        <v>-4</v>
      </c>
      <c r="K59" s="116">
        <v>-19.047619047619047</v>
      </c>
    </row>
    <row r="60" spans="1:11" ht="14.1" customHeight="1" x14ac:dyDescent="0.2">
      <c r="A60" s="306">
        <v>81</v>
      </c>
      <c r="B60" s="307" t="s">
        <v>289</v>
      </c>
      <c r="C60" s="308"/>
      <c r="D60" s="113">
        <v>5.8505850585058505</v>
      </c>
      <c r="E60" s="115">
        <v>195</v>
      </c>
      <c r="F60" s="114">
        <v>155</v>
      </c>
      <c r="G60" s="114">
        <v>235</v>
      </c>
      <c r="H60" s="114">
        <v>156</v>
      </c>
      <c r="I60" s="140">
        <v>176</v>
      </c>
      <c r="J60" s="115">
        <v>19</v>
      </c>
      <c r="K60" s="116">
        <v>10.795454545454545</v>
      </c>
    </row>
    <row r="61" spans="1:11" ht="14.1" customHeight="1" x14ac:dyDescent="0.2">
      <c r="A61" s="306" t="s">
        <v>290</v>
      </c>
      <c r="B61" s="307" t="s">
        <v>291</v>
      </c>
      <c r="C61" s="308"/>
      <c r="D61" s="113">
        <v>2.3402340234023402</v>
      </c>
      <c r="E61" s="115">
        <v>78</v>
      </c>
      <c r="F61" s="114">
        <v>36</v>
      </c>
      <c r="G61" s="114">
        <v>105</v>
      </c>
      <c r="H61" s="114">
        <v>37</v>
      </c>
      <c r="I61" s="140">
        <v>60</v>
      </c>
      <c r="J61" s="115">
        <v>18</v>
      </c>
      <c r="K61" s="116">
        <v>30</v>
      </c>
    </row>
    <row r="62" spans="1:11" ht="14.1" customHeight="1" x14ac:dyDescent="0.2">
      <c r="A62" s="306" t="s">
        <v>292</v>
      </c>
      <c r="B62" s="307" t="s">
        <v>293</v>
      </c>
      <c r="C62" s="308"/>
      <c r="D62" s="113">
        <v>1.9201920192019202</v>
      </c>
      <c r="E62" s="115">
        <v>64</v>
      </c>
      <c r="F62" s="114">
        <v>62</v>
      </c>
      <c r="G62" s="114">
        <v>92</v>
      </c>
      <c r="H62" s="114">
        <v>65</v>
      </c>
      <c r="I62" s="140">
        <v>61</v>
      </c>
      <c r="J62" s="115">
        <v>3</v>
      </c>
      <c r="K62" s="116">
        <v>4.918032786885246</v>
      </c>
    </row>
    <row r="63" spans="1:11" ht="14.1" customHeight="1" x14ac:dyDescent="0.2">
      <c r="A63" s="306"/>
      <c r="B63" s="307" t="s">
        <v>294</v>
      </c>
      <c r="C63" s="308"/>
      <c r="D63" s="113">
        <v>1.7101710171017102</v>
      </c>
      <c r="E63" s="115">
        <v>57</v>
      </c>
      <c r="F63" s="114">
        <v>49</v>
      </c>
      <c r="G63" s="114">
        <v>85</v>
      </c>
      <c r="H63" s="114">
        <v>61</v>
      </c>
      <c r="I63" s="140">
        <v>58</v>
      </c>
      <c r="J63" s="115">
        <v>-1</v>
      </c>
      <c r="K63" s="116">
        <v>-1.7241379310344827</v>
      </c>
    </row>
    <row r="64" spans="1:11" ht="14.1" customHeight="1" x14ac:dyDescent="0.2">
      <c r="A64" s="306" t="s">
        <v>295</v>
      </c>
      <c r="B64" s="307" t="s">
        <v>296</v>
      </c>
      <c r="C64" s="308"/>
      <c r="D64" s="113">
        <v>0.78007800780078007</v>
      </c>
      <c r="E64" s="115">
        <v>26</v>
      </c>
      <c r="F64" s="114">
        <v>26</v>
      </c>
      <c r="G64" s="114">
        <v>15</v>
      </c>
      <c r="H64" s="114">
        <v>24</v>
      </c>
      <c r="I64" s="140">
        <v>22</v>
      </c>
      <c r="J64" s="115">
        <v>4</v>
      </c>
      <c r="K64" s="116">
        <v>18.181818181818183</v>
      </c>
    </row>
    <row r="65" spans="1:11" ht="14.1" customHeight="1" x14ac:dyDescent="0.2">
      <c r="A65" s="306" t="s">
        <v>297</v>
      </c>
      <c r="B65" s="307" t="s">
        <v>298</v>
      </c>
      <c r="C65" s="308"/>
      <c r="D65" s="113">
        <v>0.39003900390039004</v>
      </c>
      <c r="E65" s="115">
        <v>13</v>
      </c>
      <c r="F65" s="114">
        <v>17</v>
      </c>
      <c r="G65" s="114">
        <v>14</v>
      </c>
      <c r="H65" s="114">
        <v>11</v>
      </c>
      <c r="I65" s="140">
        <v>24</v>
      </c>
      <c r="J65" s="115">
        <v>-11</v>
      </c>
      <c r="K65" s="116">
        <v>-45.833333333333336</v>
      </c>
    </row>
    <row r="66" spans="1:11" ht="14.1" customHeight="1" x14ac:dyDescent="0.2">
      <c r="A66" s="306">
        <v>82</v>
      </c>
      <c r="B66" s="307" t="s">
        <v>299</v>
      </c>
      <c r="C66" s="308"/>
      <c r="D66" s="113">
        <v>2.7302730273027302</v>
      </c>
      <c r="E66" s="115">
        <v>91</v>
      </c>
      <c r="F66" s="114">
        <v>87</v>
      </c>
      <c r="G66" s="114">
        <v>167</v>
      </c>
      <c r="H66" s="114">
        <v>71</v>
      </c>
      <c r="I66" s="140">
        <v>84</v>
      </c>
      <c r="J66" s="115">
        <v>7</v>
      </c>
      <c r="K66" s="116">
        <v>8.3333333333333339</v>
      </c>
    </row>
    <row r="67" spans="1:11" ht="14.1" customHeight="1" x14ac:dyDescent="0.2">
      <c r="A67" s="306" t="s">
        <v>300</v>
      </c>
      <c r="B67" s="307" t="s">
        <v>301</v>
      </c>
      <c r="C67" s="308"/>
      <c r="D67" s="113">
        <v>2.0102010201020102</v>
      </c>
      <c r="E67" s="115">
        <v>67</v>
      </c>
      <c r="F67" s="114">
        <v>70</v>
      </c>
      <c r="G67" s="114">
        <v>105</v>
      </c>
      <c r="H67" s="114">
        <v>50</v>
      </c>
      <c r="I67" s="140">
        <v>54</v>
      </c>
      <c r="J67" s="115">
        <v>13</v>
      </c>
      <c r="K67" s="116">
        <v>24.074074074074073</v>
      </c>
    </row>
    <row r="68" spans="1:11" ht="14.1" customHeight="1" x14ac:dyDescent="0.2">
      <c r="A68" s="306" t="s">
        <v>302</v>
      </c>
      <c r="B68" s="307" t="s">
        <v>303</v>
      </c>
      <c r="C68" s="308"/>
      <c r="D68" s="113">
        <v>0.42004200420042004</v>
      </c>
      <c r="E68" s="115">
        <v>14</v>
      </c>
      <c r="F68" s="114">
        <v>12</v>
      </c>
      <c r="G68" s="114">
        <v>28</v>
      </c>
      <c r="H68" s="114">
        <v>13</v>
      </c>
      <c r="I68" s="140">
        <v>16</v>
      </c>
      <c r="J68" s="115">
        <v>-2</v>
      </c>
      <c r="K68" s="116">
        <v>-12.5</v>
      </c>
    </row>
    <row r="69" spans="1:11" ht="14.1" customHeight="1" x14ac:dyDescent="0.2">
      <c r="A69" s="306">
        <v>83</v>
      </c>
      <c r="B69" s="307" t="s">
        <v>304</v>
      </c>
      <c r="C69" s="308"/>
      <c r="D69" s="113">
        <v>4.3204320432043204</v>
      </c>
      <c r="E69" s="115">
        <v>144</v>
      </c>
      <c r="F69" s="114">
        <v>150</v>
      </c>
      <c r="G69" s="114">
        <v>341</v>
      </c>
      <c r="H69" s="114">
        <v>104</v>
      </c>
      <c r="I69" s="140">
        <v>113</v>
      </c>
      <c r="J69" s="115">
        <v>31</v>
      </c>
      <c r="K69" s="116">
        <v>27.43362831858407</v>
      </c>
    </row>
    <row r="70" spans="1:11" ht="14.1" customHeight="1" x14ac:dyDescent="0.2">
      <c r="A70" s="306" t="s">
        <v>305</v>
      </c>
      <c r="B70" s="307" t="s">
        <v>306</v>
      </c>
      <c r="C70" s="308"/>
      <c r="D70" s="113">
        <v>2.8502850285028503</v>
      </c>
      <c r="E70" s="115">
        <v>95</v>
      </c>
      <c r="F70" s="114">
        <v>109</v>
      </c>
      <c r="G70" s="114">
        <v>271</v>
      </c>
      <c r="H70" s="114">
        <v>64</v>
      </c>
      <c r="I70" s="140">
        <v>85</v>
      </c>
      <c r="J70" s="115">
        <v>10</v>
      </c>
      <c r="K70" s="116">
        <v>11.764705882352942</v>
      </c>
    </row>
    <row r="71" spans="1:11" ht="14.1" customHeight="1" x14ac:dyDescent="0.2">
      <c r="A71" s="306"/>
      <c r="B71" s="307" t="s">
        <v>307</v>
      </c>
      <c r="C71" s="308"/>
      <c r="D71" s="113">
        <v>1.5901590159015901</v>
      </c>
      <c r="E71" s="115">
        <v>53</v>
      </c>
      <c r="F71" s="114">
        <v>44</v>
      </c>
      <c r="G71" s="114">
        <v>176</v>
      </c>
      <c r="H71" s="114">
        <v>20</v>
      </c>
      <c r="I71" s="140">
        <v>30</v>
      </c>
      <c r="J71" s="115">
        <v>23</v>
      </c>
      <c r="K71" s="116">
        <v>76.666666666666671</v>
      </c>
    </row>
    <row r="72" spans="1:11" ht="14.1" customHeight="1" x14ac:dyDescent="0.2">
      <c r="A72" s="306">
        <v>84</v>
      </c>
      <c r="B72" s="307" t="s">
        <v>308</v>
      </c>
      <c r="C72" s="308"/>
      <c r="D72" s="113">
        <v>0.69006900690069006</v>
      </c>
      <c r="E72" s="115">
        <v>23</v>
      </c>
      <c r="F72" s="114">
        <v>12</v>
      </c>
      <c r="G72" s="114">
        <v>61</v>
      </c>
      <c r="H72" s="114">
        <v>10</v>
      </c>
      <c r="I72" s="140">
        <v>27</v>
      </c>
      <c r="J72" s="115">
        <v>-4</v>
      </c>
      <c r="K72" s="116">
        <v>-14.814814814814815</v>
      </c>
    </row>
    <row r="73" spans="1:11" ht="14.1" customHeight="1" x14ac:dyDescent="0.2">
      <c r="A73" s="306" t="s">
        <v>309</v>
      </c>
      <c r="B73" s="307" t="s">
        <v>310</v>
      </c>
      <c r="C73" s="308"/>
      <c r="D73" s="113">
        <v>0.27002700270027002</v>
      </c>
      <c r="E73" s="115">
        <v>9</v>
      </c>
      <c r="F73" s="114">
        <v>6</v>
      </c>
      <c r="G73" s="114">
        <v>23</v>
      </c>
      <c r="H73" s="114">
        <v>0</v>
      </c>
      <c r="I73" s="140">
        <v>9</v>
      </c>
      <c r="J73" s="115">
        <v>0</v>
      </c>
      <c r="K73" s="116">
        <v>0</v>
      </c>
    </row>
    <row r="74" spans="1:11" ht="14.1" customHeight="1" x14ac:dyDescent="0.2">
      <c r="A74" s="306" t="s">
        <v>311</v>
      </c>
      <c r="B74" s="307" t="s">
        <v>312</v>
      </c>
      <c r="C74" s="308"/>
      <c r="D74" s="113">
        <v>0.18001800180018002</v>
      </c>
      <c r="E74" s="115">
        <v>6</v>
      </c>
      <c r="F74" s="114">
        <v>4</v>
      </c>
      <c r="G74" s="114">
        <v>18</v>
      </c>
      <c r="H74" s="114" t="s">
        <v>513</v>
      </c>
      <c r="I74" s="140">
        <v>6</v>
      </c>
      <c r="J74" s="115">
        <v>0</v>
      </c>
      <c r="K74" s="116">
        <v>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v>0</v>
      </c>
      <c r="E76" s="115">
        <v>0</v>
      </c>
      <c r="F76" s="114" t="s">
        <v>513</v>
      </c>
      <c r="G76" s="114" t="s">
        <v>513</v>
      </c>
      <c r="H76" s="114">
        <v>0</v>
      </c>
      <c r="I76" s="140" t="s">
        <v>513</v>
      </c>
      <c r="J76" s="115" t="s">
        <v>513</v>
      </c>
      <c r="K76" s="116" t="s">
        <v>513</v>
      </c>
    </row>
    <row r="77" spans="1:11" ht="14.1" customHeight="1" x14ac:dyDescent="0.2">
      <c r="A77" s="306">
        <v>92</v>
      </c>
      <c r="B77" s="307" t="s">
        <v>316</v>
      </c>
      <c r="C77" s="308"/>
      <c r="D77" s="113">
        <v>0.96009600960096009</v>
      </c>
      <c r="E77" s="115">
        <v>32</v>
      </c>
      <c r="F77" s="114">
        <v>40</v>
      </c>
      <c r="G77" s="114">
        <v>14</v>
      </c>
      <c r="H77" s="114">
        <v>26</v>
      </c>
      <c r="I77" s="140">
        <v>26</v>
      </c>
      <c r="J77" s="115">
        <v>6</v>
      </c>
      <c r="K77" s="116">
        <v>23.076923076923077</v>
      </c>
    </row>
    <row r="78" spans="1:11" ht="14.1" customHeight="1" x14ac:dyDescent="0.2">
      <c r="A78" s="306">
        <v>93</v>
      </c>
      <c r="B78" s="307" t="s">
        <v>317</v>
      </c>
      <c r="C78" s="308"/>
      <c r="D78" s="113" t="s">
        <v>513</v>
      </c>
      <c r="E78" s="115" t="s">
        <v>513</v>
      </c>
      <c r="F78" s="114" t="s">
        <v>513</v>
      </c>
      <c r="G78" s="114">
        <v>6</v>
      </c>
      <c r="H78" s="114" t="s">
        <v>513</v>
      </c>
      <c r="I78" s="140">
        <v>0</v>
      </c>
      <c r="J78" s="115" t="s">
        <v>513</v>
      </c>
      <c r="K78" s="116" t="s">
        <v>513</v>
      </c>
    </row>
    <row r="79" spans="1:11" ht="14.1" customHeight="1" x14ac:dyDescent="0.2">
      <c r="A79" s="306">
        <v>94</v>
      </c>
      <c r="B79" s="307" t="s">
        <v>318</v>
      </c>
      <c r="C79" s="308"/>
      <c r="D79" s="113">
        <v>5.7005700570057005</v>
      </c>
      <c r="E79" s="115">
        <v>190</v>
      </c>
      <c r="F79" s="114">
        <v>169</v>
      </c>
      <c r="G79" s="114">
        <v>177</v>
      </c>
      <c r="H79" s="114">
        <v>221</v>
      </c>
      <c r="I79" s="140">
        <v>213</v>
      </c>
      <c r="J79" s="115">
        <v>-23</v>
      </c>
      <c r="K79" s="116">
        <v>-10.7981220657277</v>
      </c>
    </row>
    <row r="80" spans="1:11" ht="14.1" customHeight="1" x14ac:dyDescent="0.2">
      <c r="A80" s="306" t="s">
        <v>319</v>
      </c>
      <c r="B80" s="307" t="s">
        <v>320</v>
      </c>
      <c r="C80" s="308"/>
      <c r="D80" s="113">
        <v>0</v>
      </c>
      <c r="E80" s="115">
        <v>0</v>
      </c>
      <c r="F80" s="114">
        <v>0</v>
      </c>
      <c r="G80" s="114">
        <v>0</v>
      </c>
      <c r="H80" s="114">
        <v>0</v>
      </c>
      <c r="I80" s="140" t="s">
        <v>513</v>
      </c>
      <c r="J80" s="115" t="s">
        <v>513</v>
      </c>
      <c r="K80" s="116" t="s">
        <v>513</v>
      </c>
    </row>
    <row r="81" spans="1:11" ht="14.1" customHeight="1" x14ac:dyDescent="0.2">
      <c r="A81" s="310" t="s">
        <v>321</v>
      </c>
      <c r="B81" s="311" t="s">
        <v>333</v>
      </c>
      <c r="C81" s="312"/>
      <c r="D81" s="125">
        <v>0.24002400240024002</v>
      </c>
      <c r="E81" s="143">
        <v>8</v>
      </c>
      <c r="F81" s="144">
        <v>5</v>
      </c>
      <c r="G81" s="144">
        <v>83</v>
      </c>
      <c r="H81" s="144">
        <v>7</v>
      </c>
      <c r="I81" s="145">
        <v>12</v>
      </c>
      <c r="J81" s="143">
        <v>-4</v>
      </c>
      <c r="K81" s="146">
        <v>-33.333333333333336</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3186</v>
      </c>
      <c r="E11" s="114">
        <v>2816</v>
      </c>
      <c r="F11" s="114">
        <v>3577</v>
      </c>
      <c r="G11" s="114">
        <v>2540</v>
      </c>
      <c r="H11" s="140">
        <v>3258</v>
      </c>
      <c r="I11" s="115">
        <v>-72</v>
      </c>
      <c r="J11" s="116">
        <v>-2.2099447513812156</v>
      </c>
    </row>
    <row r="12" spans="1:15" s="110" customFormat="1" ht="24.95" customHeight="1" x14ac:dyDescent="0.2">
      <c r="A12" s="193" t="s">
        <v>132</v>
      </c>
      <c r="B12" s="194" t="s">
        <v>133</v>
      </c>
      <c r="C12" s="113">
        <v>0.69052102950408034</v>
      </c>
      <c r="D12" s="115">
        <v>22</v>
      </c>
      <c r="E12" s="114">
        <v>70</v>
      </c>
      <c r="F12" s="114">
        <v>54</v>
      </c>
      <c r="G12" s="114">
        <v>26</v>
      </c>
      <c r="H12" s="140">
        <v>22</v>
      </c>
      <c r="I12" s="115">
        <v>0</v>
      </c>
      <c r="J12" s="116">
        <v>0</v>
      </c>
    </row>
    <row r="13" spans="1:15" s="110" customFormat="1" ht="24.95" customHeight="1" x14ac:dyDescent="0.2">
      <c r="A13" s="193" t="s">
        <v>134</v>
      </c>
      <c r="B13" s="199" t="s">
        <v>214</v>
      </c>
      <c r="C13" s="113">
        <v>1.6635279347143754</v>
      </c>
      <c r="D13" s="115">
        <v>53</v>
      </c>
      <c r="E13" s="114">
        <v>27</v>
      </c>
      <c r="F13" s="114">
        <v>16</v>
      </c>
      <c r="G13" s="114">
        <v>19</v>
      </c>
      <c r="H13" s="140">
        <v>29</v>
      </c>
      <c r="I13" s="115">
        <v>24</v>
      </c>
      <c r="J13" s="116">
        <v>82.758620689655174</v>
      </c>
    </row>
    <row r="14" spans="1:15" s="287" customFormat="1" ht="24.95" customHeight="1" x14ac:dyDescent="0.2">
      <c r="A14" s="193" t="s">
        <v>215</v>
      </c>
      <c r="B14" s="199" t="s">
        <v>137</v>
      </c>
      <c r="C14" s="113">
        <v>24.576271186440678</v>
      </c>
      <c r="D14" s="115">
        <v>783</v>
      </c>
      <c r="E14" s="114">
        <v>564</v>
      </c>
      <c r="F14" s="114">
        <v>723</v>
      </c>
      <c r="G14" s="114">
        <v>557</v>
      </c>
      <c r="H14" s="140">
        <v>852</v>
      </c>
      <c r="I14" s="115">
        <v>-69</v>
      </c>
      <c r="J14" s="116">
        <v>-8.0985915492957741</v>
      </c>
      <c r="K14" s="110"/>
      <c r="L14" s="110"/>
      <c r="M14" s="110"/>
      <c r="N14" s="110"/>
      <c r="O14" s="110"/>
    </row>
    <row r="15" spans="1:15" s="110" customFormat="1" ht="24.95" customHeight="1" x14ac:dyDescent="0.2">
      <c r="A15" s="193" t="s">
        <v>216</v>
      </c>
      <c r="B15" s="199" t="s">
        <v>217</v>
      </c>
      <c r="C15" s="113">
        <v>8.1607030759573131</v>
      </c>
      <c r="D15" s="115">
        <v>260</v>
      </c>
      <c r="E15" s="114">
        <v>185</v>
      </c>
      <c r="F15" s="114">
        <v>227</v>
      </c>
      <c r="G15" s="114">
        <v>211</v>
      </c>
      <c r="H15" s="140">
        <v>273</v>
      </c>
      <c r="I15" s="115">
        <v>-13</v>
      </c>
      <c r="J15" s="116">
        <v>-4.7619047619047619</v>
      </c>
    </row>
    <row r="16" spans="1:15" s="287" customFormat="1" ht="24.95" customHeight="1" x14ac:dyDescent="0.2">
      <c r="A16" s="193" t="s">
        <v>218</v>
      </c>
      <c r="B16" s="199" t="s">
        <v>141</v>
      </c>
      <c r="C16" s="113">
        <v>12.241054613935971</v>
      </c>
      <c r="D16" s="115">
        <v>390</v>
      </c>
      <c r="E16" s="114">
        <v>298</v>
      </c>
      <c r="F16" s="114">
        <v>387</v>
      </c>
      <c r="G16" s="114">
        <v>256</v>
      </c>
      <c r="H16" s="140">
        <v>476</v>
      </c>
      <c r="I16" s="115">
        <v>-86</v>
      </c>
      <c r="J16" s="116">
        <v>-18.067226890756302</v>
      </c>
      <c r="K16" s="110"/>
      <c r="L16" s="110"/>
      <c r="M16" s="110"/>
      <c r="N16" s="110"/>
      <c r="O16" s="110"/>
    </row>
    <row r="17" spans="1:15" s="110" customFormat="1" ht="24.95" customHeight="1" x14ac:dyDescent="0.2">
      <c r="A17" s="193" t="s">
        <v>142</v>
      </c>
      <c r="B17" s="199" t="s">
        <v>220</v>
      </c>
      <c r="C17" s="113">
        <v>4.1745134965473945</v>
      </c>
      <c r="D17" s="115">
        <v>133</v>
      </c>
      <c r="E17" s="114">
        <v>81</v>
      </c>
      <c r="F17" s="114">
        <v>109</v>
      </c>
      <c r="G17" s="114">
        <v>90</v>
      </c>
      <c r="H17" s="140">
        <v>103</v>
      </c>
      <c r="I17" s="115">
        <v>30</v>
      </c>
      <c r="J17" s="116">
        <v>29.126213592233011</v>
      </c>
    </row>
    <row r="18" spans="1:15" s="287" customFormat="1" ht="24.95" customHeight="1" x14ac:dyDescent="0.2">
      <c r="A18" s="201" t="s">
        <v>144</v>
      </c>
      <c r="B18" s="202" t="s">
        <v>145</v>
      </c>
      <c r="C18" s="113">
        <v>10.954174513496547</v>
      </c>
      <c r="D18" s="115">
        <v>349</v>
      </c>
      <c r="E18" s="114">
        <v>388</v>
      </c>
      <c r="F18" s="114">
        <v>314</v>
      </c>
      <c r="G18" s="114">
        <v>195</v>
      </c>
      <c r="H18" s="140">
        <v>387</v>
      </c>
      <c r="I18" s="115">
        <v>-38</v>
      </c>
      <c r="J18" s="116">
        <v>-9.819121447028424</v>
      </c>
      <c r="K18" s="110"/>
      <c r="L18" s="110"/>
      <c r="M18" s="110"/>
      <c r="N18" s="110"/>
      <c r="O18" s="110"/>
    </row>
    <row r="19" spans="1:15" s="110" customFormat="1" ht="24.95" customHeight="1" x14ac:dyDescent="0.2">
      <c r="A19" s="193" t="s">
        <v>146</v>
      </c>
      <c r="B19" s="199" t="s">
        <v>147</v>
      </c>
      <c r="C19" s="113">
        <v>11.864406779661017</v>
      </c>
      <c r="D19" s="115">
        <v>378</v>
      </c>
      <c r="E19" s="114">
        <v>335</v>
      </c>
      <c r="F19" s="114">
        <v>487</v>
      </c>
      <c r="G19" s="114">
        <v>395</v>
      </c>
      <c r="H19" s="140">
        <v>440</v>
      </c>
      <c r="I19" s="115">
        <v>-62</v>
      </c>
      <c r="J19" s="116">
        <v>-14.090909090909092</v>
      </c>
    </row>
    <row r="20" spans="1:15" s="287" customFormat="1" ht="24.95" customHeight="1" x14ac:dyDescent="0.2">
      <c r="A20" s="193" t="s">
        <v>148</v>
      </c>
      <c r="B20" s="199" t="s">
        <v>149</v>
      </c>
      <c r="C20" s="113">
        <v>5.900816070307596</v>
      </c>
      <c r="D20" s="115">
        <v>188</v>
      </c>
      <c r="E20" s="114">
        <v>178</v>
      </c>
      <c r="F20" s="114">
        <v>189</v>
      </c>
      <c r="G20" s="114">
        <v>173</v>
      </c>
      <c r="H20" s="140">
        <v>244</v>
      </c>
      <c r="I20" s="115">
        <v>-56</v>
      </c>
      <c r="J20" s="116">
        <v>-22.950819672131146</v>
      </c>
      <c r="K20" s="110"/>
      <c r="L20" s="110"/>
      <c r="M20" s="110"/>
      <c r="N20" s="110"/>
      <c r="O20" s="110"/>
    </row>
    <row r="21" spans="1:15" s="110" customFormat="1" ht="24.95" customHeight="1" x14ac:dyDescent="0.2">
      <c r="A21" s="201" t="s">
        <v>150</v>
      </c>
      <c r="B21" s="202" t="s">
        <v>151</v>
      </c>
      <c r="C21" s="113">
        <v>3.6095417451349654</v>
      </c>
      <c r="D21" s="115">
        <v>115</v>
      </c>
      <c r="E21" s="114">
        <v>135</v>
      </c>
      <c r="F21" s="114">
        <v>172</v>
      </c>
      <c r="G21" s="114">
        <v>83</v>
      </c>
      <c r="H21" s="140">
        <v>97</v>
      </c>
      <c r="I21" s="115">
        <v>18</v>
      </c>
      <c r="J21" s="116">
        <v>18.556701030927837</v>
      </c>
    </row>
    <row r="22" spans="1:15" s="110" customFormat="1" ht="24.95" customHeight="1" x14ac:dyDescent="0.2">
      <c r="A22" s="201" t="s">
        <v>152</v>
      </c>
      <c r="B22" s="199" t="s">
        <v>153</v>
      </c>
      <c r="C22" s="113">
        <v>6.2460765850596358</v>
      </c>
      <c r="D22" s="115">
        <v>199</v>
      </c>
      <c r="E22" s="114">
        <v>162</v>
      </c>
      <c r="F22" s="114">
        <v>187</v>
      </c>
      <c r="G22" s="114">
        <v>206</v>
      </c>
      <c r="H22" s="140">
        <v>226</v>
      </c>
      <c r="I22" s="115">
        <v>-27</v>
      </c>
      <c r="J22" s="116">
        <v>-11.946902654867257</v>
      </c>
    </row>
    <row r="23" spans="1:15" s="110" customFormat="1" ht="24.95" customHeight="1" x14ac:dyDescent="0.2">
      <c r="A23" s="193" t="s">
        <v>154</v>
      </c>
      <c r="B23" s="199" t="s">
        <v>155</v>
      </c>
      <c r="C23" s="113">
        <v>1.2868801004394226</v>
      </c>
      <c r="D23" s="115">
        <v>41</v>
      </c>
      <c r="E23" s="114">
        <v>19</v>
      </c>
      <c r="F23" s="114">
        <v>36</v>
      </c>
      <c r="G23" s="114">
        <v>20</v>
      </c>
      <c r="H23" s="140">
        <v>47</v>
      </c>
      <c r="I23" s="115">
        <v>-6</v>
      </c>
      <c r="J23" s="116">
        <v>-12.76595744680851</v>
      </c>
    </row>
    <row r="24" spans="1:15" s="110" customFormat="1" ht="24.95" customHeight="1" x14ac:dyDescent="0.2">
      <c r="A24" s="193" t="s">
        <v>156</v>
      </c>
      <c r="B24" s="199" t="s">
        <v>221</v>
      </c>
      <c r="C24" s="113">
        <v>3.797865662272442</v>
      </c>
      <c r="D24" s="115">
        <v>121</v>
      </c>
      <c r="E24" s="114">
        <v>65</v>
      </c>
      <c r="F24" s="114">
        <v>124</v>
      </c>
      <c r="G24" s="114">
        <v>72</v>
      </c>
      <c r="H24" s="140">
        <v>82</v>
      </c>
      <c r="I24" s="115">
        <v>39</v>
      </c>
      <c r="J24" s="116">
        <v>47.560975609756099</v>
      </c>
    </row>
    <row r="25" spans="1:15" s="110" customFormat="1" ht="24.95" customHeight="1" x14ac:dyDescent="0.2">
      <c r="A25" s="193" t="s">
        <v>222</v>
      </c>
      <c r="B25" s="204" t="s">
        <v>159</v>
      </c>
      <c r="C25" s="113">
        <v>5.2416823603264282</v>
      </c>
      <c r="D25" s="115">
        <v>167</v>
      </c>
      <c r="E25" s="114">
        <v>134</v>
      </c>
      <c r="F25" s="114">
        <v>147</v>
      </c>
      <c r="G25" s="114">
        <v>152</v>
      </c>
      <c r="H25" s="140">
        <v>121</v>
      </c>
      <c r="I25" s="115">
        <v>46</v>
      </c>
      <c r="J25" s="116">
        <v>38.016528925619838</v>
      </c>
    </row>
    <row r="26" spans="1:15" s="110" customFormat="1" ht="24.95" customHeight="1" x14ac:dyDescent="0.2">
      <c r="A26" s="201">
        <v>782.78300000000002</v>
      </c>
      <c r="B26" s="203" t="s">
        <v>160</v>
      </c>
      <c r="C26" s="113">
        <v>6.0577526679221592</v>
      </c>
      <c r="D26" s="115">
        <v>193</v>
      </c>
      <c r="E26" s="114">
        <v>210</v>
      </c>
      <c r="F26" s="114">
        <v>192</v>
      </c>
      <c r="G26" s="114">
        <v>201</v>
      </c>
      <c r="H26" s="140">
        <v>142</v>
      </c>
      <c r="I26" s="115">
        <v>51</v>
      </c>
      <c r="J26" s="116">
        <v>35.91549295774648</v>
      </c>
    </row>
    <row r="27" spans="1:15" s="110" customFormat="1" ht="24.95" customHeight="1" x14ac:dyDescent="0.2">
      <c r="A27" s="193" t="s">
        <v>161</v>
      </c>
      <c r="B27" s="199" t="s">
        <v>162</v>
      </c>
      <c r="C27" s="113">
        <v>1.2241054613935969</v>
      </c>
      <c r="D27" s="115">
        <v>39</v>
      </c>
      <c r="E27" s="114">
        <v>38</v>
      </c>
      <c r="F27" s="114">
        <v>70</v>
      </c>
      <c r="G27" s="114">
        <v>28</v>
      </c>
      <c r="H27" s="140">
        <v>34</v>
      </c>
      <c r="I27" s="115">
        <v>5</v>
      </c>
      <c r="J27" s="116">
        <v>14.705882352941176</v>
      </c>
    </row>
    <row r="28" spans="1:15" s="110" customFormat="1" ht="24.95" customHeight="1" x14ac:dyDescent="0.2">
      <c r="A28" s="193" t="s">
        <v>163</v>
      </c>
      <c r="B28" s="199" t="s">
        <v>164</v>
      </c>
      <c r="C28" s="113">
        <v>1.6321406151914626</v>
      </c>
      <c r="D28" s="115">
        <v>52</v>
      </c>
      <c r="E28" s="114">
        <v>47</v>
      </c>
      <c r="F28" s="114">
        <v>211</v>
      </c>
      <c r="G28" s="114">
        <v>30</v>
      </c>
      <c r="H28" s="140">
        <v>82</v>
      </c>
      <c r="I28" s="115">
        <v>-30</v>
      </c>
      <c r="J28" s="116">
        <v>-36.585365853658537</v>
      </c>
    </row>
    <row r="29" spans="1:15" s="110" customFormat="1" ht="24.95" customHeight="1" x14ac:dyDescent="0.2">
      <c r="A29" s="193">
        <v>86</v>
      </c>
      <c r="B29" s="199" t="s">
        <v>165</v>
      </c>
      <c r="C29" s="113">
        <v>5.0847457627118642</v>
      </c>
      <c r="D29" s="115">
        <v>162</v>
      </c>
      <c r="E29" s="114">
        <v>97</v>
      </c>
      <c r="F29" s="114">
        <v>144</v>
      </c>
      <c r="G29" s="114">
        <v>117</v>
      </c>
      <c r="H29" s="140">
        <v>136</v>
      </c>
      <c r="I29" s="115">
        <v>26</v>
      </c>
      <c r="J29" s="116">
        <v>19.117647058823529</v>
      </c>
    </row>
    <row r="30" spans="1:15" s="110" customFormat="1" ht="24.95" customHeight="1" x14ac:dyDescent="0.2">
      <c r="A30" s="193">
        <v>87.88</v>
      </c>
      <c r="B30" s="204" t="s">
        <v>166</v>
      </c>
      <c r="C30" s="113">
        <v>7.2504708097928434</v>
      </c>
      <c r="D30" s="115">
        <v>231</v>
      </c>
      <c r="E30" s="114">
        <v>233</v>
      </c>
      <c r="F30" s="114">
        <v>434</v>
      </c>
      <c r="G30" s="114">
        <v>170</v>
      </c>
      <c r="H30" s="140">
        <v>209</v>
      </c>
      <c r="I30" s="115">
        <v>22</v>
      </c>
      <c r="J30" s="116">
        <v>10.526315789473685</v>
      </c>
    </row>
    <row r="31" spans="1:15" s="110" customFormat="1" ht="24.95" customHeight="1" x14ac:dyDescent="0.2">
      <c r="A31" s="193" t="s">
        <v>167</v>
      </c>
      <c r="B31" s="199" t="s">
        <v>168</v>
      </c>
      <c r="C31" s="113">
        <v>2.9190207156308849</v>
      </c>
      <c r="D31" s="115">
        <v>93</v>
      </c>
      <c r="E31" s="114">
        <v>114</v>
      </c>
      <c r="F31" s="114">
        <v>77</v>
      </c>
      <c r="G31" s="114">
        <v>96</v>
      </c>
      <c r="H31" s="140">
        <v>108</v>
      </c>
      <c r="I31" s="115">
        <v>-15</v>
      </c>
      <c r="J31" s="116">
        <v>-13.888888888888889</v>
      </c>
    </row>
    <row r="32" spans="1:15" s="110" customFormat="1" ht="24.95" customHeight="1" x14ac:dyDescent="0.2">
      <c r="A32" s="193"/>
      <c r="B32" s="204" t="s">
        <v>169</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0.69052102950408034</v>
      </c>
      <c r="D34" s="115">
        <v>22</v>
      </c>
      <c r="E34" s="114">
        <v>70</v>
      </c>
      <c r="F34" s="114">
        <v>54</v>
      </c>
      <c r="G34" s="114">
        <v>26</v>
      </c>
      <c r="H34" s="140">
        <v>22</v>
      </c>
      <c r="I34" s="115">
        <v>0</v>
      </c>
      <c r="J34" s="116">
        <v>0</v>
      </c>
    </row>
    <row r="35" spans="1:10" s="110" customFormat="1" ht="24.95" customHeight="1" x14ac:dyDescent="0.2">
      <c r="A35" s="292" t="s">
        <v>171</v>
      </c>
      <c r="B35" s="293" t="s">
        <v>172</v>
      </c>
      <c r="C35" s="113">
        <v>37.193973634651599</v>
      </c>
      <c r="D35" s="115">
        <v>1185</v>
      </c>
      <c r="E35" s="114">
        <v>979</v>
      </c>
      <c r="F35" s="114">
        <v>1053</v>
      </c>
      <c r="G35" s="114">
        <v>771</v>
      </c>
      <c r="H35" s="140">
        <v>1268</v>
      </c>
      <c r="I35" s="115">
        <v>-83</v>
      </c>
      <c r="J35" s="116">
        <v>-6.5457413249211358</v>
      </c>
    </row>
    <row r="36" spans="1:10" s="110" customFormat="1" ht="24.95" customHeight="1" x14ac:dyDescent="0.2">
      <c r="A36" s="294" t="s">
        <v>173</v>
      </c>
      <c r="B36" s="295" t="s">
        <v>174</v>
      </c>
      <c r="C36" s="125">
        <v>62.115505335844318</v>
      </c>
      <c r="D36" s="143">
        <v>1979</v>
      </c>
      <c r="E36" s="144">
        <v>1767</v>
      </c>
      <c r="F36" s="144">
        <v>2470</v>
      </c>
      <c r="G36" s="144">
        <v>1743</v>
      </c>
      <c r="H36" s="145">
        <v>1968</v>
      </c>
      <c r="I36" s="143">
        <v>11</v>
      </c>
      <c r="J36" s="146">
        <v>0.55894308943089432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3186</v>
      </c>
      <c r="F11" s="264">
        <v>2816</v>
      </c>
      <c r="G11" s="264">
        <v>3577</v>
      </c>
      <c r="H11" s="264">
        <v>2540</v>
      </c>
      <c r="I11" s="265">
        <v>3258</v>
      </c>
      <c r="J11" s="263">
        <v>-72</v>
      </c>
      <c r="K11" s="266">
        <v>-2.2099447513812156</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24.890144381669806</v>
      </c>
      <c r="E13" s="115">
        <v>793</v>
      </c>
      <c r="F13" s="114">
        <v>884</v>
      </c>
      <c r="G13" s="114">
        <v>977</v>
      </c>
      <c r="H13" s="114">
        <v>764</v>
      </c>
      <c r="I13" s="140">
        <v>769</v>
      </c>
      <c r="J13" s="115">
        <v>24</v>
      </c>
      <c r="K13" s="116">
        <v>3.1209362808842651</v>
      </c>
    </row>
    <row r="14" spans="1:17" ht="15.95" customHeight="1" x14ac:dyDescent="0.2">
      <c r="A14" s="306" t="s">
        <v>230</v>
      </c>
      <c r="B14" s="307"/>
      <c r="C14" s="308"/>
      <c r="D14" s="113">
        <v>57.219083490269931</v>
      </c>
      <c r="E14" s="115">
        <v>1823</v>
      </c>
      <c r="F14" s="114">
        <v>1506</v>
      </c>
      <c r="G14" s="114">
        <v>1959</v>
      </c>
      <c r="H14" s="114">
        <v>1301</v>
      </c>
      <c r="I14" s="140">
        <v>1870</v>
      </c>
      <c r="J14" s="115">
        <v>-47</v>
      </c>
      <c r="K14" s="116">
        <v>-2.5133689839572191</v>
      </c>
    </row>
    <row r="15" spans="1:17" ht="15.95" customHeight="1" x14ac:dyDescent="0.2">
      <c r="A15" s="306" t="s">
        <v>231</v>
      </c>
      <c r="B15" s="307"/>
      <c r="C15" s="308"/>
      <c r="D15" s="113">
        <v>6.6541117388575017</v>
      </c>
      <c r="E15" s="115">
        <v>212</v>
      </c>
      <c r="F15" s="114">
        <v>167</v>
      </c>
      <c r="G15" s="114">
        <v>183</v>
      </c>
      <c r="H15" s="114">
        <v>147</v>
      </c>
      <c r="I15" s="140">
        <v>232</v>
      </c>
      <c r="J15" s="115">
        <v>-20</v>
      </c>
      <c r="K15" s="116">
        <v>-8.6206896551724146</v>
      </c>
    </row>
    <row r="16" spans="1:17" ht="15.95" customHeight="1" x14ac:dyDescent="0.2">
      <c r="A16" s="306" t="s">
        <v>232</v>
      </c>
      <c r="B16" s="307"/>
      <c r="C16" s="308"/>
      <c r="D16" s="113">
        <v>10.734463276836157</v>
      </c>
      <c r="E16" s="115">
        <v>342</v>
      </c>
      <c r="F16" s="114">
        <v>251</v>
      </c>
      <c r="G16" s="114">
        <v>354</v>
      </c>
      <c r="H16" s="114">
        <v>315</v>
      </c>
      <c r="I16" s="140">
        <v>372</v>
      </c>
      <c r="J16" s="115">
        <v>-30</v>
      </c>
      <c r="K16" s="116">
        <v>-8.064516129032258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0.78468298807281855</v>
      </c>
      <c r="E18" s="115">
        <v>25</v>
      </c>
      <c r="F18" s="114">
        <v>76</v>
      </c>
      <c r="G18" s="114">
        <v>60</v>
      </c>
      <c r="H18" s="114">
        <v>34</v>
      </c>
      <c r="I18" s="140">
        <v>28</v>
      </c>
      <c r="J18" s="115">
        <v>-3</v>
      </c>
      <c r="K18" s="116">
        <v>-10.714285714285714</v>
      </c>
    </row>
    <row r="19" spans="1:11" ht="14.1" customHeight="1" x14ac:dyDescent="0.2">
      <c r="A19" s="306" t="s">
        <v>235</v>
      </c>
      <c r="B19" s="307" t="s">
        <v>236</v>
      </c>
      <c r="C19" s="308"/>
      <c r="D19" s="113">
        <v>0.47080979284369112</v>
      </c>
      <c r="E19" s="115">
        <v>15</v>
      </c>
      <c r="F19" s="114">
        <v>63</v>
      </c>
      <c r="G19" s="114">
        <v>48</v>
      </c>
      <c r="H19" s="114">
        <v>21</v>
      </c>
      <c r="I19" s="140">
        <v>17</v>
      </c>
      <c r="J19" s="115">
        <v>-2</v>
      </c>
      <c r="K19" s="116">
        <v>-11.764705882352942</v>
      </c>
    </row>
    <row r="20" spans="1:11" ht="14.1" customHeight="1" x14ac:dyDescent="0.2">
      <c r="A20" s="306">
        <v>12</v>
      </c>
      <c r="B20" s="307" t="s">
        <v>237</v>
      </c>
      <c r="C20" s="308"/>
      <c r="D20" s="113">
        <v>0.59635907093534213</v>
      </c>
      <c r="E20" s="115">
        <v>19</v>
      </c>
      <c r="F20" s="114">
        <v>50</v>
      </c>
      <c r="G20" s="114">
        <v>41</v>
      </c>
      <c r="H20" s="114">
        <v>19</v>
      </c>
      <c r="I20" s="140">
        <v>18</v>
      </c>
      <c r="J20" s="115">
        <v>1</v>
      </c>
      <c r="K20" s="116">
        <v>5.5555555555555554</v>
      </c>
    </row>
    <row r="21" spans="1:11" ht="14.1" customHeight="1" x14ac:dyDescent="0.2">
      <c r="A21" s="306">
        <v>21</v>
      </c>
      <c r="B21" s="307" t="s">
        <v>238</v>
      </c>
      <c r="C21" s="308"/>
      <c r="D21" s="113">
        <v>0.34526051475204017</v>
      </c>
      <c r="E21" s="115">
        <v>11</v>
      </c>
      <c r="F21" s="114">
        <v>9</v>
      </c>
      <c r="G21" s="114">
        <v>11</v>
      </c>
      <c r="H21" s="114">
        <v>12</v>
      </c>
      <c r="I21" s="140">
        <v>18</v>
      </c>
      <c r="J21" s="115">
        <v>-7</v>
      </c>
      <c r="K21" s="116">
        <v>-38.888888888888886</v>
      </c>
    </row>
    <row r="22" spans="1:11" ht="14.1" customHeight="1" x14ac:dyDescent="0.2">
      <c r="A22" s="306">
        <v>22</v>
      </c>
      <c r="B22" s="307" t="s">
        <v>239</v>
      </c>
      <c r="C22" s="308"/>
      <c r="D22" s="113">
        <v>3.5781544256120528</v>
      </c>
      <c r="E22" s="115">
        <v>114</v>
      </c>
      <c r="F22" s="114">
        <v>65</v>
      </c>
      <c r="G22" s="114">
        <v>111</v>
      </c>
      <c r="H22" s="114">
        <v>64</v>
      </c>
      <c r="I22" s="140">
        <v>71</v>
      </c>
      <c r="J22" s="115">
        <v>43</v>
      </c>
      <c r="K22" s="116">
        <v>60.563380281690144</v>
      </c>
    </row>
    <row r="23" spans="1:11" ht="14.1" customHeight="1" x14ac:dyDescent="0.2">
      <c r="A23" s="306">
        <v>23</v>
      </c>
      <c r="B23" s="307" t="s">
        <v>240</v>
      </c>
      <c r="C23" s="308"/>
      <c r="D23" s="113">
        <v>0.2824858757062147</v>
      </c>
      <c r="E23" s="115">
        <v>9</v>
      </c>
      <c r="F23" s="114">
        <v>7</v>
      </c>
      <c r="G23" s="114">
        <v>8</v>
      </c>
      <c r="H23" s="114">
        <v>5</v>
      </c>
      <c r="I23" s="140" t="s">
        <v>513</v>
      </c>
      <c r="J23" s="115" t="s">
        <v>513</v>
      </c>
      <c r="K23" s="116" t="s">
        <v>513</v>
      </c>
    </row>
    <row r="24" spans="1:11" ht="14.1" customHeight="1" x14ac:dyDescent="0.2">
      <c r="A24" s="306">
        <v>24</v>
      </c>
      <c r="B24" s="307" t="s">
        <v>241</v>
      </c>
      <c r="C24" s="308"/>
      <c r="D24" s="113">
        <v>4.7394852479598244</v>
      </c>
      <c r="E24" s="115">
        <v>151</v>
      </c>
      <c r="F24" s="114">
        <v>139</v>
      </c>
      <c r="G24" s="114">
        <v>181</v>
      </c>
      <c r="H24" s="114">
        <v>118</v>
      </c>
      <c r="I24" s="140">
        <v>190</v>
      </c>
      <c r="J24" s="115">
        <v>-39</v>
      </c>
      <c r="K24" s="116">
        <v>-20.526315789473685</v>
      </c>
    </row>
    <row r="25" spans="1:11" ht="14.1" customHeight="1" x14ac:dyDescent="0.2">
      <c r="A25" s="306">
        <v>25</v>
      </c>
      <c r="B25" s="307" t="s">
        <v>242</v>
      </c>
      <c r="C25" s="308"/>
      <c r="D25" s="113">
        <v>7.0935342121782803</v>
      </c>
      <c r="E25" s="115">
        <v>226</v>
      </c>
      <c r="F25" s="114">
        <v>195</v>
      </c>
      <c r="G25" s="114">
        <v>191</v>
      </c>
      <c r="H25" s="114">
        <v>140</v>
      </c>
      <c r="I25" s="140">
        <v>200</v>
      </c>
      <c r="J25" s="115">
        <v>26</v>
      </c>
      <c r="K25" s="116">
        <v>13</v>
      </c>
    </row>
    <row r="26" spans="1:11" ht="14.1" customHeight="1" x14ac:dyDescent="0.2">
      <c r="A26" s="306">
        <v>26</v>
      </c>
      <c r="B26" s="307" t="s">
        <v>243</v>
      </c>
      <c r="C26" s="308"/>
      <c r="D26" s="113">
        <v>3.8606403013182673</v>
      </c>
      <c r="E26" s="115">
        <v>123</v>
      </c>
      <c r="F26" s="114">
        <v>87</v>
      </c>
      <c r="G26" s="114">
        <v>97</v>
      </c>
      <c r="H26" s="114">
        <v>68</v>
      </c>
      <c r="I26" s="140">
        <v>115</v>
      </c>
      <c r="J26" s="115">
        <v>8</v>
      </c>
      <c r="K26" s="116">
        <v>6.9565217391304346</v>
      </c>
    </row>
    <row r="27" spans="1:11" ht="14.1" customHeight="1" x14ac:dyDescent="0.2">
      <c r="A27" s="306">
        <v>27</v>
      </c>
      <c r="B27" s="307" t="s">
        <v>244</v>
      </c>
      <c r="C27" s="308"/>
      <c r="D27" s="113">
        <v>1.9146264908976773</v>
      </c>
      <c r="E27" s="115">
        <v>61</v>
      </c>
      <c r="F27" s="114">
        <v>38</v>
      </c>
      <c r="G27" s="114">
        <v>54</v>
      </c>
      <c r="H27" s="114">
        <v>42</v>
      </c>
      <c r="I27" s="140">
        <v>65</v>
      </c>
      <c r="J27" s="115">
        <v>-4</v>
      </c>
      <c r="K27" s="116">
        <v>-6.1538461538461542</v>
      </c>
    </row>
    <row r="28" spans="1:11" ht="14.1" customHeight="1" x14ac:dyDescent="0.2">
      <c r="A28" s="306">
        <v>28</v>
      </c>
      <c r="B28" s="307" t="s">
        <v>245</v>
      </c>
      <c r="C28" s="308"/>
      <c r="D28" s="113">
        <v>0.18832391713747645</v>
      </c>
      <c r="E28" s="115">
        <v>6</v>
      </c>
      <c r="F28" s="114">
        <v>6</v>
      </c>
      <c r="G28" s="114">
        <v>8</v>
      </c>
      <c r="H28" s="114">
        <v>6</v>
      </c>
      <c r="I28" s="140">
        <v>11</v>
      </c>
      <c r="J28" s="115">
        <v>-5</v>
      </c>
      <c r="K28" s="116">
        <v>-45.454545454545453</v>
      </c>
    </row>
    <row r="29" spans="1:11" ht="14.1" customHeight="1" x14ac:dyDescent="0.2">
      <c r="A29" s="306">
        <v>29</v>
      </c>
      <c r="B29" s="307" t="s">
        <v>246</v>
      </c>
      <c r="C29" s="308"/>
      <c r="D29" s="113">
        <v>6.7482736974262396</v>
      </c>
      <c r="E29" s="115">
        <v>215</v>
      </c>
      <c r="F29" s="114">
        <v>150</v>
      </c>
      <c r="G29" s="114">
        <v>232</v>
      </c>
      <c r="H29" s="114">
        <v>160</v>
      </c>
      <c r="I29" s="140">
        <v>167</v>
      </c>
      <c r="J29" s="115">
        <v>48</v>
      </c>
      <c r="K29" s="116">
        <v>28.742514970059879</v>
      </c>
    </row>
    <row r="30" spans="1:11" ht="14.1" customHeight="1" x14ac:dyDescent="0.2">
      <c r="A30" s="306" t="s">
        <v>247</v>
      </c>
      <c r="B30" s="307" t="s">
        <v>248</v>
      </c>
      <c r="C30" s="308"/>
      <c r="D30" s="113">
        <v>4.8336472065285623</v>
      </c>
      <c r="E30" s="115">
        <v>154</v>
      </c>
      <c r="F30" s="114">
        <v>109</v>
      </c>
      <c r="G30" s="114">
        <v>137</v>
      </c>
      <c r="H30" s="114">
        <v>111</v>
      </c>
      <c r="I30" s="140">
        <v>108</v>
      </c>
      <c r="J30" s="115">
        <v>46</v>
      </c>
      <c r="K30" s="116">
        <v>42.592592592592595</v>
      </c>
    </row>
    <row r="31" spans="1:11" ht="14.1" customHeight="1" x14ac:dyDescent="0.2">
      <c r="A31" s="306" t="s">
        <v>249</v>
      </c>
      <c r="B31" s="307" t="s">
        <v>250</v>
      </c>
      <c r="C31" s="308"/>
      <c r="D31" s="113" t="s">
        <v>513</v>
      </c>
      <c r="E31" s="115" t="s">
        <v>513</v>
      </c>
      <c r="F31" s="114">
        <v>41</v>
      </c>
      <c r="G31" s="114">
        <v>90</v>
      </c>
      <c r="H31" s="114" t="s">
        <v>513</v>
      </c>
      <c r="I31" s="140" t="s">
        <v>513</v>
      </c>
      <c r="J31" s="115" t="s">
        <v>513</v>
      </c>
      <c r="K31" s="116" t="s">
        <v>513</v>
      </c>
    </row>
    <row r="32" spans="1:11" ht="14.1" customHeight="1" x14ac:dyDescent="0.2">
      <c r="A32" s="306">
        <v>31</v>
      </c>
      <c r="B32" s="307" t="s">
        <v>251</v>
      </c>
      <c r="C32" s="308"/>
      <c r="D32" s="113">
        <v>0.43942247332077838</v>
      </c>
      <c r="E32" s="115">
        <v>14</v>
      </c>
      <c r="F32" s="114">
        <v>8</v>
      </c>
      <c r="G32" s="114">
        <v>19</v>
      </c>
      <c r="H32" s="114">
        <v>8</v>
      </c>
      <c r="I32" s="140">
        <v>17</v>
      </c>
      <c r="J32" s="115">
        <v>-3</v>
      </c>
      <c r="K32" s="116">
        <v>-17.647058823529413</v>
      </c>
    </row>
    <row r="33" spans="1:11" ht="14.1" customHeight="1" x14ac:dyDescent="0.2">
      <c r="A33" s="306">
        <v>32</v>
      </c>
      <c r="B33" s="307" t="s">
        <v>252</v>
      </c>
      <c r="C33" s="308"/>
      <c r="D33" s="113">
        <v>3.4212178279974892</v>
      </c>
      <c r="E33" s="115">
        <v>109</v>
      </c>
      <c r="F33" s="114">
        <v>140</v>
      </c>
      <c r="G33" s="114">
        <v>126</v>
      </c>
      <c r="H33" s="114">
        <v>66</v>
      </c>
      <c r="I33" s="140">
        <v>114</v>
      </c>
      <c r="J33" s="115">
        <v>-5</v>
      </c>
      <c r="K33" s="116">
        <v>-4.3859649122807021</v>
      </c>
    </row>
    <row r="34" spans="1:11" ht="14.1" customHeight="1" x14ac:dyDescent="0.2">
      <c r="A34" s="306">
        <v>33</v>
      </c>
      <c r="B34" s="307" t="s">
        <v>253</v>
      </c>
      <c r="C34" s="308"/>
      <c r="D34" s="113">
        <v>3.0445699937225359</v>
      </c>
      <c r="E34" s="115">
        <v>97</v>
      </c>
      <c r="F34" s="114">
        <v>129</v>
      </c>
      <c r="G34" s="114">
        <v>74</v>
      </c>
      <c r="H34" s="114">
        <v>43</v>
      </c>
      <c r="I34" s="140">
        <v>114</v>
      </c>
      <c r="J34" s="115">
        <v>-17</v>
      </c>
      <c r="K34" s="116">
        <v>-14.912280701754385</v>
      </c>
    </row>
    <row r="35" spans="1:11" ht="14.1" customHeight="1" x14ac:dyDescent="0.2">
      <c r="A35" s="306">
        <v>34</v>
      </c>
      <c r="B35" s="307" t="s">
        <v>254</v>
      </c>
      <c r="C35" s="308"/>
      <c r="D35" s="113">
        <v>2.0715630885122409</v>
      </c>
      <c r="E35" s="115">
        <v>66</v>
      </c>
      <c r="F35" s="114">
        <v>80</v>
      </c>
      <c r="G35" s="114">
        <v>61</v>
      </c>
      <c r="H35" s="114">
        <v>52</v>
      </c>
      <c r="I35" s="140">
        <v>88</v>
      </c>
      <c r="J35" s="115">
        <v>-22</v>
      </c>
      <c r="K35" s="116">
        <v>-25</v>
      </c>
    </row>
    <row r="36" spans="1:11" ht="14.1" customHeight="1" x14ac:dyDescent="0.2">
      <c r="A36" s="306">
        <v>41</v>
      </c>
      <c r="B36" s="307" t="s">
        <v>255</v>
      </c>
      <c r="C36" s="308"/>
      <c r="D36" s="113">
        <v>1.475204017576899</v>
      </c>
      <c r="E36" s="115">
        <v>47</v>
      </c>
      <c r="F36" s="114">
        <v>42</v>
      </c>
      <c r="G36" s="114">
        <v>37</v>
      </c>
      <c r="H36" s="114">
        <v>43</v>
      </c>
      <c r="I36" s="140">
        <v>67</v>
      </c>
      <c r="J36" s="115">
        <v>-20</v>
      </c>
      <c r="K36" s="116">
        <v>-29.850746268656717</v>
      </c>
    </row>
    <row r="37" spans="1:11" ht="14.1" customHeight="1" x14ac:dyDescent="0.2">
      <c r="A37" s="306">
        <v>42</v>
      </c>
      <c r="B37" s="307" t="s">
        <v>256</v>
      </c>
      <c r="C37" s="308"/>
      <c r="D37" s="113">
        <v>0.15693659761456372</v>
      </c>
      <c r="E37" s="115">
        <v>5</v>
      </c>
      <c r="F37" s="114">
        <v>3</v>
      </c>
      <c r="G37" s="114">
        <v>8</v>
      </c>
      <c r="H37" s="114" t="s">
        <v>513</v>
      </c>
      <c r="I37" s="140" t="s">
        <v>513</v>
      </c>
      <c r="J37" s="115" t="s">
        <v>513</v>
      </c>
      <c r="K37" s="116" t="s">
        <v>513</v>
      </c>
    </row>
    <row r="38" spans="1:11" ht="14.1" customHeight="1" x14ac:dyDescent="0.2">
      <c r="A38" s="306">
        <v>43</v>
      </c>
      <c r="B38" s="307" t="s">
        <v>257</v>
      </c>
      <c r="C38" s="308"/>
      <c r="D38" s="113">
        <v>0.84745762711864403</v>
      </c>
      <c r="E38" s="115">
        <v>27</v>
      </c>
      <c r="F38" s="114">
        <v>14</v>
      </c>
      <c r="G38" s="114">
        <v>28</v>
      </c>
      <c r="H38" s="114">
        <v>13</v>
      </c>
      <c r="I38" s="140">
        <v>12</v>
      </c>
      <c r="J38" s="115">
        <v>15</v>
      </c>
      <c r="K38" s="116">
        <v>125</v>
      </c>
    </row>
    <row r="39" spans="1:11" ht="14.1" customHeight="1" x14ac:dyDescent="0.2">
      <c r="A39" s="306">
        <v>51</v>
      </c>
      <c r="B39" s="307" t="s">
        <v>258</v>
      </c>
      <c r="C39" s="308"/>
      <c r="D39" s="113">
        <v>7.3446327683615822</v>
      </c>
      <c r="E39" s="115">
        <v>234</v>
      </c>
      <c r="F39" s="114">
        <v>209</v>
      </c>
      <c r="G39" s="114">
        <v>233</v>
      </c>
      <c r="H39" s="114">
        <v>244</v>
      </c>
      <c r="I39" s="140">
        <v>293</v>
      </c>
      <c r="J39" s="115">
        <v>-59</v>
      </c>
      <c r="K39" s="116">
        <v>-20.136518771331058</v>
      </c>
    </row>
    <row r="40" spans="1:11" ht="14.1" customHeight="1" x14ac:dyDescent="0.2">
      <c r="A40" s="306" t="s">
        <v>259</v>
      </c>
      <c r="B40" s="307" t="s">
        <v>260</v>
      </c>
      <c r="C40" s="308"/>
      <c r="D40" s="113">
        <v>5.9322033898305087</v>
      </c>
      <c r="E40" s="115">
        <v>189</v>
      </c>
      <c r="F40" s="114">
        <v>196</v>
      </c>
      <c r="G40" s="114">
        <v>216</v>
      </c>
      <c r="H40" s="114">
        <v>226</v>
      </c>
      <c r="I40" s="140">
        <v>259</v>
      </c>
      <c r="J40" s="115">
        <v>-70</v>
      </c>
      <c r="K40" s="116">
        <v>-27.027027027027028</v>
      </c>
    </row>
    <row r="41" spans="1:11" ht="14.1" customHeight="1" x14ac:dyDescent="0.2">
      <c r="A41" s="306"/>
      <c r="B41" s="307" t="s">
        <v>261</v>
      </c>
      <c r="C41" s="308"/>
      <c r="D41" s="113">
        <v>4.770872567482737</v>
      </c>
      <c r="E41" s="115">
        <v>152</v>
      </c>
      <c r="F41" s="114">
        <v>150</v>
      </c>
      <c r="G41" s="114">
        <v>173</v>
      </c>
      <c r="H41" s="114">
        <v>195</v>
      </c>
      <c r="I41" s="140">
        <v>210</v>
      </c>
      <c r="J41" s="115">
        <v>-58</v>
      </c>
      <c r="K41" s="116">
        <v>-27.61904761904762</v>
      </c>
    </row>
    <row r="42" spans="1:11" ht="14.1" customHeight="1" x14ac:dyDescent="0.2">
      <c r="A42" s="306">
        <v>52</v>
      </c>
      <c r="B42" s="307" t="s">
        <v>262</v>
      </c>
      <c r="C42" s="308"/>
      <c r="D42" s="113">
        <v>3.8606403013182673</v>
      </c>
      <c r="E42" s="115">
        <v>123</v>
      </c>
      <c r="F42" s="114">
        <v>115</v>
      </c>
      <c r="G42" s="114">
        <v>109</v>
      </c>
      <c r="H42" s="114">
        <v>112</v>
      </c>
      <c r="I42" s="140">
        <v>156</v>
      </c>
      <c r="J42" s="115">
        <v>-33</v>
      </c>
      <c r="K42" s="116">
        <v>-21.153846153846153</v>
      </c>
    </row>
    <row r="43" spans="1:11" ht="14.1" customHeight="1" x14ac:dyDescent="0.2">
      <c r="A43" s="306" t="s">
        <v>263</v>
      </c>
      <c r="B43" s="307" t="s">
        <v>264</v>
      </c>
      <c r="C43" s="308"/>
      <c r="D43" s="113">
        <v>3.2642812303829252</v>
      </c>
      <c r="E43" s="115">
        <v>104</v>
      </c>
      <c r="F43" s="114">
        <v>92</v>
      </c>
      <c r="G43" s="114">
        <v>95</v>
      </c>
      <c r="H43" s="114">
        <v>94</v>
      </c>
      <c r="I43" s="140">
        <v>127</v>
      </c>
      <c r="J43" s="115">
        <v>-23</v>
      </c>
      <c r="K43" s="116">
        <v>-18.110236220472441</v>
      </c>
    </row>
    <row r="44" spans="1:11" ht="14.1" customHeight="1" x14ac:dyDescent="0.2">
      <c r="A44" s="306">
        <v>53</v>
      </c>
      <c r="B44" s="307" t="s">
        <v>265</v>
      </c>
      <c r="C44" s="308"/>
      <c r="D44" s="113">
        <v>2.0715630885122409</v>
      </c>
      <c r="E44" s="115">
        <v>66</v>
      </c>
      <c r="F44" s="114">
        <v>48</v>
      </c>
      <c r="G44" s="114">
        <v>46</v>
      </c>
      <c r="H44" s="114">
        <v>59</v>
      </c>
      <c r="I44" s="140">
        <v>51</v>
      </c>
      <c r="J44" s="115">
        <v>15</v>
      </c>
      <c r="K44" s="116">
        <v>29.411764705882351</v>
      </c>
    </row>
    <row r="45" spans="1:11" ht="14.1" customHeight="1" x14ac:dyDescent="0.2">
      <c r="A45" s="306" t="s">
        <v>266</v>
      </c>
      <c r="B45" s="307" t="s">
        <v>267</v>
      </c>
      <c r="C45" s="308"/>
      <c r="D45" s="113">
        <v>1.820464532328939</v>
      </c>
      <c r="E45" s="115">
        <v>58</v>
      </c>
      <c r="F45" s="114">
        <v>46</v>
      </c>
      <c r="G45" s="114">
        <v>46</v>
      </c>
      <c r="H45" s="114">
        <v>54</v>
      </c>
      <c r="I45" s="140">
        <v>49</v>
      </c>
      <c r="J45" s="115">
        <v>9</v>
      </c>
      <c r="K45" s="116">
        <v>18.367346938775512</v>
      </c>
    </row>
    <row r="46" spans="1:11" ht="14.1" customHeight="1" x14ac:dyDescent="0.2">
      <c r="A46" s="306">
        <v>54</v>
      </c>
      <c r="B46" s="307" t="s">
        <v>268</v>
      </c>
      <c r="C46" s="308"/>
      <c r="D46" s="113">
        <v>3.1387319522912742</v>
      </c>
      <c r="E46" s="115">
        <v>100</v>
      </c>
      <c r="F46" s="114">
        <v>79</v>
      </c>
      <c r="G46" s="114">
        <v>89</v>
      </c>
      <c r="H46" s="114">
        <v>98</v>
      </c>
      <c r="I46" s="140">
        <v>62</v>
      </c>
      <c r="J46" s="115">
        <v>38</v>
      </c>
      <c r="K46" s="116">
        <v>61.29032258064516</v>
      </c>
    </row>
    <row r="47" spans="1:11" ht="14.1" customHeight="1" x14ac:dyDescent="0.2">
      <c r="A47" s="306">
        <v>61</v>
      </c>
      <c r="B47" s="307" t="s">
        <v>269</v>
      </c>
      <c r="C47" s="308"/>
      <c r="D47" s="113">
        <v>1.7263025737602009</v>
      </c>
      <c r="E47" s="115">
        <v>55</v>
      </c>
      <c r="F47" s="114">
        <v>45</v>
      </c>
      <c r="G47" s="114">
        <v>51</v>
      </c>
      <c r="H47" s="114">
        <v>45</v>
      </c>
      <c r="I47" s="140">
        <v>59</v>
      </c>
      <c r="J47" s="115">
        <v>-4</v>
      </c>
      <c r="K47" s="116">
        <v>-6.7796610169491522</v>
      </c>
    </row>
    <row r="48" spans="1:11" ht="14.1" customHeight="1" x14ac:dyDescent="0.2">
      <c r="A48" s="306">
        <v>62</v>
      </c>
      <c r="B48" s="307" t="s">
        <v>270</v>
      </c>
      <c r="C48" s="308"/>
      <c r="D48" s="113">
        <v>5.9949780288763339</v>
      </c>
      <c r="E48" s="115">
        <v>191</v>
      </c>
      <c r="F48" s="114">
        <v>210</v>
      </c>
      <c r="G48" s="114">
        <v>254</v>
      </c>
      <c r="H48" s="114">
        <v>244</v>
      </c>
      <c r="I48" s="140">
        <v>253</v>
      </c>
      <c r="J48" s="115">
        <v>-62</v>
      </c>
      <c r="K48" s="116">
        <v>-24.505928853754941</v>
      </c>
    </row>
    <row r="49" spans="1:11" ht="14.1" customHeight="1" x14ac:dyDescent="0.2">
      <c r="A49" s="306">
        <v>63</v>
      </c>
      <c r="B49" s="307" t="s">
        <v>271</v>
      </c>
      <c r="C49" s="308"/>
      <c r="D49" s="113">
        <v>2.3540489642184559</v>
      </c>
      <c r="E49" s="115">
        <v>75</v>
      </c>
      <c r="F49" s="114">
        <v>89</v>
      </c>
      <c r="G49" s="114">
        <v>106</v>
      </c>
      <c r="H49" s="114">
        <v>71</v>
      </c>
      <c r="I49" s="140">
        <v>63</v>
      </c>
      <c r="J49" s="115">
        <v>12</v>
      </c>
      <c r="K49" s="116">
        <v>19.047619047619047</v>
      </c>
    </row>
    <row r="50" spans="1:11" ht="14.1" customHeight="1" x14ac:dyDescent="0.2">
      <c r="A50" s="306" t="s">
        <v>272</v>
      </c>
      <c r="B50" s="307" t="s">
        <v>273</v>
      </c>
      <c r="C50" s="308"/>
      <c r="D50" s="113">
        <v>0.37664783427495291</v>
      </c>
      <c r="E50" s="115">
        <v>12</v>
      </c>
      <c r="F50" s="114">
        <v>13</v>
      </c>
      <c r="G50" s="114">
        <v>11</v>
      </c>
      <c r="H50" s="114">
        <v>6</v>
      </c>
      <c r="I50" s="140">
        <v>9</v>
      </c>
      <c r="J50" s="115">
        <v>3</v>
      </c>
      <c r="K50" s="116">
        <v>33.333333333333336</v>
      </c>
    </row>
    <row r="51" spans="1:11" ht="14.1" customHeight="1" x14ac:dyDescent="0.2">
      <c r="A51" s="306" t="s">
        <v>274</v>
      </c>
      <c r="B51" s="307" t="s">
        <v>275</v>
      </c>
      <c r="C51" s="308"/>
      <c r="D51" s="113">
        <v>1.8832391713747645</v>
      </c>
      <c r="E51" s="115">
        <v>60</v>
      </c>
      <c r="F51" s="114">
        <v>71</v>
      </c>
      <c r="G51" s="114">
        <v>90</v>
      </c>
      <c r="H51" s="114">
        <v>59</v>
      </c>
      <c r="I51" s="140">
        <v>50</v>
      </c>
      <c r="J51" s="115">
        <v>10</v>
      </c>
      <c r="K51" s="116">
        <v>20</v>
      </c>
    </row>
    <row r="52" spans="1:11" ht="14.1" customHeight="1" x14ac:dyDescent="0.2">
      <c r="A52" s="306">
        <v>71</v>
      </c>
      <c r="B52" s="307" t="s">
        <v>276</v>
      </c>
      <c r="C52" s="308"/>
      <c r="D52" s="113">
        <v>7.9096045197740112</v>
      </c>
      <c r="E52" s="115">
        <v>252</v>
      </c>
      <c r="F52" s="114">
        <v>166</v>
      </c>
      <c r="G52" s="114">
        <v>232</v>
      </c>
      <c r="H52" s="114">
        <v>165</v>
      </c>
      <c r="I52" s="140">
        <v>251</v>
      </c>
      <c r="J52" s="115">
        <v>1</v>
      </c>
      <c r="K52" s="116">
        <v>0.39840637450199201</v>
      </c>
    </row>
    <row r="53" spans="1:11" ht="14.1" customHeight="1" x14ac:dyDescent="0.2">
      <c r="A53" s="306" t="s">
        <v>277</v>
      </c>
      <c r="B53" s="307" t="s">
        <v>278</v>
      </c>
      <c r="C53" s="308"/>
      <c r="D53" s="113">
        <v>2.6365348399246704</v>
      </c>
      <c r="E53" s="115">
        <v>84</v>
      </c>
      <c r="F53" s="114">
        <v>41</v>
      </c>
      <c r="G53" s="114">
        <v>68</v>
      </c>
      <c r="H53" s="114">
        <v>44</v>
      </c>
      <c r="I53" s="140">
        <v>101</v>
      </c>
      <c r="J53" s="115">
        <v>-17</v>
      </c>
      <c r="K53" s="116">
        <v>-16.831683168316832</v>
      </c>
    </row>
    <row r="54" spans="1:11" ht="14.1" customHeight="1" x14ac:dyDescent="0.2">
      <c r="A54" s="306" t="s">
        <v>279</v>
      </c>
      <c r="B54" s="307" t="s">
        <v>280</v>
      </c>
      <c r="C54" s="308"/>
      <c r="D54" s="113">
        <v>4.613935969868173</v>
      </c>
      <c r="E54" s="115">
        <v>147</v>
      </c>
      <c r="F54" s="114">
        <v>115</v>
      </c>
      <c r="G54" s="114">
        <v>154</v>
      </c>
      <c r="H54" s="114">
        <v>99</v>
      </c>
      <c r="I54" s="140">
        <v>139</v>
      </c>
      <c r="J54" s="115">
        <v>8</v>
      </c>
      <c r="K54" s="116">
        <v>5.7553956834532372</v>
      </c>
    </row>
    <row r="55" spans="1:11" ht="14.1" customHeight="1" x14ac:dyDescent="0.2">
      <c r="A55" s="306">
        <v>72</v>
      </c>
      <c r="B55" s="307" t="s">
        <v>281</v>
      </c>
      <c r="C55" s="308"/>
      <c r="D55" s="113">
        <v>2.0087884494664157</v>
      </c>
      <c r="E55" s="115">
        <v>64</v>
      </c>
      <c r="F55" s="114">
        <v>33</v>
      </c>
      <c r="G55" s="114">
        <v>63</v>
      </c>
      <c r="H55" s="114">
        <v>39</v>
      </c>
      <c r="I55" s="140">
        <v>66</v>
      </c>
      <c r="J55" s="115">
        <v>-2</v>
      </c>
      <c r="K55" s="116">
        <v>-3.0303030303030303</v>
      </c>
    </row>
    <row r="56" spans="1:11" ht="14.1" customHeight="1" x14ac:dyDescent="0.2">
      <c r="A56" s="306" t="s">
        <v>282</v>
      </c>
      <c r="B56" s="307" t="s">
        <v>283</v>
      </c>
      <c r="C56" s="308"/>
      <c r="D56" s="113">
        <v>1.0671688637790333</v>
      </c>
      <c r="E56" s="115">
        <v>34</v>
      </c>
      <c r="F56" s="114">
        <v>18</v>
      </c>
      <c r="G56" s="114">
        <v>32</v>
      </c>
      <c r="H56" s="114">
        <v>15</v>
      </c>
      <c r="I56" s="140">
        <v>37</v>
      </c>
      <c r="J56" s="115">
        <v>-3</v>
      </c>
      <c r="K56" s="116">
        <v>-8.1081081081081088</v>
      </c>
    </row>
    <row r="57" spans="1:11" ht="14.1" customHeight="1" x14ac:dyDescent="0.2">
      <c r="A57" s="306" t="s">
        <v>284</v>
      </c>
      <c r="B57" s="307" t="s">
        <v>285</v>
      </c>
      <c r="C57" s="308"/>
      <c r="D57" s="113">
        <v>0.59635907093534213</v>
      </c>
      <c r="E57" s="115">
        <v>19</v>
      </c>
      <c r="F57" s="114">
        <v>9</v>
      </c>
      <c r="G57" s="114">
        <v>11</v>
      </c>
      <c r="H57" s="114">
        <v>14</v>
      </c>
      <c r="I57" s="140">
        <v>17</v>
      </c>
      <c r="J57" s="115">
        <v>2</v>
      </c>
      <c r="K57" s="116">
        <v>11.764705882352942</v>
      </c>
    </row>
    <row r="58" spans="1:11" ht="14.1" customHeight="1" x14ac:dyDescent="0.2">
      <c r="A58" s="306">
        <v>73</v>
      </c>
      <c r="B58" s="307" t="s">
        <v>286</v>
      </c>
      <c r="C58" s="308"/>
      <c r="D58" s="113">
        <v>1.3810420590081607</v>
      </c>
      <c r="E58" s="115">
        <v>44</v>
      </c>
      <c r="F58" s="114">
        <v>18</v>
      </c>
      <c r="G58" s="114">
        <v>46</v>
      </c>
      <c r="H58" s="114">
        <v>23</v>
      </c>
      <c r="I58" s="140">
        <v>22</v>
      </c>
      <c r="J58" s="115">
        <v>22</v>
      </c>
      <c r="K58" s="116">
        <v>100</v>
      </c>
    </row>
    <row r="59" spans="1:11" ht="14.1" customHeight="1" x14ac:dyDescent="0.2">
      <c r="A59" s="306" t="s">
        <v>287</v>
      </c>
      <c r="B59" s="307" t="s">
        <v>288</v>
      </c>
      <c r="C59" s="308"/>
      <c r="D59" s="113">
        <v>0.62774639045825487</v>
      </c>
      <c r="E59" s="115">
        <v>20</v>
      </c>
      <c r="F59" s="114">
        <v>13</v>
      </c>
      <c r="G59" s="114">
        <v>29</v>
      </c>
      <c r="H59" s="114">
        <v>18</v>
      </c>
      <c r="I59" s="140">
        <v>16</v>
      </c>
      <c r="J59" s="115">
        <v>4</v>
      </c>
      <c r="K59" s="116">
        <v>25</v>
      </c>
    </row>
    <row r="60" spans="1:11" ht="14.1" customHeight="1" x14ac:dyDescent="0.2">
      <c r="A60" s="306">
        <v>81</v>
      </c>
      <c r="B60" s="307" t="s">
        <v>289</v>
      </c>
      <c r="C60" s="308"/>
      <c r="D60" s="113">
        <v>6.1519146264908979</v>
      </c>
      <c r="E60" s="115">
        <v>196</v>
      </c>
      <c r="F60" s="114">
        <v>143</v>
      </c>
      <c r="G60" s="114">
        <v>203</v>
      </c>
      <c r="H60" s="114">
        <v>156</v>
      </c>
      <c r="I60" s="140">
        <v>174</v>
      </c>
      <c r="J60" s="115">
        <v>22</v>
      </c>
      <c r="K60" s="116">
        <v>12.64367816091954</v>
      </c>
    </row>
    <row r="61" spans="1:11" ht="14.1" customHeight="1" x14ac:dyDescent="0.2">
      <c r="A61" s="306" t="s">
        <v>290</v>
      </c>
      <c r="B61" s="307" t="s">
        <v>291</v>
      </c>
      <c r="C61" s="308"/>
      <c r="D61" s="113">
        <v>2.4482109227871938</v>
      </c>
      <c r="E61" s="115">
        <v>78</v>
      </c>
      <c r="F61" s="114">
        <v>47</v>
      </c>
      <c r="G61" s="114">
        <v>74</v>
      </c>
      <c r="H61" s="114">
        <v>46</v>
      </c>
      <c r="I61" s="140">
        <v>62</v>
      </c>
      <c r="J61" s="115">
        <v>16</v>
      </c>
      <c r="K61" s="116">
        <v>25.806451612903224</v>
      </c>
    </row>
    <row r="62" spans="1:11" ht="14.1" customHeight="1" x14ac:dyDescent="0.2">
      <c r="A62" s="306" t="s">
        <v>292</v>
      </c>
      <c r="B62" s="307" t="s">
        <v>293</v>
      </c>
      <c r="C62" s="308"/>
      <c r="D62" s="113">
        <v>1.8832391713747645</v>
      </c>
      <c r="E62" s="115">
        <v>60</v>
      </c>
      <c r="F62" s="114">
        <v>58</v>
      </c>
      <c r="G62" s="114">
        <v>82</v>
      </c>
      <c r="H62" s="114">
        <v>65</v>
      </c>
      <c r="I62" s="140">
        <v>49</v>
      </c>
      <c r="J62" s="115">
        <v>11</v>
      </c>
      <c r="K62" s="116">
        <v>22.448979591836736</v>
      </c>
    </row>
    <row r="63" spans="1:11" ht="14.1" customHeight="1" x14ac:dyDescent="0.2">
      <c r="A63" s="306"/>
      <c r="B63" s="307" t="s">
        <v>294</v>
      </c>
      <c r="C63" s="308"/>
      <c r="D63" s="113">
        <v>1.6949152542372881</v>
      </c>
      <c r="E63" s="115">
        <v>54</v>
      </c>
      <c r="F63" s="114">
        <v>46</v>
      </c>
      <c r="G63" s="114">
        <v>73</v>
      </c>
      <c r="H63" s="114">
        <v>58</v>
      </c>
      <c r="I63" s="140">
        <v>46</v>
      </c>
      <c r="J63" s="115">
        <v>8</v>
      </c>
      <c r="K63" s="116">
        <v>17.391304347826086</v>
      </c>
    </row>
    <row r="64" spans="1:11" ht="14.1" customHeight="1" x14ac:dyDescent="0.2">
      <c r="A64" s="306" t="s">
        <v>295</v>
      </c>
      <c r="B64" s="307" t="s">
        <v>296</v>
      </c>
      <c r="C64" s="308"/>
      <c r="D64" s="113">
        <v>0.91023226616446951</v>
      </c>
      <c r="E64" s="115">
        <v>29</v>
      </c>
      <c r="F64" s="114">
        <v>11</v>
      </c>
      <c r="G64" s="114">
        <v>17</v>
      </c>
      <c r="H64" s="114">
        <v>16</v>
      </c>
      <c r="I64" s="140">
        <v>21</v>
      </c>
      <c r="J64" s="115">
        <v>8</v>
      </c>
      <c r="K64" s="116">
        <v>38.095238095238095</v>
      </c>
    </row>
    <row r="65" spans="1:11" ht="14.1" customHeight="1" x14ac:dyDescent="0.2">
      <c r="A65" s="306" t="s">
        <v>297</v>
      </c>
      <c r="B65" s="307" t="s">
        <v>298</v>
      </c>
      <c r="C65" s="308"/>
      <c r="D65" s="113">
        <v>0.43942247332077838</v>
      </c>
      <c r="E65" s="115">
        <v>14</v>
      </c>
      <c r="F65" s="114">
        <v>12</v>
      </c>
      <c r="G65" s="114">
        <v>16</v>
      </c>
      <c r="H65" s="114">
        <v>13</v>
      </c>
      <c r="I65" s="140">
        <v>25</v>
      </c>
      <c r="J65" s="115">
        <v>-11</v>
      </c>
      <c r="K65" s="116">
        <v>-44</v>
      </c>
    </row>
    <row r="66" spans="1:11" ht="14.1" customHeight="1" x14ac:dyDescent="0.2">
      <c r="A66" s="306">
        <v>82</v>
      </c>
      <c r="B66" s="307" t="s">
        <v>299</v>
      </c>
      <c r="C66" s="308"/>
      <c r="D66" s="113">
        <v>3.075957313245449</v>
      </c>
      <c r="E66" s="115">
        <v>98</v>
      </c>
      <c r="F66" s="114">
        <v>87</v>
      </c>
      <c r="G66" s="114">
        <v>143</v>
      </c>
      <c r="H66" s="114">
        <v>60</v>
      </c>
      <c r="I66" s="140">
        <v>95</v>
      </c>
      <c r="J66" s="115">
        <v>3</v>
      </c>
      <c r="K66" s="116">
        <v>3.1578947368421053</v>
      </c>
    </row>
    <row r="67" spans="1:11" ht="14.1" customHeight="1" x14ac:dyDescent="0.2">
      <c r="A67" s="306" t="s">
        <v>300</v>
      </c>
      <c r="B67" s="307" t="s">
        <v>301</v>
      </c>
      <c r="C67" s="308"/>
      <c r="D67" s="113">
        <v>2.2598870056497176</v>
      </c>
      <c r="E67" s="115">
        <v>72</v>
      </c>
      <c r="F67" s="114">
        <v>63</v>
      </c>
      <c r="G67" s="114">
        <v>101</v>
      </c>
      <c r="H67" s="114">
        <v>45</v>
      </c>
      <c r="I67" s="140">
        <v>58</v>
      </c>
      <c r="J67" s="115">
        <v>14</v>
      </c>
      <c r="K67" s="116">
        <v>24.137931034482758</v>
      </c>
    </row>
    <row r="68" spans="1:11" ht="14.1" customHeight="1" x14ac:dyDescent="0.2">
      <c r="A68" s="306" t="s">
        <v>302</v>
      </c>
      <c r="B68" s="307" t="s">
        <v>303</v>
      </c>
      <c r="C68" s="308"/>
      <c r="D68" s="113">
        <v>0.43942247332077838</v>
      </c>
      <c r="E68" s="115">
        <v>14</v>
      </c>
      <c r="F68" s="114">
        <v>16</v>
      </c>
      <c r="G68" s="114">
        <v>22</v>
      </c>
      <c r="H68" s="114">
        <v>9</v>
      </c>
      <c r="I68" s="140">
        <v>21</v>
      </c>
      <c r="J68" s="115">
        <v>-7</v>
      </c>
      <c r="K68" s="116">
        <v>-33.333333333333336</v>
      </c>
    </row>
    <row r="69" spans="1:11" ht="14.1" customHeight="1" x14ac:dyDescent="0.2">
      <c r="A69" s="306">
        <v>83</v>
      </c>
      <c r="B69" s="307" t="s">
        <v>304</v>
      </c>
      <c r="C69" s="308"/>
      <c r="D69" s="113">
        <v>3.6723163841807911</v>
      </c>
      <c r="E69" s="115">
        <v>117</v>
      </c>
      <c r="F69" s="114">
        <v>128</v>
      </c>
      <c r="G69" s="114">
        <v>286</v>
      </c>
      <c r="H69" s="114">
        <v>82</v>
      </c>
      <c r="I69" s="140">
        <v>120</v>
      </c>
      <c r="J69" s="115">
        <v>-3</v>
      </c>
      <c r="K69" s="116">
        <v>-2.5</v>
      </c>
    </row>
    <row r="70" spans="1:11" ht="14.1" customHeight="1" x14ac:dyDescent="0.2">
      <c r="A70" s="306" t="s">
        <v>305</v>
      </c>
      <c r="B70" s="307" t="s">
        <v>306</v>
      </c>
      <c r="C70" s="308"/>
      <c r="D70" s="113">
        <v>2.5423728813559321</v>
      </c>
      <c r="E70" s="115">
        <v>81</v>
      </c>
      <c r="F70" s="114">
        <v>78</v>
      </c>
      <c r="G70" s="114">
        <v>233</v>
      </c>
      <c r="H70" s="114">
        <v>56</v>
      </c>
      <c r="I70" s="140">
        <v>84</v>
      </c>
      <c r="J70" s="115">
        <v>-3</v>
      </c>
      <c r="K70" s="116">
        <v>-3.5714285714285716</v>
      </c>
    </row>
    <row r="71" spans="1:11" ht="14.1" customHeight="1" x14ac:dyDescent="0.2">
      <c r="A71" s="306"/>
      <c r="B71" s="307" t="s">
        <v>307</v>
      </c>
      <c r="C71" s="308"/>
      <c r="D71" s="113">
        <v>1.0357815442561205</v>
      </c>
      <c r="E71" s="115">
        <v>33</v>
      </c>
      <c r="F71" s="114">
        <v>39</v>
      </c>
      <c r="G71" s="114">
        <v>153</v>
      </c>
      <c r="H71" s="114">
        <v>19</v>
      </c>
      <c r="I71" s="140">
        <v>29</v>
      </c>
      <c r="J71" s="115">
        <v>4</v>
      </c>
      <c r="K71" s="116">
        <v>13.793103448275861</v>
      </c>
    </row>
    <row r="72" spans="1:11" ht="14.1" customHeight="1" x14ac:dyDescent="0.2">
      <c r="A72" s="306">
        <v>84</v>
      </c>
      <c r="B72" s="307" t="s">
        <v>308</v>
      </c>
      <c r="C72" s="308"/>
      <c r="D72" s="113">
        <v>0.53358443188951665</v>
      </c>
      <c r="E72" s="115">
        <v>17</v>
      </c>
      <c r="F72" s="114">
        <v>10</v>
      </c>
      <c r="G72" s="114">
        <v>71</v>
      </c>
      <c r="H72" s="114">
        <v>4</v>
      </c>
      <c r="I72" s="140">
        <v>38</v>
      </c>
      <c r="J72" s="115">
        <v>-21</v>
      </c>
      <c r="K72" s="116">
        <v>-55.263157894736842</v>
      </c>
    </row>
    <row r="73" spans="1:11" ht="14.1" customHeight="1" x14ac:dyDescent="0.2">
      <c r="A73" s="306" t="s">
        <v>309</v>
      </c>
      <c r="B73" s="307" t="s">
        <v>310</v>
      </c>
      <c r="C73" s="308"/>
      <c r="D73" s="113" t="s">
        <v>513</v>
      </c>
      <c r="E73" s="115" t="s">
        <v>513</v>
      </c>
      <c r="F73" s="114" t="s">
        <v>513</v>
      </c>
      <c r="G73" s="114">
        <v>34</v>
      </c>
      <c r="H73" s="114" t="s">
        <v>513</v>
      </c>
      <c r="I73" s="140">
        <v>7</v>
      </c>
      <c r="J73" s="115" t="s">
        <v>513</v>
      </c>
      <c r="K73" s="116" t="s">
        <v>513</v>
      </c>
    </row>
    <row r="74" spans="1:11" ht="14.1" customHeight="1" x14ac:dyDescent="0.2">
      <c r="A74" s="306" t="s">
        <v>311</v>
      </c>
      <c r="B74" s="307" t="s">
        <v>312</v>
      </c>
      <c r="C74" s="308"/>
      <c r="D74" s="113">
        <v>0.18832391713747645</v>
      </c>
      <c r="E74" s="115">
        <v>6</v>
      </c>
      <c r="F74" s="114">
        <v>3</v>
      </c>
      <c r="G74" s="114">
        <v>21</v>
      </c>
      <c r="H74" s="114" t="s">
        <v>513</v>
      </c>
      <c r="I74" s="140">
        <v>20</v>
      </c>
      <c r="J74" s="115">
        <v>-14</v>
      </c>
      <c r="K74" s="116">
        <v>-70</v>
      </c>
    </row>
    <row r="75" spans="1:11" ht="14.1" customHeight="1" x14ac:dyDescent="0.2">
      <c r="A75" s="306" t="s">
        <v>313</v>
      </c>
      <c r="B75" s="307" t="s">
        <v>314</v>
      </c>
      <c r="C75" s="308"/>
      <c r="D75" s="113">
        <v>0</v>
      </c>
      <c r="E75" s="115">
        <v>0</v>
      </c>
      <c r="F75" s="114">
        <v>0</v>
      </c>
      <c r="G75" s="114">
        <v>0</v>
      </c>
      <c r="H75" s="114">
        <v>0</v>
      </c>
      <c r="I75" s="140">
        <v>0</v>
      </c>
      <c r="J75" s="115">
        <v>0</v>
      </c>
      <c r="K75" s="116">
        <v>0</v>
      </c>
    </row>
    <row r="76" spans="1:11" ht="14.1" customHeight="1" x14ac:dyDescent="0.2">
      <c r="A76" s="306">
        <v>91</v>
      </c>
      <c r="B76" s="307" t="s">
        <v>315</v>
      </c>
      <c r="C76" s="308"/>
      <c r="D76" s="113" t="s">
        <v>513</v>
      </c>
      <c r="E76" s="115" t="s">
        <v>513</v>
      </c>
      <c r="F76" s="114">
        <v>0</v>
      </c>
      <c r="G76" s="114" t="s">
        <v>513</v>
      </c>
      <c r="H76" s="114">
        <v>0</v>
      </c>
      <c r="I76" s="140" t="s">
        <v>513</v>
      </c>
      <c r="J76" s="115" t="s">
        <v>513</v>
      </c>
      <c r="K76" s="116" t="s">
        <v>513</v>
      </c>
    </row>
    <row r="77" spans="1:11" ht="14.1" customHeight="1" x14ac:dyDescent="0.2">
      <c r="A77" s="306">
        <v>92</v>
      </c>
      <c r="B77" s="307" t="s">
        <v>316</v>
      </c>
      <c r="C77" s="308"/>
      <c r="D77" s="113">
        <v>0.62774639045825487</v>
      </c>
      <c r="E77" s="115">
        <v>20</v>
      </c>
      <c r="F77" s="114">
        <v>7</v>
      </c>
      <c r="G77" s="114">
        <v>18</v>
      </c>
      <c r="H77" s="114">
        <v>10</v>
      </c>
      <c r="I77" s="140">
        <v>14</v>
      </c>
      <c r="J77" s="115">
        <v>6</v>
      </c>
      <c r="K77" s="116">
        <v>42.857142857142854</v>
      </c>
    </row>
    <row r="78" spans="1:11" ht="14.1" customHeight="1" x14ac:dyDescent="0.2">
      <c r="A78" s="306">
        <v>93</v>
      </c>
      <c r="B78" s="307" t="s">
        <v>317</v>
      </c>
      <c r="C78" s="308"/>
      <c r="D78" s="113" t="s">
        <v>513</v>
      </c>
      <c r="E78" s="115" t="s">
        <v>513</v>
      </c>
      <c r="F78" s="114">
        <v>4</v>
      </c>
      <c r="G78" s="114">
        <v>5</v>
      </c>
      <c r="H78" s="114" t="s">
        <v>513</v>
      </c>
      <c r="I78" s="140" t="s">
        <v>513</v>
      </c>
      <c r="J78" s="115" t="s">
        <v>513</v>
      </c>
      <c r="K78" s="116" t="s">
        <v>513</v>
      </c>
    </row>
    <row r="79" spans="1:11" ht="14.1" customHeight="1" x14ac:dyDescent="0.2">
      <c r="A79" s="306">
        <v>94</v>
      </c>
      <c r="B79" s="307" t="s">
        <v>318</v>
      </c>
      <c r="C79" s="308"/>
      <c r="D79" s="113">
        <v>5.900816070307596</v>
      </c>
      <c r="E79" s="115">
        <v>188</v>
      </c>
      <c r="F79" s="114">
        <v>179</v>
      </c>
      <c r="G79" s="114">
        <v>168</v>
      </c>
      <c r="H79" s="114">
        <v>217</v>
      </c>
      <c r="I79" s="140">
        <v>223</v>
      </c>
      <c r="J79" s="115">
        <v>-35</v>
      </c>
      <c r="K79" s="116">
        <v>-15.695067264573991</v>
      </c>
    </row>
    <row r="80" spans="1:11" ht="14.1" customHeight="1" x14ac:dyDescent="0.2">
      <c r="A80" s="306" t="s">
        <v>319</v>
      </c>
      <c r="B80" s="307" t="s">
        <v>320</v>
      </c>
      <c r="C80" s="308"/>
      <c r="D80" s="113" t="s">
        <v>513</v>
      </c>
      <c r="E80" s="115" t="s">
        <v>513</v>
      </c>
      <c r="F80" s="114">
        <v>0</v>
      </c>
      <c r="G80" s="114" t="s">
        <v>513</v>
      </c>
      <c r="H80" s="114">
        <v>0</v>
      </c>
      <c r="I80" s="140">
        <v>0</v>
      </c>
      <c r="J80" s="115" t="s">
        <v>513</v>
      </c>
      <c r="K80" s="116" t="s">
        <v>513</v>
      </c>
    </row>
    <row r="81" spans="1:11" ht="14.1" customHeight="1" x14ac:dyDescent="0.2">
      <c r="A81" s="310" t="s">
        <v>321</v>
      </c>
      <c r="B81" s="311" t="s">
        <v>333</v>
      </c>
      <c r="C81" s="312"/>
      <c r="D81" s="125">
        <v>0.50219711236660391</v>
      </c>
      <c r="E81" s="143">
        <v>16</v>
      </c>
      <c r="F81" s="144">
        <v>8</v>
      </c>
      <c r="G81" s="144">
        <v>104</v>
      </c>
      <c r="H81" s="144">
        <v>13</v>
      </c>
      <c r="I81" s="145">
        <v>15</v>
      </c>
      <c r="J81" s="143">
        <v>1</v>
      </c>
      <c r="K81" s="146">
        <v>6.666666666666667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31727</v>
      </c>
      <c r="C10" s="114">
        <v>17435</v>
      </c>
      <c r="D10" s="114">
        <v>14292</v>
      </c>
      <c r="E10" s="114">
        <v>24206</v>
      </c>
      <c r="F10" s="114">
        <v>6773</v>
      </c>
      <c r="G10" s="114">
        <v>5333</v>
      </c>
      <c r="H10" s="114">
        <v>7642</v>
      </c>
      <c r="I10" s="115">
        <v>10535</v>
      </c>
      <c r="J10" s="114">
        <v>6700</v>
      </c>
      <c r="K10" s="114">
        <v>3835</v>
      </c>
      <c r="L10" s="423">
        <v>2133</v>
      </c>
      <c r="M10" s="424">
        <v>2096</v>
      </c>
    </row>
    <row r="11" spans="1:13" ht="11.1" customHeight="1" x14ac:dyDescent="0.2">
      <c r="A11" s="422" t="s">
        <v>387</v>
      </c>
      <c r="B11" s="115">
        <v>32291</v>
      </c>
      <c r="C11" s="114">
        <v>17868</v>
      </c>
      <c r="D11" s="114">
        <v>14423</v>
      </c>
      <c r="E11" s="114">
        <v>24652</v>
      </c>
      <c r="F11" s="114">
        <v>6905</v>
      </c>
      <c r="G11" s="114">
        <v>5278</v>
      </c>
      <c r="H11" s="114">
        <v>7873</v>
      </c>
      <c r="I11" s="115">
        <v>10762</v>
      </c>
      <c r="J11" s="114">
        <v>6756</v>
      </c>
      <c r="K11" s="114">
        <v>4006</v>
      </c>
      <c r="L11" s="423">
        <v>1940</v>
      </c>
      <c r="M11" s="424">
        <v>1439</v>
      </c>
    </row>
    <row r="12" spans="1:13" ht="11.1" customHeight="1" x14ac:dyDescent="0.2">
      <c r="A12" s="422" t="s">
        <v>388</v>
      </c>
      <c r="B12" s="115">
        <v>33123</v>
      </c>
      <c r="C12" s="114">
        <v>18317</v>
      </c>
      <c r="D12" s="114">
        <v>14806</v>
      </c>
      <c r="E12" s="114">
        <v>25332</v>
      </c>
      <c r="F12" s="114">
        <v>7029</v>
      </c>
      <c r="G12" s="114">
        <v>5741</v>
      </c>
      <c r="H12" s="114">
        <v>8019</v>
      </c>
      <c r="I12" s="115">
        <v>10769</v>
      </c>
      <c r="J12" s="114">
        <v>6700</v>
      </c>
      <c r="K12" s="114">
        <v>4069</v>
      </c>
      <c r="L12" s="423">
        <v>3117</v>
      </c>
      <c r="M12" s="424">
        <v>2453</v>
      </c>
    </row>
    <row r="13" spans="1:13" s="110" customFormat="1" ht="11.1" customHeight="1" x14ac:dyDescent="0.2">
      <c r="A13" s="422" t="s">
        <v>389</v>
      </c>
      <c r="B13" s="115">
        <v>32702</v>
      </c>
      <c r="C13" s="114">
        <v>17873</v>
      </c>
      <c r="D13" s="114">
        <v>14829</v>
      </c>
      <c r="E13" s="114">
        <v>24817</v>
      </c>
      <c r="F13" s="114">
        <v>7122</v>
      </c>
      <c r="G13" s="114">
        <v>5544</v>
      </c>
      <c r="H13" s="114">
        <v>8061</v>
      </c>
      <c r="I13" s="115">
        <v>10922</v>
      </c>
      <c r="J13" s="114">
        <v>6814</v>
      </c>
      <c r="K13" s="114">
        <v>4108</v>
      </c>
      <c r="L13" s="423">
        <v>1666</v>
      </c>
      <c r="M13" s="424">
        <v>2092</v>
      </c>
    </row>
    <row r="14" spans="1:13" ht="15" customHeight="1" x14ac:dyDescent="0.2">
      <c r="A14" s="422" t="s">
        <v>390</v>
      </c>
      <c r="B14" s="115">
        <v>32774</v>
      </c>
      <c r="C14" s="114">
        <v>17856</v>
      </c>
      <c r="D14" s="114">
        <v>14918</v>
      </c>
      <c r="E14" s="114">
        <v>23998</v>
      </c>
      <c r="F14" s="114">
        <v>8186</v>
      </c>
      <c r="G14" s="114">
        <v>5421</v>
      </c>
      <c r="H14" s="114">
        <v>8228</v>
      </c>
      <c r="I14" s="115">
        <v>10450</v>
      </c>
      <c r="J14" s="114">
        <v>6619</v>
      </c>
      <c r="K14" s="114">
        <v>3831</v>
      </c>
      <c r="L14" s="423">
        <v>2381</v>
      </c>
      <c r="M14" s="424">
        <v>2174</v>
      </c>
    </row>
    <row r="15" spans="1:13" ht="11.1" customHeight="1" x14ac:dyDescent="0.2">
      <c r="A15" s="422" t="s">
        <v>387</v>
      </c>
      <c r="B15" s="115">
        <v>33249</v>
      </c>
      <c r="C15" s="114">
        <v>18230</v>
      </c>
      <c r="D15" s="114">
        <v>15019</v>
      </c>
      <c r="E15" s="114">
        <v>24238</v>
      </c>
      <c r="F15" s="114">
        <v>8420</v>
      </c>
      <c r="G15" s="114">
        <v>5279</v>
      </c>
      <c r="H15" s="114">
        <v>8468</v>
      </c>
      <c r="I15" s="115">
        <v>10833</v>
      </c>
      <c r="J15" s="114">
        <v>6704</v>
      </c>
      <c r="K15" s="114">
        <v>4129</v>
      </c>
      <c r="L15" s="423">
        <v>2005</v>
      </c>
      <c r="M15" s="424">
        <v>1588</v>
      </c>
    </row>
    <row r="16" spans="1:13" ht="11.1" customHeight="1" x14ac:dyDescent="0.2">
      <c r="A16" s="422" t="s">
        <v>388</v>
      </c>
      <c r="B16" s="115">
        <v>34088</v>
      </c>
      <c r="C16" s="114">
        <v>18736</v>
      </c>
      <c r="D16" s="114">
        <v>15352</v>
      </c>
      <c r="E16" s="114">
        <v>24862</v>
      </c>
      <c r="F16" s="114">
        <v>8596</v>
      </c>
      <c r="G16" s="114">
        <v>5768</v>
      </c>
      <c r="H16" s="114">
        <v>8680</v>
      </c>
      <c r="I16" s="115">
        <v>10907</v>
      </c>
      <c r="J16" s="114">
        <v>6728</v>
      </c>
      <c r="K16" s="114">
        <v>4179</v>
      </c>
      <c r="L16" s="423">
        <v>3396</v>
      </c>
      <c r="M16" s="424">
        <v>2655</v>
      </c>
    </row>
    <row r="17" spans="1:13" s="110" customFormat="1" ht="11.1" customHeight="1" x14ac:dyDescent="0.2">
      <c r="A17" s="422" t="s">
        <v>389</v>
      </c>
      <c r="B17" s="115">
        <v>33973</v>
      </c>
      <c r="C17" s="114">
        <v>18501</v>
      </c>
      <c r="D17" s="114">
        <v>15472</v>
      </c>
      <c r="E17" s="114">
        <v>25293</v>
      </c>
      <c r="F17" s="114">
        <v>8647</v>
      </c>
      <c r="G17" s="114">
        <v>5622</v>
      </c>
      <c r="H17" s="114">
        <v>8742</v>
      </c>
      <c r="I17" s="115">
        <v>11070</v>
      </c>
      <c r="J17" s="114">
        <v>6796</v>
      </c>
      <c r="K17" s="114">
        <v>4274</v>
      </c>
      <c r="L17" s="423">
        <v>1769</v>
      </c>
      <c r="M17" s="424">
        <v>2012</v>
      </c>
    </row>
    <row r="18" spans="1:13" ht="15" customHeight="1" x14ac:dyDescent="0.2">
      <c r="A18" s="422" t="s">
        <v>391</v>
      </c>
      <c r="B18" s="115">
        <v>34189</v>
      </c>
      <c r="C18" s="114">
        <v>18693</v>
      </c>
      <c r="D18" s="114">
        <v>15496</v>
      </c>
      <c r="E18" s="114">
        <v>25518</v>
      </c>
      <c r="F18" s="114">
        <v>8628</v>
      </c>
      <c r="G18" s="114">
        <v>5505</v>
      </c>
      <c r="H18" s="114">
        <v>8900</v>
      </c>
      <c r="I18" s="115">
        <v>10746</v>
      </c>
      <c r="J18" s="114">
        <v>6627</v>
      </c>
      <c r="K18" s="114">
        <v>4119</v>
      </c>
      <c r="L18" s="423">
        <v>2590</v>
      </c>
      <c r="M18" s="424">
        <v>2401</v>
      </c>
    </row>
    <row r="19" spans="1:13" ht="11.1" customHeight="1" x14ac:dyDescent="0.2">
      <c r="A19" s="422" t="s">
        <v>387</v>
      </c>
      <c r="B19" s="115">
        <v>34442</v>
      </c>
      <c r="C19" s="114">
        <v>18920</v>
      </c>
      <c r="D19" s="114">
        <v>15522</v>
      </c>
      <c r="E19" s="114">
        <v>25632</v>
      </c>
      <c r="F19" s="114">
        <v>8764</v>
      </c>
      <c r="G19" s="114">
        <v>5369</v>
      </c>
      <c r="H19" s="114">
        <v>9119</v>
      </c>
      <c r="I19" s="115">
        <v>10919</v>
      </c>
      <c r="J19" s="114">
        <v>6651</v>
      </c>
      <c r="K19" s="114">
        <v>4268</v>
      </c>
      <c r="L19" s="423">
        <v>1858</v>
      </c>
      <c r="M19" s="424">
        <v>1628</v>
      </c>
    </row>
    <row r="20" spans="1:13" ht="11.1" customHeight="1" x14ac:dyDescent="0.2">
      <c r="A20" s="422" t="s">
        <v>388</v>
      </c>
      <c r="B20" s="115">
        <v>35040</v>
      </c>
      <c r="C20" s="114">
        <v>19201</v>
      </c>
      <c r="D20" s="114">
        <v>15839</v>
      </c>
      <c r="E20" s="114">
        <v>26008</v>
      </c>
      <c r="F20" s="114">
        <v>8889</v>
      </c>
      <c r="G20" s="114">
        <v>5849</v>
      </c>
      <c r="H20" s="114">
        <v>9238</v>
      </c>
      <c r="I20" s="115">
        <v>10857</v>
      </c>
      <c r="J20" s="114">
        <v>6604</v>
      </c>
      <c r="K20" s="114">
        <v>4253</v>
      </c>
      <c r="L20" s="423">
        <v>3285</v>
      </c>
      <c r="M20" s="424">
        <v>2704</v>
      </c>
    </row>
    <row r="21" spans="1:13" s="110" customFormat="1" ht="11.1" customHeight="1" x14ac:dyDescent="0.2">
      <c r="A21" s="422" t="s">
        <v>389</v>
      </c>
      <c r="B21" s="115">
        <v>34570</v>
      </c>
      <c r="C21" s="114">
        <v>18776</v>
      </c>
      <c r="D21" s="114">
        <v>15794</v>
      </c>
      <c r="E21" s="114">
        <v>25711</v>
      </c>
      <c r="F21" s="114">
        <v>8853</v>
      </c>
      <c r="G21" s="114">
        <v>5607</v>
      </c>
      <c r="H21" s="114">
        <v>9317</v>
      </c>
      <c r="I21" s="115">
        <v>10746</v>
      </c>
      <c r="J21" s="114">
        <v>6664</v>
      </c>
      <c r="K21" s="114">
        <v>4082</v>
      </c>
      <c r="L21" s="423">
        <v>1579</v>
      </c>
      <c r="M21" s="424">
        <v>2120</v>
      </c>
    </row>
    <row r="22" spans="1:13" ht="15" customHeight="1" x14ac:dyDescent="0.2">
      <c r="A22" s="422" t="s">
        <v>392</v>
      </c>
      <c r="B22" s="115">
        <v>34970</v>
      </c>
      <c r="C22" s="114">
        <v>18942</v>
      </c>
      <c r="D22" s="114">
        <v>16028</v>
      </c>
      <c r="E22" s="114">
        <v>25765</v>
      </c>
      <c r="F22" s="114">
        <v>9005</v>
      </c>
      <c r="G22" s="114">
        <v>5519</v>
      </c>
      <c r="H22" s="114">
        <v>9549</v>
      </c>
      <c r="I22" s="115">
        <v>10508</v>
      </c>
      <c r="J22" s="114">
        <v>6539</v>
      </c>
      <c r="K22" s="114">
        <v>3969</v>
      </c>
      <c r="L22" s="423">
        <v>2348</v>
      </c>
      <c r="M22" s="424">
        <v>2232</v>
      </c>
    </row>
    <row r="23" spans="1:13" ht="11.1" customHeight="1" x14ac:dyDescent="0.2">
      <c r="A23" s="422" t="s">
        <v>387</v>
      </c>
      <c r="B23" s="115">
        <v>35301</v>
      </c>
      <c r="C23" s="114">
        <v>19304</v>
      </c>
      <c r="D23" s="114">
        <v>15997</v>
      </c>
      <c r="E23" s="114">
        <v>25996</v>
      </c>
      <c r="F23" s="114">
        <v>9100</v>
      </c>
      <c r="G23" s="114">
        <v>5428</v>
      </c>
      <c r="H23" s="114">
        <v>9750</v>
      </c>
      <c r="I23" s="115">
        <v>10783</v>
      </c>
      <c r="J23" s="114">
        <v>6589</v>
      </c>
      <c r="K23" s="114">
        <v>4194</v>
      </c>
      <c r="L23" s="423">
        <v>2171</v>
      </c>
      <c r="M23" s="424">
        <v>1893</v>
      </c>
    </row>
    <row r="24" spans="1:13" ht="11.1" customHeight="1" x14ac:dyDescent="0.2">
      <c r="A24" s="422" t="s">
        <v>388</v>
      </c>
      <c r="B24" s="115">
        <v>36040</v>
      </c>
      <c r="C24" s="114">
        <v>19741</v>
      </c>
      <c r="D24" s="114">
        <v>16299</v>
      </c>
      <c r="E24" s="114">
        <v>26165</v>
      </c>
      <c r="F24" s="114">
        <v>9166</v>
      </c>
      <c r="G24" s="114">
        <v>5954</v>
      </c>
      <c r="H24" s="114">
        <v>9877</v>
      </c>
      <c r="I24" s="115">
        <v>10931</v>
      </c>
      <c r="J24" s="114">
        <v>6623</v>
      </c>
      <c r="K24" s="114">
        <v>4308</v>
      </c>
      <c r="L24" s="423">
        <v>3448</v>
      </c>
      <c r="M24" s="424">
        <v>2838</v>
      </c>
    </row>
    <row r="25" spans="1:13" s="110" customFormat="1" ht="11.1" customHeight="1" x14ac:dyDescent="0.2">
      <c r="A25" s="422" t="s">
        <v>389</v>
      </c>
      <c r="B25" s="115">
        <v>35561</v>
      </c>
      <c r="C25" s="114">
        <v>19315</v>
      </c>
      <c r="D25" s="114">
        <v>16246</v>
      </c>
      <c r="E25" s="114">
        <v>25644</v>
      </c>
      <c r="F25" s="114">
        <v>9206</v>
      </c>
      <c r="G25" s="114">
        <v>5747</v>
      </c>
      <c r="H25" s="114">
        <v>9945</v>
      </c>
      <c r="I25" s="115">
        <v>10837</v>
      </c>
      <c r="J25" s="114">
        <v>6658</v>
      </c>
      <c r="K25" s="114">
        <v>4179</v>
      </c>
      <c r="L25" s="423">
        <v>1480</v>
      </c>
      <c r="M25" s="424">
        <v>1966</v>
      </c>
    </row>
    <row r="26" spans="1:13" ht="15" customHeight="1" x14ac:dyDescent="0.2">
      <c r="A26" s="422" t="s">
        <v>393</v>
      </c>
      <c r="B26" s="115">
        <v>35732</v>
      </c>
      <c r="C26" s="114">
        <v>19417</v>
      </c>
      <c r="D26" s="114">
        <v>16315</v>
      </c>
      <c r="E26" s="114">
        <v>25721</v>
      </c>
      <c r="F26" s="114">
        <v>9291</v>
      </c>
      <c r="G26" s="114">
        <v>5613</v>
      </c>
      <c r="H26" s="114">
        <v>10057</v>
      </c>
      <c r="I26" s="115">
        <v>10693</v>
      </c>
      <c r="J26" s="114">
        <v>6613</v>
      </c>
      <c r="K26" s="114">
        <v>4080</v>
      </c>
      <c r="L26" s="423">
        <v>2447</v>
      </c>
      <c r="M26" s="424">
        <v>2278</v>
      </c>
    </row>
    <row r="27" spans="1:13" ht="11.1" customHeight="1" x14ac:dyDescent="0.2">
      <c r="A27" s="422" t="s">
        <v>387</v>
      </c>
      <c r="B27" s="115">
        <v>36020</v>
      </c>
      <c r="C27" s="114">
        <v>19631</v>
      </c>
      <c r="D27" s="114">
        <v>16389</v>
      </c>
      <c r="E27" s="114">
        <v>25901</v>
      </c>
      <c r="F27" s="114">
        <v>9417</v>
      </c>
      <c r="G27" s="114">
        <v>5479</v>
      </c>
      <c r="H27" s="114">
        <v>10271</v>
      </c>
      <c r="I27" s="115">
        <v>10911</v>
      </c>
      <c r="J27" s="114">
        <v>6685</v>
      </c>
      <c r="K27" s="114">
        <v>4226</v>
      </c>
      <c r="L27" s="423">
        <v>2026</v>
      </c>
      <c r="M27" s="424">
        <v>1745</v>
      </c>
    </row>
    <row r="28" spans="1:13" ht="11.1" customHeight="1" x14ac:dyDescent="0.2">
      <c r="A28" s="422" t="s">
        <v>388</v>
      </c>
      <c r="B28" s="115">
        <v>36637</v>
      </c>
      <c r="C28" s="114">
        <v>20019</v>
      </c>
      <c r="D28" s="114">
        <v>16618</v>
      </c>
      <c r="E28" s="114">
        <v>26867</v>
      </c>
      <c r="F28" s="114">
        <v>9531</v>
      </c>
      <c r="G28" s="114">
        <v>5961</v>
      </c>
      <c r="H28" s="114">
        <v>10356</v>
      </c>
      <c r="I28" s="115">
        <v>10844</v>
      </c>
      <c r="J28" s="114">
        <v>6583</v>
      </c>
      <c r="K28" s="114">
        <v>4261</v>
      </c>
      <c r="L28" s="423">
        <v>3479</v>
      </c>
      <c r="M28" s="424">
        <v>2796</v>
      </c>
    </row>
    <row r="29" spans="1:13" s="110" customFormat="1" ht="11.1" customHeight="1" x14ac:dyDescent="0.2">
      <c r="A29" s="422" t="s">
        <v>389</v>
      </c>
      <c r="B29" s="115">
        <v>36212</v>
      </c>
      <c r="C29" s="114">
        <v>19530</v>
      </c>
      <c r="D29" s="114">
        <v>16682</v>
      </c>
      <c r="E29" s="114">
        <v>26484</v>
      </c>
      <c r="F29" s="114">
        <v>9691</v>
      </c>
      <c r="G29" s="114">
        <v>5765</v>
      </c>
      <c r="H29" s="114">
        <v>10406</v>
      </c>
      <c r="I29" s="115">
        <v>10868</v>
      </c>
      <c r="J29" s="114">
        <v>6658</v>
      </c>
      <c r="K29" s="114">
        <v>4210</v>
      </c>
      <c r="L29" s="423">
        <v>1643</v>
      </c>
      <c r="M29" s="424">
        <v>2130</v>
      </c>
    </row>
    <row r="30" spans="1:13" ht="15" customHeight="1" x14ac:dyDescent="0.2">
      <c r="A30" s="422" t="s">
        <v>394</v>
      </c>
      <c r="B30" s="115">
        <v>36627</v>
      </c>
      <c r="C30" s="114">
        <v>19744</v>
      </c>
      <c r="D30" s="114">
        <v>16883</v>
      </c>
      <c r="E30" s="114">
        <v>26665</v>
      </c>
      <c r="F30" s="114">
        <v>9937</v>
      </c>
      <c r="G30" s="114">
        <v>5661</v>
      </c>
      <c r="H30" s="114">
        <v>10588</v>
      </c>
      <c r="I30" s="115">
        <v>10656</v>
      </c>
      <c r="J30" s="114">
        <v>6480</v>
      </c>
      <c r="K30" s="114">
        <v>4176</v>
      </c>
      <c r="L30" s="423">
        <v>2483</v>
      </c>
      <c r="M30" s="424">
        <v>2567</v>
      </c>
    </row>
    <row r="31" spans="1:13" ht="11.1" customHeight="1" x14ac:dyDescent="0.2">
      <c r="A31" s="422" t="s">
        <v>387</v>
      </c>
      <c r="B31" s="115">
        <v>36951</v>
      </c>
      <c r="C31" s="114">
        <v>20071</v>
      </c>
      <c r="D31" s="114">
        <v>16880</v>
      </c>
      <c r="E31" s="114">
        <v>26832</v>
      </c>
      <c r="F31" s="114">
        <v>10095</v>
      </c>
      <c r="G31" s="114">
        <v>5559</v>
      </c>
      <c r="H31" s="114">
        <v>10725</v>
      </c>
      <c r="I31" s="115">
        <v>10910</v>
      </c>
      <c r="J31" s="114">
        <v>6575</v>
      </c>
      <c r="K31" s="114">
        <v>4335</v>
      </c>
      <c r="L31" s="423">
        <v>2199</v>
      </c>
      <c r="M31" s="424">
        <v>1925</v>
      </c>
    </row>
    <row r="32" spans="1:13" ht="11.1" customHeight="1" x14ac:dyDescent="0.2">
      <c r="A32" s="422" t="s">
        <v>388</v>
      </c>
      <c r="B32" s="115">
        <v>37876</v>
      </c>
      <c r="C32" s="114">
        <v>20675</v>
      </c>
      <c r="D32" s="114">
        <v>17201</v>
      </c>
      <c r="E32" s="114">
        <v>27695</v>
      </c>
      <c r="F32" s="114">
        <v>10164</v>
      </c>
      <c r="G32" s="114">
        <v>6078</v>
      </c>
      <c r="H32" s="114">
        <v>10878</v>
      </c>
      <c r="I32" s="115">
        <v>11029</v>
      </c>
      <c r="J32" s="114">
        <v>6578</v>
      </c>
      <c r="K32" s="114">
        <v>4451</v>
      </c>
      <c r="L32" s="423">
        <v>3765</v>
      </c>
      <c r="M32" s="424">
        <v>2975</v>
      </c>
    </row>
    <row r="33" spans="1:13" s="110" customFormat="1" ht="11.1" customHeight="1" x14ac:dyDescent="0.2">
      <c r="A33" s="422" t="s">
        <v>389</v>
      </c>
      <c r="B33" s="115">
        <v>37689</v>
      </c>
      <c r="C33" s="114">
        <v>20441</v>
      </c>
      <c r="D33" s="114">
        <v>17248</v>
      </c>
      <c r="E33" s="114">
        <v>27460</v>
      </c>
      <c r="F33" s="114">
        <v>10215</v>
      </c>
      <c r="G33" s="114">
        <v>5918</v>
      </c>
      <c r="H33" s="114">
        <v>10908</v>
      </c>
      <c r="I33" s="115">
        <v>10938</v>
      </c>
      <c r="J33" s="114">
        <v>6592</v>
      </c>
      <c r="K33" s="114">
        <v>4346</v>
      </c>
      <c r="L33" s="423">
        <v>2207</v>
      </c>
      <c r="M33" s="424">
        <v>2478</v>
      </c>
    </row>
    <row r="34" spans="1:13" ht="15" customHeight="1" x14ac:dyDescent="0.2">
      <c r="A34" s="422" t="s">
        <v>395</v>
      </c>
      <c r="B34" s="115">
        <v>38352</v>
      </c>
      <c r="C34" s="114">
        <v>20997</v>
      </c>
      <c r="D34" s="114">
        <v>17355</v>
      </c>
      <c r="E34" s="114">
        <v>28028</v>
      </c>
      <c r="F34" s="114">
        <v>10312</v>
      </c>
      <c r="G34" s="114">
        <v>5801</v>
      </c>
      <c r="H34" s="114">
        <v>11122</v>
      </c>
      <c r="I34" s="115">
        <v>10880</v>
      </c>
      <c r="J34" s="114">
        <v>6518</v>
      </c>
      <c r="K34" s="114">
        <v>4362</v>
      </c>
      <c r="L34" s="423">
        <v>3268</v>
      </c>
      <c r="M34" s="424">
        <v>2565</v>
      </c>
    </row>
    <row r="35" spans="1:13" ht="11.1" customHeight="1" x14ac:dyDescent="0.2">
      <c r="A35" s="422" t="s">
        <v>387</v>
      </c>
      <c r="B35" s="115">
        <v>38600</v>
      </c>
      <c r="C35" s="114">
        <v>21203</v>
      </c>
      <c r="D35" s="114">
        <v>17397</v>
      </c>
      <c r="E35" s="114">
        <v>28149</v>
      </c>
      <c r="F35" s="114">
        <v>10444</v>
      </c>
      <c r="G35" s="114">
        <v>5671</v>
      </c>
      <c r="H35" s="114">
        <v>11327</v>
      </c>
      <c r="I35" s="115">
        <v>11089</v>
      </c>
      <c r="J35" s="114">
        <v>6598</v>
      </c>
      <c r="K35" s="114">
        <v>4491</v>
      </c>
      <c r="L35" s="423">
        <v>2268</v>
      </c>
      <c r="M35" s="424">
        <v>2086</v>
      </c>
    </row>
    <row r="36" spans="1:13" ht="11.1" customHeight="1" x14ac:dyDescent="0.2">
      <c r="A36" s="422" t="s">
        <v>388</v>
      </c>
      <c r="B36" s="115">
        <v>39378</v>
      </c>
      <c r="C36" s="114">
        <v>21641</v>
      </c>
      <c r="D36" s="114">
        <v>17737</v>
      </c>
      <c r="E36" s="114">
        <v>28785</v>
      </c>
      <c r="F36" s="114">
        <v>10590</v>
      </c>
      <c r="G36" s="114">
        <v>6171</v>
      </c>
      <c r="H36" s="114">
        <v>11488</v>
      </c>
      <c r="I36" s="115">
        <v>11141</v>
      </c>
      <c r="J36" s="114">
        <v>6489</v>
      </c>
      <c r="K36" s="114">
        <v>4652</v>
      </c>
      <c r="L36" s="423">
        <v>3913</v>
      </c>
      <c r="M36" s="424">
        <v>3221</v>
      </c>
    </row>
    <row r="37" spans="1:13" s="110" customFormat="1" ht="11.1" customHeight="1" x14ac:dyDescent="0.2">
      <c r="A37" s="422" t="s">
        <v>389</v>
      </c>
      <c r="B37" s="115">
        <v>39427</v>
      </c>
      <c r="C37" s="114">
        <v>21587</v>
      </c>
      <c r="D37" s="114">
        <v>17840</v>
      </c>
      <c r="E37" s="114">
        <v>28770</v>
      </c>
      <c r="F37" s="114">
        <v>10654</v>
      </c>
      <c r="G37" s="114">
        <v>5986</v>
      </c>
      <c r="H37" s="114">
        <v>11621</v>
      </c>
      <c r="I37" s="115">
        <v>11153</v>
      </c>
      <c r="J37" s="114">
        <v>6548</v>
      </c>
      <c r="K37" s="114">
        <v>4605</v>
      </c>
      <c r="L37" s="423">
        <v>2238</v>
      </c>
      <c r="M37" s="424">
        <v>2243</v>
      </c>
    </row>
    <row r="38" spans="1:13" ht="15" customHeight="1" x14ac:dyDescent="0.2">
      <c r="A38" s="425" t="s">
        <v>396</v>
      </c>
      <c r="B38" s="115">
        <v>39527</v>
      </c>
      <c r="C38" s="114">
        <v>21696</v>
      </c>
      <c r="D38" s="114">
        <v>17831</v>
      </c>
      <c r="E38" s="114">
        <v>28794</v>
      </c>
      <c r="F38" s="114">
        <v>10732</v>
      </c>
      <c r="G38" s="114">
        <v>5781</v>
      </c>
      <c r="H38" s="114">
        <v>11830</v>
      </c>
      <c r="I38" s="115">
        <v>11174</v>
      </c>
      <c r="J38" s="114">
        <v>6492</v>
      </c>
      <c r="K38" s="114">
        <v>4682</v>
      </c>
      <c r="L38" s="423">
        <v>3239</v>
      </c>
      <c r="M38" s="424">
        <v>3171</v>
      </c>
    </row>
    <row r="39" spans="1:13" ht="11.1" customHeight="1" x14ac:dyDescent="0.2">
      <c r="A39" s="422" t="s">
        <v>387</v>
      </c>
      <c r="B39" s="115">
        <v>39789</v>
      </c>
      <c r="C39" s="114">
        <v>21874</v>
      </c>
      <c r="D39" s="114">
        <v>17915</v>
      </c>
      <c r="E39" s="114">
        <v>28930</v>
      </c>
      <c r="F39" s="114">
        <v>10858</v>
      </c>
      <c r="G39" s="114">
        <v>5629</v>
      </c>
      <c r="H39" s="114">
        <v>12026</v>
      </c>
      <c r="I39" s="115">
        <v>11342</v>
      </c>
      <c r="J39" s="114">
        <v>6528</v>
      </c>
      <c r="K39" s="114">
        <v>4814</v>
      </c>
      <c r="L39" s="423">
        <v>2410</v>
      </c>
      <c r="M39" s="424">
        <v>2196</v>
      </c>
    </row>
    <row r="40" spans="1:13" ht="11.1" customHeight="1" x14ac:dyDescent="0.2">
      <c r="A40" s="425" t="s">
        <v>388</v>
      </c>
      <c r="B40" s="115">
        <v>40725</v>
      </c>
      <c r="C40" s="114">
        <v>22379</v>
      </c>
      <c r="D40" s="114">
        <v>18346</v>
      </c>
      <c r="E40" s="114">
        <v>29465</v>
      </c>
      <c r="F40" s="114">
        <v>11260</v>
      </c>
      <c r="G40" s="114">
        <v>6204</v>
      </c>
      <c r="H40" s="114">
        <v>12248</v>
      </c>
      <c r="I40" s="115">
        <v>11366</v>
      </c>
      <c r="J40" s="114">
        <v>6415</v>
      </c>
      <c r="K40" s="114">
        <v>4951</v>
      </c>
      <c r="L40" s="423">
        <v>4313</v>
      </c>
      <c r="M40" s="424">
        <v>3525</v>
      </c>
    </row>
    <row r="41" spans="1:13" s="110" customFormat="1" ht="11.1" customHeight="1" x14ac:dyDescent="0.2">
      <c r="A41" s="422" t="s">
        <v>389</v>
      </c>
      <c r="B41" s="115">
        <v>40463</v>
      </c>
      <c r="C41" s="114">
        <v>22126</v>
      </c>
      <c r="D41" s="114">
        <v>18337</v>
      </c>
      <c r="E41" s="114">
        <v>29199</v>
      </c>
      <c r="F41" s="114">
        <v>11264</v>
      </c>
      <c r="G41" s="114">
        <v>6002</v>
      </c>
      <c r="H41" s="114">
        <v>12238</v>
      </c>
      <c r="I41" s="115">
        <v>11387</v>
      </c>
      <c r="J41" s="114">
        <v>6438</v>
      </c>
      <c r="K41" s="114">
        <v>4949</v>
      </c>
      <c r="L41" s="423">
        <v>2406</v>
      </c>
      <c r="M41" s="424">
        <v>2698</v>
      </c>
    </row>
    <row r="42" spans="1:13" ht="15" customHeight="1" x14ac:dyDescent="0.2">
      <c r="A42" s="422" t="s">
        <v>397</v>
      </c>
      <c r="B42" s="115">
        <v>40718</v>
      </c>
      <c r="C42" s="114">
        <v>22323</v>
      </c>
      <c r="D42" s="114">
        <v>18395</v>
      </c>
      <c r="E42" s="114">
        <v>29322</v>
      </c>
      <c r="F42" s="114">
        <v>11396</v>
      </c>
      <c r="G42" s="114">
        <v>5841</v>
      </c>
      <c r="H42" s="114">
        <v>12391</v>
      </c>
      <c r="I42" s="115">
        <v>11373</v>
      </c>
      <c r="J42" s="114">
        <v>6391</v>
      </c>
      <c r="K42" s="114">
        <v>4982</v>
      </c>
      <c r="L42" s="423">
        <v>3357</v>
      </c>
      <c r="M42" s="424">
        <v>3178</v>
      </c>
    </row>
    <row r="43" spans="1:13" ht="11.1" customHeight="1" x14ac:dyDescent="0.2">
      <c r="A43" s="422" t="s">
        <v>387</v>
      </c>
      <c r="B43" s="115">
        <v>41185</v>
      </c>
      <c r="C43" s="114">
        <v>22726</v>
      </c>
      <c r="D43" s="114">
        <v>18459</v>
      </c>
      <c r="E43" s="114">
        <v>29706</v>
      </c>
      <c r="F43" s="114">
        <v>11479</v>
      </c>
      <c r="G43" s="114">
        <v>5767</v>
      </c>
      <c r="H43" s="114">
        <v>12620</v>
      </c>
      <c r="I43" s="115">
        <v>11701</v>
      </c>
      <c r="J43" s="114">
        <v>6481</v>
      </c>
      <c r="K43" s="114">
        <v>5220</v>
      </c>
      <c r="L43" s="423">
        <v>3443</v>
      </c>
      <c r="M43" s="424">
        <v>3038</v>
      </c>
    </row>
    <row r="44" spans="1:13" ht="11.1" customHeight="1" x14ac:dyDescent="0.2">
      <c r="A44" s="422" t="s">
        <v>388</v>
      </c>
      <c r="B44" s="115">
        <v>41949</v>
      </c>
      <c r="C44" s="114">
        <v>23114</v>
      </c>
      <c r="D44" s="114">
        <v>18835</v>
      </c>
      <c r="E44" s="114">
        <v>30453</v>
      </c>
      <c r="F44" s="114">
        <v>11496</v>
      </c>
      <c r="G44" s="114">
        <v>6287</v>
      </c>
      <c r="H44" s="114">
        <v>12745</v>
      </c>
      <c r="I44" s="115">
        <v>11734</v>
      </c>
      <c r="J44" s="114">
        <v>6382</v>
      </c>
      <c r="K44" s="114">
        <v>5352</v>
      </c>
      <c r="L44" s="423">
        <v>4628</v>
      </c>
      <c r="M44" s="424">
        <v>4041</v>
      </c>
    </row>
    <row r="45" spans="1:13" s="110" customFormat="1" ht="11.1" customHeight="1" x14ac:dyDescent="0.2">
      <c r="A45" s="422" t="s">
        <v>389</v>
      </c>
      <c r="B45" s="115">
        <v>41645</v>
      </c>
      <c r="C45" s="114">
        <v>22883</v>
      </c>
      <c r="D45" s="114">
        <v>18762</v>
      </c>
      <c r="E45" s="114">
        <v>30112</v>
      </c>
      <c r="F45" s="114">
        <v>11533</v>
      </c>
      <c r="G45" s="114">
        <v>6097</v>
      </c>
      <c r="H45" s="114">
        <v>12702</v>
      </c>
      <c r="I45" s="115">
        <v>11734</v>
      </c>
      <c r="J45" s="114">
        <v>6483</v>
      </c>
      <c r="K45" s="114">
        <v>5251</v>
      </c>
      <c r="L45" s="423">
        <v>2304</v>
      </c>
      <c r="M45" s="424">
        <v>2722</v>
      </c>
    </row>
    <row r="46" spans="1:13" ht="15" customHeight="1" x14ac:dyDescent="0.2">
      <c r="A46" s="422" t="s">
        <v>398</v>
      </c>
      <c r="B46" s="115">
        <v>41858</v>
      </c>
      <c r="C46" s="114">
        <v>23034</v>
      </c>
      <c r="D46" s="114">
        <v>18824</v>
      </c>
      <c r="E46" s="114">
        <v>30309</v>
      </c>
      <c r="F46" s="114">
        <v>11549</v>
      </c>
      <c r="G46" s="114">
        <v>5947</v>
      </c>
      <c r="H46" s="114">
        <v>12925</v>
      </c>
      <c r="I46" s="115">
        <v>11643</v>
      </c>
      <c r="J46" s="114">
        <v>6396</v>
      </c>
      <c r="K46" s="114">
        <v>5247</v>
      </c>
      <c r="L46" s="423">
        <v>3454</v>
      </c>
      <c r="M46" s="424">
        <v>3258</v>
      </c>
    </row>
    <row r="47" spans="1:13" ht="11.1" customHeight="1" x14ac:dyDescent="0.2">
      <c r="A47" s="422" t="s">
        <v>387</v>
      </c>
      <c r="B47" s="115">
        <v>42067</v>
      </c>
      <c r="C47" s="114">
        <v>23239</v>
      </c>
      <c r="D47" s="114">
        <v>18828</v>
      </c>
      <c r="E47" s="114">
        <v>30374</v>
      </c>
      <c r="F47" s="114">
        <v>11693</v>
      </c>
      <c r="G47" s="114">
        <v>5853</v>
      </c>
      <c r="H47" s="114">
        <v>13111</v>
      </c>
      <c r="I47" s="115">
        <v>11778</v>
      </c>
      <c r="J47" s="114">
        <v>6437</v>
      </c>
      <c r="K47" s="114">
        <v>5341</v>
      </c>
      <c r="L47" s="423">
        <v>2730</v>
      </c>
      <c r="M47" s="424">
        <v>2540</v>
      </c>
    </row>
    <row r="48" spans="1:13" ht="11.1" customHeight="1" x14ac:dyDescent="0.2">
      <c r="A48" s="422" t="s">
        <v>388</v>
      </c>
      <c r="B48" s="115">
        <v>42717</v>
      </c>
      <c r="C48" s="114">
        <v>23581</v>
      </c>
      <c r="D48" s="114">
        <v>19136</v>
      </c>
      <c r="E48" s="114">
        <v>30854</v>
      </c>
      <c r="F48" s="114">
        <v>11863</v>
      </c>
      <c r="G48" s="114">
        <v>6249</v>
      </c>
      <c r="H48" s="114">
        <v>13311</v>
      </c>
      <c r="I48" s="115">
        <v>11752</v>
      </c>
      <c r="J48" s="114">
        <v>6375</v>
      </c>
      <c r="K48" s="114">
        <v>5377</v>
      </c>
      <c r="L48" s="423">
        <v>4257</v>
      </c>
      <c r="M48" s="424">
        <v>3577</v>
      </c>
    </row>
    <row r="49" spans="1:17" s="110" customFormat="1" ht="11.1" customHeight="1" x14ac:dyDescent="0.2">
      <c r="A49" s="422" t="s">
        <v>389</v>
      </c>
      <c r="B49" s="115">
        <v>42307</v>
      </c>
      <c r="C49" s="114">
        <v>23091</v>
      </c>
      <c r="D49" s="114">
        <v>19216</v>
      </c>
      <c r="E49" s="114">
        <v>30344</v>
      </c>
      <c r="F49" s="114">
        <v>11963</v>
      </c>
      <c r="G49" s="114">
        <v>5961</v>
      </c>
      <c r="H49" s="114">
        <v>13343</v>
      </c>
      <c r="I49" s="115">
        <v>11661</v>
      </c>
      <c r="J49" s="114">
        <v>6329</v>
      </c>
      <c r="K49" s="114">
        <v>5332</v>
      </c>
      <c r="L49" s="423">
        <v>2340</v>
      </c>
      <c r="M49" s="424">
        <v>2816</v>
      </c>
    </row>
    <row r="50" spans="1:17" ht="15" customHeight="1" x14ac:dyDescent="0.2">
      <c r="A50" s="422" t="s">
        <v>399</v>
      </c>
      <c r="B50" s="143">
        <v>42521</v>
      </c>
      <c r="C50" s="144">
        <v>23219</v>
      </c>
      <c r="D50" s="144">
        <v>19302</v>
      </c>
      <c r="E50" s="144">
        <v>30492</v>
      </c>
      <c r="F50" s="144">
        <v>12029</v>
      </c>
      <c r="G50" s="144">
        <v>5863</v>
      </c>
      <c r="H50" s="144">
        <v>13444</v>
      </c>
      <c r="I50" s="143">
        <v>11405</v>
      </c>
      <c r="J50" s="144">
        <v>6157</v>
      </c>
      <c r="K50" s="144">
        <v>5248</v>
      </c>
      <c r="L50" s="426">
        <v>3333</v>
      </c>
      <c r="M50" s="427">
        <v>3186</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519</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1.5839266090114195</v>
      </c>
      <c r="C6" s="480">
        <f>'Tabelle 3.3'!J11</f>
        <v>-2.0441466975865326</v>
      </c>
      <c r="D6" s="481">
        <f t="shared" ref="D6:E9" si="0">IF(OR(AND(B6&gt;=-50,B6&lt;=50),ISNUMBER(B6)=FALSE),B6,"")</f>
        <v>1.5839266090114195</v>
      </c>
      <c r="E6" s="481">
        <f t="shared" si="0"/>
        <v>-2.0441466975865326</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1.5839266090114195</v>
      </c>
      <c r="C14" s="480">
        <f>'Tabelle 3.3'!J11</f>
        <v>-2.0441466975865326</v>
      </c>
      <c r="D14" s="481">
        <f>IF(OR(AND(B14&gt;=-50,B14&lt;=50),ISNUMBER(B14)=FALSE),B14,"")</f>
        <v>1.5839266090114195</v>
      </c>
      <c r="E14" s="481">
        <f>IF(OR(AND(C14&gt;=-50,C14&lt;=50),ISNUMBER(C14)=FALSE),C14,"")</f>
        <v>-2.0441466975865326</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2.5830258302583027</v>
      </c>
      <c r="C15" s="480">
        <f>'Tabelle 3.3'!J12</f>
        <v>7.2796934865900385</v>
      </c>
      <c r="D15" s="481">
        <f t="shared" ref="D15:E45" si="3">IF(OR(AND(B15&gt;=-50,B15&lt;=50),ISNUMBER(B15)=FALSE),B15,"")</f>
        <v>2.5830258302583027</v>
      </c>
      <c r="E15" s="481">
        <f t="shared" si="3"/>
        <v>7.2796934865900385</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-0.38461538461538464</v>
      </c>
      <c r="C16" s="480">
        <f>'Tabelle 3.3'!J13</f>
        <v>0</v>
      </c>
      <c r="D16" s="481">
        <f t="shared" si="3"/>
        <v>-0.38461538461538464</v>
      </c>
      <c r="E16" s="481">
        <f t="shared" si="3"/>
        <v>0</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7.7361277164357548E-2</v>
      </c>
      <c r="C17" s="480">
        <f>'Tabelle 3.3'!J14</f>
        <v>-2.1479713603818618</v>
      </c>
      <c r="D17" s="481">
        <f t="shared" si="3"/>
        <v>7.7361277164357548E-2</v>
      </c>
      <c r="E17" s="481">
        <f t="shared" si="3"/>
        <v>-2.1479713603818618</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-0.38697194453402128</v>
      </c>
      <c r="C18" s="480">
        <f>'Tabelle 3.3'!J15</f>
        <v>-2.6052104208416833</v>
      </c>
      <c r="D18" s="481">
        <f t="shared" si="3"/>
        <v>-0.38697194453402128</v>
      </c>
      <c r="E18" s="481">
        <f t="shared" si="3"/>
        <v>-2.6052104208416833</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-8.677327383165985E-2</v>
      </c>
      <c r="C19" s="480">
        <f>'Tabelle 3.3'!J16</f>
        <v>-3.4305317324185247</v>
      </c>
      <c r="D19" s="481">
        <f t="shared" si="3"/>
        <v>-8.677327383165985E-2</v>
      </c>
      <c r="E19" s="481">
        <f t="shared" si="3"/>
        <v>-3.4305317324185247</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0.98328416912487704</v>
      </c>
      <c r="C20" s="480">
        <f>'Tabelle 3.3'!J17</f>
        <v>3.4285714285714284</v>
      </c>
      <c r="D20" s="481">
        <f t="shared" si="3"/>
        <v>0.98328416912487704</v>
      </c>
      <c r="E20" s="481">
        <f t="shared" si="3"/>
        <v>3.4285714285714284</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-2.682857949731714</v>
      </c>
      <c r="C21" s="480">
        <f>'Tabelle 3.3'!J18</f>
        <v>2.9612756264236904</v>
      </c>
      <c r="D21" s="481">
        <f t="shared" si="3"/>
        <v>-2.682857949731714</v>
      </c>
      <c r="E21" s="481">
        <f t="shared" si="3"/>
        <v>2.9612756264236904</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2.8431372549019609</v>
      </c>
      <c r="C22" s="480">
        <f>'Tabelle 3.3'!J19</f>
        <v>-5.0830397584297939</v>
      </c>
      <c r="D22" s="481">
        <f t="shared" si="3"/>
        <v>2.8431372549019609</v>
      </c>
      <c r="E22" s="481">
        <f t="shared" si="3"/>
        <v>-5.0830397584297939</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3.5470085470085468</v>
      </c>
      <c r="C23" s="480">
        <f>'Tabelle 3.3'!J20</f>
        <v>2.5974025974025974</v>
      </c>
      <c r="D23" s="481">
        <f t="shared" si="3"/>
        <v>3.5470085470085468</v>
      </c>
      <c r="E23" s="481">
        <f t="shared" si="3"/>
        <v>2.5974025974025974</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3.2884902840059791</v>
      </c>
      <c r="C24" s="480">
        <f>'Tabelle 3.3'!J21</f>
        <v>-1.0526315789473684</v>
      </c>
      <c r="D24" s="481">
        <f t="shared" si="3"/>
        <v>3.2884902840059791</v>
      </c>
      <c r="E24" s="481">
        <f t="shared" si="3"/>
        <v>-1.0526315789473684</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5.1282051282051286</v>
      </c>
      <c r="C25" s="480">
        <f>'Tabelle 3.3'!J22</f>
        <v>-2.5974025974025974</v>
      </c>
      <c r="D25" s="481">
        <f t="shared" si="3"/>
        <v>5.1282051282051286</v>
      </c>
      <c r="E25" s="481">
        <f t="shared" si="3"/>
        <v>-2.5974025974025974</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2.788339670468948</v>
      </c>
      <c r="C26" s="480">
        <f>'Tabelle 3.3'!J23</f>
        <v>0</v>
      </c>
      <c r="D26" s="481">
        <f t="shared" si="3"/>
        <v>2.788339670468948</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4.5277127244340356</v>
      </c>
      <c r="C27" s="480">
        <f>'Tabelle 3.3'!J24</f>
        <v>2.422145328719723</v>
      </c>
      <c r="D27" s="481">
        <f t="shared" si="3"/>
        <v>4.5277127244340356</v>
      </c>
      <c r="E27" s="481">
        <f t="shared" si="3"/>
        <v>2.422145328719723</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-0.81716036772216549</v>
      </c>
      <c r="C28" s="480">
        <f>'Tabelle 3.3'!J25</f>
        <v>-3.540772532188841</v>
      </c>
      <c r="D28" s="481">
        <f t="shared" si="3"/>
        <v>-0.81716036772216549</v>
      </c>
      <c r="E28" s="481">
        <f t="shared" si="3"/>
        <v>-3.540772532188841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-2.4271844660194173</v>
      </c>
      <c r="C29" s="480">
        <f>'Tabelle 3.3'!J26</f>
        <v>-10</v>
      </c>
      <c r="D29" s="481">
        <f t="shared" si="3"/>
        <v>-2.4271844660194173</v>
      </c>
      <c r="E29" s="481">
        <f t="shared" si="3"/>
        <v>-10</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4.1191381495564006</v>
      </c>
      <c r="C30" s="480">
        <f>'Tabelle 3.3'!J27</f>
        <v>-0.33003300330033003</v>
      </c>
      <c r="D30" s="481">
        <f t="shared" si="3"/>
        <v>4.1191381495564006</v>
      </c>
      <c r="E30" s="481">
        <f t="shared" si="3"/>
        <v>-0.33003300330033003</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0.92535471930906843</v>
      </c>
      <c r="C31" s="480">
        <f>'Tabelle 3.3'!J28</f>
        <v>-3.5555555555555554</v>
      </c>
      <c r="D31" s="481">
        <f t="shared" si="3"/>
        <v>0.92535471930906843</v>
      </c>
      <c r="E31" s="481">
        <f t="shared" si="3"/>
        <v>-3.5555555555555554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3.627407075682938</v>
      </c>
      <c r="C32" s="480">
        <f>'Tabelle 3.3'!J29</f>
        <v>0.30627871362940273</v>
      </c>
      <c r="D32" s="481">
        <f t="shared" si="3"/>
        <v>3.627407075682938</v>
      </c>
      <c r="E32" s="481">
        <f t="shared" si="3"/>
        <v>0.30627871362940273</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5.0445859872611463</v>
      </c>
      <c r="C33" s="480">
        <f>'Tabelle 3.3'!J30</f>
        <v>-12.335526315789474</v>
      </c>
      <c r="D33" s="481">
        <f t="shared" si="3"/>
        <v>5.0445859872611463</v>
      </c>
      <c r="E33" s="481">
        <f t="shared" si="3"/>
        <v>-12.335526315789474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3.6860879904875148</v>
      </c>
      <c r="C34" s="480">
        <f>'Tabelle 3.3'!J31</f>
        <v>-4.1732283464566926</v>
      </c>
      <c r="D34" s="481">
        <f t="shared" si="3"/>
        <v>3.6860879904875148</v>
      </c>
      <c r="E34" s="481">
        <f t="shared" si="3"/>
        <v>-4.1732283464566926</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2.5830258302583027</v>
      </c>
      <c r="C37" s="480">
        <f>'Tabelle 3.3'!J34</f>
        <v>7.2796934865900385</v>
      </c>
      <c r="D37" s="481">
        <f t="shared" si="3"/>
        <v>2.5830258302583027</v>
      </c>
      <c r="E37" s="481">
        <f t="shared" si="3"/>
        <v>7.2796934865900385</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-0.47045951859956237</v>
      </c>
      <c r="C38" s="480">
        <f>'Tabelle 3.3'!J35</f>
        <v>-4.4385264092321353E-2</v>
      </c>
      <c r="D38" s="481">
        <f t="shared" si="3"/>
        <v>-0.47045951859956237</v>
      </c>
      <c r="E38" s="481">
        <f t="shared" si="3"/>
        <v>-4.4385264092321353E-2</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3.1837295117137216</v>
      </c>
      <c r="C39" s="480">
        <f>'Tabelle 3.3'!J36</f>
        <v>-2.8042501916967906</v>
      </c>
      <c r="D39" s="481">
        <f t="shared" si="3"/>
        <v>3.1837295117137216</v>
      </c>
      <c r="E39" s="481">
        <f t="shared" si="3"/>
        <v>-2.8042501916967906</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3.1837295117137216</v>
      </c>
      <c r="C45" s="480">
        <f>'Tabelle 3.3'!J36</f>
        <v>-2.8042501916967906</v>
      </c>
      <c r="D45" s="481">
        <f t="shared" si="3"/>
        <v>3.1837295117137216</v>
      </c>
      <c r="E45" s="481">
        <f t="shared" si="3"/>
        <v>-2.8042501916967906</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35732</v>
      </c>
      <c r="C51" s="487">
        <v>6613</v>
      </c>
      <c r="D51" s="487">
        <v>4080</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36020</v>
      </c>
      <c r="C52" s="487">
        <v>6685</v>
      </c>
      <c r="D52" s="487">
        <v>4226</v>
      </c>
      <c r="E52" s="488">
        <f t="shared" ref="E52:G70" si="11">IF($A$51=37802,IF(COUNTBLANK(B$51:B$70)&gt;0,#N/A,B52/B$51*100),IF(COUNTBLANK(B$51:B$75)&gt;0,#N/A,B52/B$51*100))</f>
        <v>100.80600022388894</v>
      </c>
      <c r="F52" s="488">
        <f t="shared" si="11"/>
        <v>101.08876455466505</v>
      </c>
      <c r="G52" s="488">
        <f t="shared" si="11"/>
        <v>103.57843137254903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36637</v>
      </c>
      <c r="C53" s="487">
        <v>6583</v>
      </c>
      <c r="D53" s="487">
        <v>4261</v>
      </c>
      <c r="E53" s="488">
        <f t="shared" si="11"/>
        <v>102.5327437590955</v>
      </c>
      <c r="F53" s="488">
        <f t="shared" si="11"/>
        <v>99.546348102222893</v>
      </c>
      <c r="G53" s="488">
        <f t="shared" si="11"/>
        <v>104.43627450980392</v>
      </c>
      <c r="H53" s="489">
        <f>IF(ISERROR(L53)=TRUE,IF(MONTH(A53)=MONTH(MAX(A$51:A$75)),A53,""),"")</f>
        <v>41883</v>
      </c>
      <c r="I53" s="488">
        <f t="shared" si="12"/>
        <v>102.5327437590955</v>
      </c>
      <c r="J53" s="488">
        <f t="shared" si="10"/>
        <v>99.546348102222893</v>
      </c>
      <c r="K53" s="488">
        <f t="shared" si="10"/>
        <v>104.43627450980392</v>
      </c>
      <c r="L53" s="488" t="e">
        <f t="shared" si="13"/>
        <v>#N/A</v>
      </c>
    </row>
    <row r="54" spans="1:14" ht="15" customHeight="1" x14ac:dyDescent="0.2">
      <c r="A54" s="490" t="s">
        <v>462</v>
      </c>
      <c r="B54" s="487">
        <v>36212</v>
      </c>
      <c r="C54" s="487">
        <v>6658</v>
      </c>
      <c r="D54" s="487">
        <v>4210</v>
      </c>
      <c r="E54" s="488">
        <f t="shared" si="11"/>
        <v>101.34333370648159</v>
      </c>
      <c r="F54" s="488">
        <f t="shared" si="11"/>
        <v>100.68047784666565</v>
      </c>
      <c r="G54" s="488">
        <f t="shared" si="11"/>
        <v>103.18627450980394</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36627</v>
      </c>
      <c r="C55" s="487">
        <v>6480</v>
      </c>
      <c r="D55" s="487">
        <v>4176</v>
      </c>
      <c r="E55" s="488">
        <f t="shared" si="11"/>
        <v>102.50475764021046</v>
      </c>
      <c r="F55" s="488">
        <f t="shared" si="11"/>
        <v>97.98880991985483</v>
      </c>
      <c r="G55" s="488">
        <f t="shared" si="11"/>
        <v>102.35294117647058</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36951</v>
      </c>
      <c r="C56" s="487">
        <v>6575</v>
      </c>
      <c r="D56" s="487">
        <v>4335</v>
      </c>
      <c r="E56" s="488">
        <f t="shared" si="11"/>
        <v>103.41150789208552</v>
      </c>
      <c r="F56" s="488">
        <f t="shared" si="11"/>
        <v>99.425374262815666</v>
      </c>
      <c r="G56" s="488">
        <f t="shared" si="11"/>
        <v>106.25</v>
      </c>
      <c r="H56" s="489" t="str">
        <f t="shared" si="14"/>
        <v/>
      </c>
      <c r="I56" s="488" t="str">
        <f t="shared" si="12"/>
        <v/>
      </c>
      <c r="J56" s="488" t="str">
        <f t="shared" si="10"/>
        <v/>
      </c>
      <c r="K56" s="488" t="str">
        <f t="shared" si="10"/>
        <v/>
      </c>
      <c r="L56" s="488" t="e">
        <f t="shared" si="13"/>
        <v>#N/A</v>
      </c>
    </row>
    <row r="57" spans="1:14" ht="15" customHeight="1" x14ac:dyDescent="0.2">
      <c r="A57" s="490">
        <v>42248</v>
      </c>
      <c r="B57" s="487">
        <v>37876</v>
      </c>
      <c r="C57" s="487">
        <v>6578</v>
      </c>
      <c r="D57" s="487">
        <v>4451</v>
      </c>
      <c r="E57" s="488">
        <f t="shared" si="11"/>
        <v>106.00022388895107</v>
      </c>
      <c r="F57" s="488">
        <f t="shared" si="11"/>
        <v>99.470739452593378</v>
      </c>
      <c r="G57" s="488">
        <f t="shared" si="11"/>
        <v>109.09313725490195</v>
      </c>
      <c r="H57" s="489">
        <f t="shared" si="14"/>
        <v>42248</v>
      </c>
      <c r="I57" s="488">
        <f t="shared" si="12"/>
        <v>106.00022388895107</v>
      </c>
      <c r="J57" s="488">
        <f t="shared" si="10"/>
        <v>99.470739452593378</v>
      </c>
      <c r="K57" s="488">
        <f t="shared" si="10"/>
        <v>109.09313725490195</v>
      </c>
      <c r="L57" s="488" t="e">
        <f t="shared" si="13"/>
        <v>#N/A</v>
      </c>
    </row>
    <row r="58" spans="1:14" ht="15" customHeight="1" x14ac:dyDescent="0.2">
      <c r="A58" s="490" t="s">
        <v>465</v>
      </c>
      <c r="B58" s="487">
        <v>37689</v>
      </c>
      <c r="C58" s="487">
        <v>6592</v>
      </c>
      <c r="D58" s="487">
        <v>4346</v>
      </c>
      <c r="E58" s="488">
        <f t="shared" si="11"/>
        <v>105.47688346580095</v>
      </c>
      <c r="F58" s="488">
        <f t="shared" si="11"/>
        <v>99.68244367155603</v>
      </c>
      <c r="G58" s="488">
        <f t="shared" si="11"/>
        <v>106.51960784313725</v>
      </c>
      <c r="H58" s="489" t="str">
        <f t="shared" si="14"/>
        <v/>
      </c>
      <c r="I58" s="488" t="str">
        <f t="shared" si="12"/>
        <v/>
      </c>
      <c r="J58" s="488" t="str">
        <f t="shared" si="10"/>
        <v/>
      </c>
      <c r="K58" s="488" t="str">
        <f t="shared" si="10"/>
        <v/>
      </c>
      <c r="L58" s="488" t="e">
        <f t="shared" si="13"/>
        <v>#N/A</v>
      </c>
    </row>
    <row r="59" spans="1:14" ht="15" customHeight="1" x14ac:dyDescent="0.2">
      <c r="A59" s="490" t="s">
        <v>466</v>
      </c>
      <c r="B59" s="487">
        <v>38352</v>
      </c>
      <c r="C59" s="487">
        <v>6518</v>
      </c>
      <c r="D59" s="487">
        <v>4362</v>
      </c>
      <c r="E59" s="488">
        <f t="shared" si="11"/>
        <v>107.33236314787867</v>
      </c>
      <c r="F59" s="488">
        <f t="shared" si="11"/>
        <v>98.563435657039165</v>
      </c>
      <c r="G59" s="488">
        <f t="shared" si="11"/>
        <v>106.91176470588235</v>
      </c>
      <c r="H59" s="489" t="str">
        <f t="shared" si="14"/>
        <v/>
      </c>
      <c r="I59" s="488" t="str">
        <f t="shared" si="12"/>
        <v/>
      </c>
      <c r="J59" s="488" t="str">
        <f t="shared" si="10"/>
        <v/>
      </c>
      <c r="K59" s="488" t="str">
        <f t="shared" si="10"/>
        <v/>
      </c>
      <c r="L59" s="488" t="e">
        <f t="shared" si="13"/>
        <v>#N/A</v>
      </c>
    </row>
    <row r="60" spans="1:14" ht="15" customHeight="1" x14ac:dyDescent="0.2">
      <c r="A60" s="490" t="s">
        <v>467</v>
      </c>
      <c r="B60" s="487">
        <v>38600</v>
      </c>
      <c r="C60" s="487">
        <v>6598</v>
      </c>
      <c r="D60" s="487">
        <v>4491</v>
      </c>
      <c r="E60" s="488">
        <f t="shared" si="11"/>
        <v>108.02641889622745</v>
      </c>
      <c r="F60" s="488">
        <f t="shared" si="11"/>
        <v>99.77317405111144</v>
      </c>
      <c r="G60" s="488">
        <f t="shared" si="11"/>
        <v>110.07352941176471</v>
      </c>
      <c r="H60" s="489" t="str">
        <f t="shared" si="14"/>
        <v/>
      </c>
      <c r="I60" s="488" t="str">
        <f t="shared" si="12"/>
        <v/>
      </c>
      <c r="J60" s="488" t="str">
        <f t="shared" si="10"/>
        <v/>
      </c>
      <c r="K60" s="488" t="str">
        <f t="shared" si="10"/>
        <v/>
      </c>
      <c r="L60" s="488" t="e">
        <f t="shared" si="13"/>
        <v>#N/A</v>
      </c>
    </row>
    <row r="61" spans="1:14" ht="15" customHeight="1" x14ac:dyDescent="0.2">
      <c r="A61" s="490">
        <v>42614</v>
      </c>
      <c r="B61" s="487">
        <v>39378</v>
      </c>
      <c r="C61" s="487">
        <v>6489</v>
      </c>
      <c r="D61" s="487">
        <v>4652</v>
      </c>
      <c r="E61" s="488">
        <f t="shared" si="11"/>
        <v>110.20373894548302</v>
      </c>
      <c r="F61" s="488">
        <f t="shared" si="11"/>
        <v>98.124905489187967</v>
      </c>
      <c r="G61" s="488">
        <f t="shared" si="11"/>
        <v>114.01960784313725</v>
      </c>
      <c r="H61" s="489">
        <f t="shared" si="14"/>
        <v>42614</v>
      </c>
      <c r="I61" s="488">
        <f t="shared" si="12"/>
        <v>110.20373894548302</v>
      </c>
      <c r="J61" s="488">
        <f t="shared" si="10"/>
        <v>98.124905489187967</v>
      </c>
      <c r="K61" s="488">
        <f t="shared" si="10"/>
        <v>114.01960784313725</v>
      </c>
      <c r="L61" s="488" t="e">
        <f t="shared" si="13"/>
        <v>#N/A</v>
      </c>
    </row>
    <row r="62" spans="1:14" ht="15" customHeight="1" x14ac:dyDescent="0.2">
      <c r="A62" s="490" t="s">
        <v>468</v>
      </c>
      <c r="B62" s="487">
        <v>39427</v>
      </c>
      <c r="C62" s="487">
        <v>6548</v>
      </c>
      <c r="D62" s="487">
        <v>4605</v>
      </c>
      <c r="E62" s="488">
        <f t="shared" si="11"/>
        <v>110.3408709280197</v>
      </c>
      <c r="F62" s="488">
        <f t="shared" si="11"/>
        <v>99.017087554816271</v>
      </c>
      <c r="G62" s="488">
        <f t="shared" si="11"/>
        <v>112.86764705882352</v>
      </c>
      <c r="H62" s="489" t="str">
        <f t="shared" si="14"/>
        <v/>
      </c>
      <c r="I62" s="488" t="str">
        <f t="shared" si="12"/>
        <v/>
      </c>
      <c r="J62" s="488" t="str">
        <f t="shared" si="10"/>
        <v/>
      </c>
      <c r="K62" s="488" t="str">
        <f t="shared" si="10"/>
        <v/>
      </c>
      <c r="L62" s="488" t="e">
        <f t="shared" si="13"/>
        <v>#N/A</v>
      </c>
    </row>
    <row r="63" spans="1:14" ht="15" customHeight="1" x14ac:dyDescent="0.2">
      <c r="A63" s="490" t="s">
        <v>469</v>
      </c>
      <c r="B63" s="487">
        <v>39527</v>
      </c>
      <c r="C63" s="487">
        <v>6492</v>
      </c>
      <c r="D63" s="487">
        <v>4682</v>
      </c>
      <c r="E63" s="488">
        <f t="shared" si="11"/>
        <v>110.62073211687003</v>
      </c>
      <c r="F63" s="488">
        <f t="shared" si="11"/>
        <v>98.170270678965679</v>
      </c>
      <c r="G63" s="488">
        <f t="shared" si="11"/>
        <v>114.75490196078431</v>
      </c>
      <c r="H63" s="489" t="str">
        <f t="shared" si="14"/>
        <v/>
      </c>
      <c r="I63" s="488" t="str">
        <f t="shared" si="12"/>
        <v/>
      </c>
      <c r="J63" s="488" t="str">
        <f t="shared" si="10"/>
        <v/>
      </c>
      <c r="K63" s="488" t="str">
        <f t="shared" si="10"/>
        <v/>
      </c>
      <c r="L63" s="488" t="e">
        <f t="shared" si="13"/>
        <v>#N/A</v>
      </c>
    </row>
    <row r="64" spans="1:14" ht="15" customHeight="1" x14ac:dyDescent="0.2">
      <c r="A64" s="490" t="s">
        <v>470</v>
      </c>
      <c r="B64" s="487">
        <v>39789</v>
      </c>
      <c r="C64" s="487">
        <v>6528</v>
      </c>
      <c r="D64" s="487">
        <v>4814</v>
      </c>
      <c r="E64" s="488">
        <f t="shared" si="11"/>
        <v>111.3539684316579</v>
      </c>
      <c r="F64" s="488">
        <f t="shared" si="11"/>
        <v>98.714652956298195</v>
      </c>
      <c r="G64" s="488">
        <f t="shared" si="11"/>
        <v>117.99019607843138</v>
      </c>
      <c r="H64" s="489" t="str">
        <f t="shared" si="14"/>
        <v/>
      </c>
      <c r="I64" s="488" t="str">
        <f t="shared" si="12"/>
        <v/>
      </c>
      <c r="J64" s="488" t="str">
        <f t="shared" si="10"/>
        <v/>
      </c>
      <c r="K64" s="488" t="str">
        <f t="shared" si="10"/>
        <v/>
      </c>
      <c r="L64" s="488" t="e">
        <f t="shared" si="13"/>
        <v>#N/A</v>
      </c>
    </row>
    <row r="65" spans="1:12" ht="15" customHeight="1" x14ac:dyDescent="0.2">
      <c r="A65" s="490">
        <v>42979</v>
      </c>
      <c r="B65" s="487">
        <v>40725</v>
      </c>
      <c r="C65" s="487">
        <v>6415</v>
      </c>
      <c r="D65" s="487">
        <v>4951</v>
      </c>
      <c r="E65" s="488">
        <f t="shared" si="11"/>
        <v>113.97346915929698</v>
      </c>
      <c r="F65" s="488">
        <f t="shared" si="11"/>
        <v>97.005897474671102</v>
      </c>
      <c r="G65" s="488">
        <f t="shared" si="11"/>
        <v>121.34803921568627</v>
      </c>
      <c r="H65" s="489">
        <f t="shared" si="14"/>
        <v>42979</v>
      </c>
      <c r="I65" s="488">
        <f t="shared" si="12"/>
        <v>113.97346915929698</v>
      </c>
      <c r="J65" s="488">
        <f t="shared" si="10"/>
        <v>97.005897474671102</v>
      </c>
      <c r="K65" s="488">
        <f t="shared" si="10"/>
        <v>121.34803921568627</v>
      </c>
      <c r="L65" s="488" t="e">
        <f t="shared" si="13"/>
        <v>#N/A</v>
      </c>
    </row>
    <row r="66" spans="1:12" ht="15" customHeight="1" x14ac:dyDescent="0.2">
      <c r="A66" s="490" t="s">
        <v>471</v>
      </c>
      <c r="B66" s="487">
        <v>40463</v>
      </c>
      <c r="C66" s="487">
        <v>6438</v>
      </c>
      <c r="D66" s="487">
        <v>4949</v>
      </c>
      <c r="E66" s="488">
        <f t="shared" si="11"/>
        <v>113.24023284450912</v>
      </c>
      <c r="F66" s="488">
        <f t="shared" si="11"/>
        <v>97.35369726296689</v>
      </c>
      <c r="G66" s="488">
        <f t="shared" si="11"/>
        <v>121.29901960784312</v>
      </c>
      <c r="H66" s="489" t="str">
        <f t="shared" si="14"/>
        <v/>
      </c>
      <c r="I66" s="488" t="str">
        <f t="shared" si="12"/>
        <v/>
      </c>
      <c r="J66" s="488" t="str">
        <f t="shared" si="10"/>
        <v/>
      </c>
      <c r="K66" s="488" t="str">
        <f t="shared" si="10"/>
        <v/>
      </c>
      <c r="L66" s="488" t="e">
        <f t="shared" si="13"/>
        <v>#N/A</v>
      </c>
    </row>
    <row r="67" spans="1:12" ht="15" customHeight="1" x14ac:dyDescent="0.2">
      <c r="A67" s="490" t="s">
        <v>472</v>
      </c>
      <c r="B67" s="487">
        <v>40718</v>
      </c>
      <c r="C67" s="487">
        <v>6391</v>
      </c>
      <c r="D67" s="487">
        <v>4982</v>
      </c>
      <c r="E67" s="488">
        <f t="shared" si="11"/>
        <v>113.95387887607747</v>
      </c>
      <c r="F67" s="488">
        <f t="shared" si="11"/>
        <v>96.642975956449419</v>
      </c>
      <c r="G67" s="488">
        <f t="shared" si="11"/>
        <v>122.10784313725492</v>
      </c>
      <c r="H67" s="489" t="str">
        <f t="shared" si="14"/>
        <v/>
      </c>
      <c r="I67" s="488" t="str">
        <f t="shared" si="12"/>
        <v/>
      </c>
      <c r="J67" s="488" t="str">
        <f t="shared" si="12"/>
        <v/>
      </c>
      <c r="K67" s="488" t="str">
        <f t="shared" si="12"/>
        <v/>
      </c>
      <c r="L67" s="488" t="e">
        <f t="shared" si="13"/>
        <v>#N/A</v>
      </c>
    </row>
    <row r="68" spans="1:12" ht="15" customHeight="1" x14ac:dyDescent="0.2">
      <c r="A68" s="490" t="s">
        <v>473</v>
      </c>
      <c r="B68" s="487">
        <v>41185</v>
      </c>
      <c r="C68" s="487">
        <v>6481</v>
      </c>
      <c r="D68" s="487">
        <v>5220</v>
      </c>
      <c r="E68" s="488">
        <f t="shared" si="11"/>
        <v>115.26083062800852</v>
      </c>
      <c r="F68" s="488">
        <f t="shared" si="11"/>
        <v>98.003931649780739</v>
      </c>
      <c r="G68" s="488">
        <f t="shared" si="11"/>
        <v>127.94117647058823</v>
      </c>
      <c r="H68" s="489" t="str">
        <f t="shared" si="14"/>
        <v/>
      </c>
      <c r="I68" s="488" t="str">
        <f t="shared" si="12"/>
        <v/>
      </c>
      <c r="J68" s="488" t="str">
        <f t="shared" si="12"/>
        <v/>
      </c>
      <c r="K68" s="488" t="str">
        <f t="shared" si="12"/>
        <v/>
      </c>
      <c r="L68" s="488" t="e">
        <f t="shared" si="13"/>
        <v>#N/A</v>
      </c>
    </row>
    <row r="69" spans="1:12" ht="15" customHeight="1" x14ac:dyDescent="0.2">
      <c r="A69" s="490">
        <v>43344</v>
      </c>
      <c r="B69" s="487">
        <v>41949</v>
      </c>
      <c r="C69" s="487">
        <v>6382</v>
      </c>
      <c r="D69" s="487">
        <v>5352</v>
      </c>
      <c r="E69" s="488">
        <f t="shared" si="11"/>
        <v>117.39897011082503</v>
      </c>
      <c r="F69" s="488">
        <f t="shared" si="11"/>
        <v>96.506880387116283</v>
      </c>
      <c r="G69" s="488">
        <f t="shared" si="11"/>
        <v>131.1764705882353</v>
      </c>
      <c r="H69" s="489">
        <f t="shared" si="14"/>
        <v>43344</v>
      </c>
      <c r="I69" s="488">
        <f t="shared" si="12"/>
        <v>117.39897011082503</v>
      </c>
      <c r="J69" s="488">
        <f t="shared" si="12"/>
        <v>96.506880387116283</v>
      </c>
      <c r="K69" s="488">
        <f t="shared" si="12"/>
        <v>131.1764705882353</v>
      </c>
      <c r="L69" s="488" t="e">
        <f t="shared" si="13"/>
        <v>#N/A</v>
      </c>
    </row>
    <row r="70" spans="1:12" ht="15" customHeight="1" x14ac:dyDescent="0.2">
      <c r="A70" s="490" t="s">
        <v>474</v>
      </c>
      <c r="B70" s="487">
        <v>41645</v>
      </c>
      <c r="C70" s="487">
        <v>6483</v>
      </c>
      <c r="D70" s="487">
        <v>5251</v>
      </c>
      <c r="E70" s="488">
        <f t="shared" si="11"/>
        <v>116.54819209672003</v>
      </c>
      <c r="F70" s="488">
        <f t="shared" si="11"/>
        <v>98.034175109632542</v>
      </c>
      <c r="G70" s="488">
        <f t="shared" si="11"/>
        <v>128.70098039215688</v>
      </c>
      <c r="H70" s="489" t="str">
        <f t="shared" si="14"/>
        <v/>
      </c>
      <c r="I70" s="488" t="str">
        <f t="shared" si="12"/>
        <v/>
      </c>
      <c r="J70" s="488" t="str">
        <f t="shared" si="12"/>
        <v/>
      </c>
      <c r="K70" s="488" t="str">
        <f t="shared" si="12"/>
        <v/>
      </c>
      <c r="L70" s="488" t="e">
        <f t="shared" si="13"/>
        <v>#N/A</v>
      </c>
    </row>
    <row r="71" spans="1:12" ht="15" customHeight="1" x14ac:dyDescent="0.2">
      <c r="A71" s="490" t="s">
        <v>475</v>
      </c>
      <c r="B71" s="487">
        <v>41858</v>
      </c>
      <c r="C71" s="487">
        <v>6396</v>
      </c>
      <c r="D71" s="487">
        <v>5247</v>
      </c>
      <c r="E71" s="491">
        <f t="shared" ref="E71:G75" si="15">IF($A$51=37802,IF(COUNTBLANK(B$51:B$70)&gt;0,#N/A,IF(ISBLANK(B71)=FALSE,B71/B$51*100,#N/A)),IF(COUNTBLANK(B$51:B$75)&gt;0,#N/A,B71/B$51*100))</f>
        <v>117.14429642897124</v>
      </c>
      <c r="F71" s="491">
        <f t="shared" si="15"/>
        <v>96.718584606078934</v>
      </c>
      <c r="G71" s="491">
        <f t="shared" si="15"/>
        <v>128.60294117647061</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42067</v>
      </c>
      <c r="C72" s="487">
        <v>6437</v>
      </c>
      <c r="D72" s="487">
        <v>5341</v>
      </c>
      <c r="E72" s="491">
        <f t="shared" si="15"/>
        <v>117.72920631366841</v>
      </c>
      <c r="F72" s="491">
        <f t="shared" si="15"/>
        <v>97.338575533040981</v>
      </c>
      <c r="G72" s="491">
        <f t="shared" si="15"/>
        <v>130.90686274509804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42717</v>
      </c>
      <c r="C73" s="487">
        <v>6375</v>
      </c>
      <c r="D73" s="487">
        <v>5377</v>
      </c>
      <c r="E73" s="491">
        <f t="shared" si="15"/>
        <v>119.54830404119556</v>
      </c>
      <c r="F73" s="491">
        <f t="shared" si="15"/>
        <v>96.401028277634964</v>
      </c>
      <c r="G73" s="491">
        <f t="shared" si="15"/>
        <v>131.7892156862745</v>
      </c>
      <c r="H73" s="492">
        <f>IF(A$51=37802,IF(ISERROR(L73)=TRUE,IF(ISBLANK(A73)=FALSE,IF(MONTH(A73)=MONTH(MAX(A$51:A$75)),A73,""),""),""),IF(ISERROR(L73)=TRUE,IF(MONTH(A73)=MONTH(MAX(A$51:A$75)),A73,""),""))</f>
        <v>43709</v>
      </c>
      <c r="I73" s="488">
        <f t="shared" si="12"/>
        <v>119.54830404119556</v>
      </c>
      <c r="J73" s="488">
        <f t="shared" si="12"/>
        <v>96.401028277634964</v>
      </c>
      <c r="K73" s="488">
        <f t="shared" si="12"/>
        <v>131.7892156862745</v>
      </c>
      <c r="L73" s="488" t="e">
        <f t="shared" si="13"/>
        <v>#N/A</v>
      </c>
    </row>
    <row r="74" spans="1:12" ht="15" customHeight="1" x14ac:dyDescent="0.2">
      <c r="A74" s="490" t="s">
        <v>477</v>
      </c>
      <c r="B74" s="487">
        <v>42307</v>
      </c>
      <c r="C74" s="487">
        <v>6329</v>
      </c>
      <c r="D74" s="487">
        <v>5332</v>
      </c>
      <c r="E74" s="491">
        <f t="shared" si="15"/>
        <v>118.40087316690922</v>
      </c>
      <c r="F74" s="491">
        <f t="shared" si="15"/>
        <v>95.705428701043402</v>
      </c>
      <c r="G74" s="491">
        <f t="shared" si="15"/>
        <v>130.68627450980392</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42521</v>
      </c>
      <c r="C75" s="493">
        <v>6157</v>
      </c>
      <c r="D75" s="493">
        <v>5248</v>
      </c>
      <c r="E75" s="491">
        <f t="shared" si="15"/>
        <v>118.99977611104893</v>
      </c>
      <c r="F75" s="491">
        <f t="shared" si="15"/>
        <v>93.10449115378799</v>
      </c>
      <c r="G75" s="491">
        <f t="shared" si="15"/>
        <v>128.62745098039215</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119.54830404119556</v>
      </c>
      <c r="J77" s="488">
        <f>IF(J75&lt;&gt;"",J75,IF(J74&lt;&gt;"",J74,IF(J73&lt;&gt;"",J73,IF(J72&lt;&gt;"",J72,IF(J71&lt;&gt;"",J71,IF(J70&lt;&gt;"",J70,""))))))</f>
        <v>96.401028277634964</v>
      </c>
      <c r="K77" s="488">
        <f>IF(K75&lt;&gt;"",K75,IF(K74&lt;&gt;"",K74,IF(K73&lt;&gt;"",K73,IF(K72&lt;&gt;"",K72,IF(K71&lt;&gt;"",K71,IF(K70&lt;&gt;"",K70,""))))))</f>
        <v>131.7892156862745</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+19,5%</v>
      </c>
      <c r="J79" s="488" t="str">
        <f>"GeB - ausschließlich: "&amp;IF(J77&gt;100,"+","")&amp;TEXT(J77-100,"0,0")&amp;"%"</f>
        <v>GeB - ausschließlich: -3,6%</v>
      </c>
      <c r="K79" s="488" t="str">
        <f>"GeB - im Nebenjob: "&amp;IF(K77&gt;100,"+","")&amp;TEXT(K77-100,"0,0")&amp;"%"</f>
        <v>GeB - im Nebenjob: +31,8%</v>
      </c>
    </row>
    <row r="81" spans="9:9" ht="15" customHeight="1" x14ac:dyDescent="0.2">
      <c r="I81" s="488" t="str">
        <f>IF(ISERROR(HLOOKUP(1,I$78:K$79,2,FALSE)),"",HLOOKUP(1,I$78:K$79,2,FALSE))</f>
        <v>GeB - im Nebenjob: +31,8%</v>
      </c>
    </row>
    <row r="82" spans="9:9" ht="15" customHeight="1" x14ac:dyDescent="0.2">
      <c r="I82" s="488" t="str">
        <f>IF(ISERROR(HLOOKUP(2,I$78:K$79,2,FALSE)),"",HLOOKUP(2,I$78:K$79,2,FALSE))</f>
        <v>SvB: +19,5%</v>
      </c>
    </row>
    <row r="83" spans="9:9" ht="15" customHeight="1" x14ac:dyDescent="0.2">
      <c r="I83" s="488" t="str">
        <f>IF(ISERROR(HLOOKUP(3,I$78:K$79,2,FALSE)),"",HLOOKUP(3,I$78:K$79,2,FALSE))</f>
        <v>GeB - ausschließlich: -3,6%</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42521</v>
      </c>
      <c r="E12" s="114">
        <v>42307</v>
      </c>
      <c r="F12" s="114">
        <v>42717</v>
      </c>
      <c r="G12" s="114">
        <v>42067</v>
      </c>
      <c r="H12" s="114">
        <v>41858</v>
      </c>
      <c r="I12" s="115">
        <v>663</v>
      </c>
      <c r="J12" s="116">
        <v>1.5839266090114195</v>
      </c>
      <c r="N12" s="117"/>
    </row>
    <row r="13" spans="1:15" s="110" customFormat="1" ht="13.5" customHeight="1" x14ac:dyDescent="0.2">
      <c r="A13" s="118" t="s">
        <v>105</v>
      </c>
      <c r="B13" s="119" t="s">
        <v>106</v>
      </c>
      <c r="C13" s="113">
        <v>54.605959408292371</v>
      </c>
      <c r="D13" s="114">
        <v>23219</v>
      </c>
      <c r="E13" s="114">
        <v>23091</v>
      </c>
      <c r="F13" s="114">
        <v>23581</v>
      </c>
      <c r="G13" s="114">
        <v>23239</v>
      </c>
      <c r="H13" s="114">
        <v>23034</v>
      </c>
      <c r="I13" s="115">
        <v>185</v>
      </c>
      <c r="J13" s="116">
        <v>0.80316054528088909</v>
      </c>
    </row>
    <row r="14" spans="1:15" s="110" customFormat="1" ht="13.5" customHeight="1" x14ac:dyDescent="0.2">
      <c r="A14" s="120"/>
      <c r="B14" s="119" t="s">
        <v>107</v>
      </c>
      <c r="C14" s="113">
        <v>45.394040591707629</v>
      </c>
      <c r="D14" s="114">
        <v>19302</v>
      </c>
      <c r="E14" s="114">
        <v>19216</v>
      </c>
      <c r="F14" s="114">
        <v>19136</v>
      </c>
      <c r="G14" s="114">
        <v>18828</v>
      </c>
      <c r="H14" s="114">
        <v>18824</v>
      </c>
      <c r="I14" s="115">
        <v>478</v>
      </c>
      <c r="J14" s="116">
        <v>2.5393115172120697</v>
      </c>
    </row>
    <row r="15" spans="1:15" s="110" customFormat="1" ht="13.5" customHeight="1" x14ac:dyDescent="0.2">
      <c r="A15" s="118" t="s">
        <v>105</v>
      </c>
      <c r="B15" s="121" t="s">
        <v>108</v>
      </c>
      <c r="C15" s="113">
        <v>13.788480985865807</v>
      </c>
      <c r="D15" s="114">
        <v>5863</v>
      </c>
      <c r="E15" s="114">
        <v>5961</v>
      </c>
      <c r="F15" s="114">
        <v>6249</v>
      </c>
      <c r="G15" s="114">
        <v>5853</v>
      </c>
      <c r="H15" s="114">
        <v>5947</v>
      </c>
      <c r="I15" s="115">
        <v>-84</v>
      </c>
      <c r="J15" s="116">
        <v>-1.4124768790987052</v>
      </c>
    </row>
    <row r="16" spans="1:15" s="110" customFormat="1" ht="13.5" customHeight="1" x14ac:dyDescent="0.2">
      <c r="A16" s="118"/>
      <c r="B16" s="121" t="s">
        <v>109</v>
      </c>
      <c r="C16" s="113">
        <v>66.649420286446698</v>
      </c>
      <c r="D16" s="114">
        <v>28340</v>
      </c>
      <c r="E16" s="114">
        <v>28102</v>
      </c>
      <c r="F16" s="114">
        <v>28315</v>
      </c>
      <c r="G16" s="114">
        <v>28215</v>
      </c>
      <c r="H16" s="114">
        <v>28056</v>
      </c>
      <c r="I16" s="115">
        <v>284</v>
      </c>
      <c r="J16" s="116">
        <v>1.0122611919019104</v>
      </c>
    </row>
    <row r="17" spans="1:10" s="110" customFormat="1" ht="13.5" customHeight="1" x14ac:dyDescent="0.2">
      <c r="A17" s="118"/>
      <c r="B17" s="121" t="s">
        <v>110</v>
      </c>
      <c r="C17" s="113">
        <v>18.452058982620354</v>
      </c>
      <c r="D17" s="114">
        <v>7846</v>
      </c>
      <c r="E17" s="114">
        <v>7773</v>
      </c>
      <c r="F17" s="114">
        <v>7711</v>
      </c>
      <c r="G17" s="114">
        <v>7575</v>
      </c>
      <c r="H17" s="114">
        <v>7453</v>
      </c>
      <c r="I17" s="115">
        <v>393</v>
      </c>
      <c r="J17" s="116">
        <v>5.2730444116463167</v>
      </c>
    </row>
    <row r="18" spans="1:10" s="110" customFormat="1" ht="13.5" customHeight="1" x14ac:dyDescent="0.2">
      <c r="A18" s="120"/>
      <c r="B18" s="121" t="s">
        <v>111</v>
      </c>
      <c r="C18" s="113">
        <v>1.1100397450671433</v>
      </c>
      <c r="D18" s="114">
        <v>472</v>
      </c>
      <c r="E18" s="114">
        <v>471</v>
      </c>
      <c r="F18" s="114">
        <v>442</v>
      </c>
      <c r="G18" s="114">
        <v>424</v>
      </c>
      <c r="H18" s="114">
        <v>402</v>
      </c>
      <c r="I18" s="115">
        <v>70</v>
      </c>
      <c r="J18" s="116">
        <v>17.412935323383085</v>
      </c>
    </row>
    <row r="19" spans="1:10" s="110" customFormat="1" ht="13.5" customHeight="1" x14ac:dyDescent="0.2">
      <c r="A19" s="120"/>
      <c r="B19" s="121" t="s">
        <v>112</v>
      </c>
      <c r="C19" s="113">
        <v>0.28456527362950074</v>
      </c>
      <c r="D19" s="114">
        <v>121</v>
      </c>
      <c r="E19" s="114">
        <v>120</v>
      </c>
      <c r="F19" s="114">
        <v>131</v>
      </c>
      <c r="G19" s="114">
        <v>114</v>
      </c>
      <c r="H19" s="114">
        <v>106</v>
      </c>
      <c r="I19" s="115">
        <v>15</v>
      </c>
      <c r="J19" s="116">
        <v>14.150943396226415</v>
      </c>
    </row>
    <row r="20" spans="1:10" s="110" customFormat="1" ht="13.5" customHeight="1" x14ac:dyDescent="0.2">
      <c r="A20" s="118" t="s">
        <v>113</v>
      </c>
      <c r="B20" s="122" t="s">
        <v>114</v>
      </c>
      <c r="C20" s="113">
        <v>71.710448954634174</v>
      </c>
      <c r="D20" s="114">
        <v>30492</v>
      </c>
      <c r="E20" s="114">
        <v>30344</v>
      </c>
      <c r="F20" s="114">
        <v>30854</v>
      </c>
      <c r="G20" s="114">
        <v>30374</v>
      </c>
      <c r="H20" s="114">
        <v>30309</v>
      </c>
      <c r="I20" s="115">
        <v>183</v>
      </c>
      <c r="J20" s="116">
        <v>0.60378105513213898</v>
      </c>
    </row>
    <row r="21" spans="1:10" s="110" customFormat="1" ht="13.5" customHeight="1" x14ac:dyDescent="0.2">
      <c r="A21" s="120"/>
      <c r="B21" s="122" t="s">
        <v>115</v>
      </c>
      <c r="C21" s="113">
        <v>28.289551045365819</v>
      </c>
      <c r="D21" s="114">
        <v>12029</v>
      </c>
      <c r="E21" s="114">
        <v>11963</v>
      </c>
      <c r="F21" s="114">
        <v>11863</v>
      </c>
      <c r="G21" s="114">
        <v>11693</v>
      </c>
      <c r="H21" s="114">
        <v>11549</v>
      </c>
      <c r="I21" s="115">
        <v>480</v>
      </c>
      <c r="J21" s="116">
        <v>4.1562040003463503</v>
      </c>
    </row>
    <row r="22" spans="1:10" s="110" customFormat="1" ht="13.5" customHeight="1" x14ac:dyDescent="0.2">
      <c r="A22" s="118" t="s">
        <v>113</v>
      </c>
      <c r="B22" s="122" t="s">
        <v>116</v>
      </c>
      <c r="C22" s="113">
        <v>85.534206627313566</v>
      </c>
      <c r="D22" s="114">
        <v>36370</v>
      </c>
      <c r="E22" s="114">
        <v>36344</v>
      </c>
      <c r="F22" s="114">
        <v>36573</v>
      </c>
      <c r="G22" s="114">
        <v>36159</v>
      </c>
      <c r="H22" s="114">
        <v>36032</v>
      </c>
      <c r="I22" s="115">
        <v>338</v>
      </c>
      <c r="J22" s="116">
        <v>0.93805506216696266</v>
      </c>
    </row>
    <row r="23" spans="1:10" s="110" customFormat="1" ht="13.5" customHeight="1" x14ac:dyDescent="0.2">
      <c r="A23" s="123"/>
      <c r="B23" s="124" t="s">
        <v>117</v>
      </c>
      <c r="C23" s="125">
        <v>14.454034477081912</v>
      </c>
      <c r="D23" s="114">
        <v>6146</v>
      </c>
      <c r="E23" s="114">
        <v>5958</v>
      </c>
      <c r="F23" s="114">
        <v>6139</v>
      </c>
      <c r="G23" s="114">
        <v>5903</v>
      </c>
      <c r="H23" s="114">
        <v>5821</v>
      </c>
      <c r="I23" s="115">
        <v>325</v>
      </c>
      <c r="J23" s="116">
        <v>5.5832331214567947</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11405</v>
      </c>
      <c r="E26" s="114">
        <v>11661</v>
      </c>
      <c r="F26" s="114">
        <v>11752</v>
      </c>
      <c r="G26" s="114">
        <v>11778</v>
      </c>
      <c r="H26" s="140">
        <v>11643</v>
      </c>
      <c r="I26" s="115">
        <v>-238</v>
      </c>
      <c r="J26" s="116">
        <v>-2.0441466975865326</v>
      </c>
    </row>
    <row r="27" spans="1:10" s="110" customFormat="1" ht="13.5" customHeight="1" x14ac:dyDescent="0.2">
      <c r="A27" s="118" t="s">
        <v>105</v>
      </c>
      <c r="B27" s="119" t="s">
        <v>106</v>
      </c>
      <c r="C27" s="113">
        <v>37.948268303375713</v>
      </c>
      <c r="D27" s="115">
        <v>4328</v>
      </c>
      <c r="E27" s="114">
        <v>4343</v>
      </c>
      <c r="F27" s="114">
        <v>4447</v>
      </c>
      <c r="G27" s="114">
        <v>4402</v>
      </c>
      <c r="H27" s="140">
        <v>4296</v>
      </c>
      <c r="I27" s="115">
        <v>32</v>
      </c>
      <c r="J27" s="116">
        <v>0.74487895716945995</v>
      </c>
    </row>
    <row r="28" spans="1:10" s="110" customFormat="1" ht="13.5" customHeight="1" x14ac:dyDescent="0.2">
      <c r="A28" s="120"/>
      <c r="B28" s="119" t="s">
        <v>107</v>
      </c>
      <c r="C28" s="113">
        <v>62.051731696624287</v>
      </c>
      <c r="D28" s="115">
        <v>7077</v>
      </c>
      <c r="E28" s="114">
        <v>7318</v>
      </c>
      <c r="F28" s="114">
        <v>7305</v>
      </c>
      <c r="G28" s="114">
        <v>7376</v>
      </c>
      <c r="H28" s="140">
        <v>7347</v>
      </c>
      <c r="I28" s="115">
        <v>-270</v>
      </c>
      <c r="J28" s="116">
        <v>-3.6749693752552064</v>
      </c>
    </row>
    <row r="29" spans="1:10" s="110" customFormat="1" ht="13.5" customHeight="1" x14ac:dyDescent="0.2">
      <c r="A29" s="118" t="s">
        <v>105</v>
      </c>
      <c r="B29" s="121" t="s">
        <v>108</v>
      </c>
      <c r="C29" s="113">
        <v>11.740464708461202</v>
      </c>
      <c r="D29" s="115">
        <v>1339</v>
      </c>
      <c r="E29" s="114">
        <v>1381</v>
      </c>
      <c r="F29" s="114">
        <v>1417</v>
      </c>
      <c r="G29" s="114">
        <v>1410</v>
      </c>
      <c r="H29" s="140">
        <v>1371</v>
      </c>
      <c r="I29" s="115">
        <v>-32</v>
      </c>
      <c r="J29" s="116">
        <v>-2.3340627279358133</v>
      </c>
    </row>
    <row r="30" spans="1:10" s="110" customFormat="1" ht="13.5" customHeight="1" x14ac:dyDescent="0.2">
      <c r="A30" s="118"/>
      <c r="B30" s="121" t="s">
        <v>109</v>
      </c>
      <c r="C30" s="113">
        <v>53.143358176238493</v>
      </c>
      <c r="D30" s="115">
        <v>6061</v>
      </c>
      <c r="E30" s="114">
        <v>6219</v>
      </c>
      <c r="F30" s="114">
        <v>6230</v>
      </c>
      <c r="G30" s="114">
        <v>6278</v>
      </c>
      <c r="H30" s="140">
        <v>6264</v>
      </c>
      <c r="I30" s="115">
        <v>-203</v>
      </c>
      <c r="J30" s="116">
        <v>-3.2407407407407409</v>
      </c>
    </row>
    <row r="31" spans="1:10" s="110" customFormat="1" ht="13.5" customHeight="1" x14ac:dyDescent="0.2">
      <c r="A31" s="118"/>
      <c r="B31" s="121" t="s">
        <v>110</v>
      </c>
      <c r="C31" s="113">
        <v>19.561595791319597</v>
      </c>
      <c r="D31" s="115">
        <v>2231</v>
      </c>
      <c r="E31" s="114">
        <v>2236</v>
      </c>
      <c r="F31" s="114">
        <v>2264</v>
      </c>
      <c r="G31" s="114">
        <v>2268</v>
      </c>
      <c r="H31" s="140">
        <v>2220</v>
      </c>
      <c r="I31" s="115">
        <v>11</v>
      </c>
      <c r="J31" s="116">
        <v>0.49549549549549549</v>
      </c>
    </row>
    <row r="32" spans="1:10" s="110" customFormat="1" ht="13.5" customHeight="1" x14ac:dyDescent="0.2">
      <c r="A32" s="120"/>
      <c r="B32" s="121" t="s">
        <v>111</v>
      </c>
      <c r="C32" s="113">
        <v>15.55458132398071</v>
      </c>
      <c r="D32" s="115">
        <v>1774</v>
      </c>
      <c r="E32" s="114">
        <v>1825</v>
      </c>
      <c r="F32" s="114">
        <v>1841</v>
      </c>
      <c r="G32" s="114">
        <v>1822</v>
      </c>
      <c r="H32" s="140">
        <v>1788</v>
      </c>
      <c r="I32" s="115">
        <v>-14</v>
      </c>
      <c r="J32" s="116">
        <v>-0.78299776286353473</v>
      </c>
    </row>
    <row r="33" spans="1:10" s="110" customFormat="1" ht="13.5" customHeight="1" x14ac:dyDescent="0.2">
      <c r="A33" s="120"/>
      <c r="B33" s="121" t="s">
        <v>112</v>
      </c>
      <c r="C33" s="113">
        <v>1.4555019728189391</v>
      </c>
      <c r="D33" s="115">
        <v>166</v>
      </c>
      <c r="E33" s="114">
        <v>173</v>
      </c>
      <c r="F33" s="114">
        <v>172</v>
      </c>
      <c r="G33" s="114">
        <v>147</v>
      </c>
      <c r="H33" s="140">
        <v>143</v>
      </c>
      <c r="I33" s="115">
        <v>23</v>
      </c>
      <c r="J33" s="116">
        <v>16.083916083916083</v>
      </c>
    </row>
    <row r="34" spans="1:10" s="110" customFormat="1" ht="13.5" customHeight="1" x14ac:dyDescent="0.2">
      <c r="A34" s="118" t="s">
        <v>113</v>
      </c>
      <c r="B34" s="122" t="s">
        <v>116</v>
      </c>
      <c r="C34" s="113">
        <v>88.110477860587466</v>
      </c>
      <c r="D34" s="115">
        <v>10049</v>
      </c>
      <c r="E34" s="114">
        <v>10284</v>
      </c>
      <c r="F34" s="114">
        <v>10404</v>
      </c>
      <c r="G34" s="114">
        <v>10421</v>
      </c>
      <c r="H34" s="140">
        <v>10294</v>
      </c>
      <c r="I34" s="115">
        <v>-245</v>
      </c>
      <c r="J34" s="116">
        <v>-2.3800272003108609</v>
      </c>
    </row>
    <row r="35" spans="1:10" s="110" customFormat="1" ht="13.5" customHeight="1" x14ac:dyDescent="0.2">
      <c r="A35" s="118"/>
      <c r="B35" s="119" t="s">
        <v>117</v>
      </c>
      <c r="C35" s="113">
        <v>11.722928540113985</v>
      </c>
      <c r="D35" s="115">
        <v>1337</v>
      </c>
      <c r="E35" s="114">
        <v>1361</v>
      </c>
      <c r="F35" s="114">
        <v>1332</v>
      </c>
      <c r="G35" s="114">
        <v>1343</v>
      </c>
      <c r="H35" s="140">
        <v>1334</v>
      </c>
      <c r="I35" s="115">
        <v>3</v>
      </c>
      <c r="J35" s="116">
        <v>0.22488755622188905</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6157</v>
      </c>
      <c r="E37" s="114">
        <v>6329</v>
      </c>
      <c r="F37" s="114">
        <v>6375</v>
      </c>
      <c r="G37" s="114">
        <v>6437</v>
      </c>
      <c r="H37" s="140">
        <v>6396</v>
      </c>
      <c r="I37" s="115">
        <v>-239</v>
      </c>
      <c r="J37" s="116">
        <v>-3.7367104440275174</v>
      </c>
    </row>
    <row r="38" spans="1:10" s="110" customFormat="1" ht="13.5" customHeight="1" x14ac:dyDescent="0.2">
      <c r="A38" s="118" t="s">
        <v>105</v>
      </c>
      <c r="B38" s="119" t="s">
        <v>106</v>
      </c>
      <c r="C38" s="113">
        <v>32.597044014942341</v>
      </c>
      <c r="D38" s="115">
        <v>2007</v>
      </c>
      <c r="E38" s="114">
        <v>1996</v>
      </c>
      <c r="F38" s="114">
        <v>2021</v>
      </c>
      <c r="G38" s="114">
        <v>2029</v>
      </c>
      <c r="H38" s="140">
        <v>1978</v>
      </c>
      <c r="I38" s="115">
        <v>29</v>
      </c>
      <c r="J38" s="116">
        <v>1.4661274014155712</v>
      </c>
    </row>
    <row r="39" spans="1:10" s="110" customFormat="1" ht="13.5" customHeight="1" x14ac:dyDescent="0.2">
      <c r="A39" s="120"/>
      <c r="B39" s="119" t="s">
        <v>107</v>
      </c>
      <c r="C39" s="113">
        <v>67.402955985057659</v>
      </c>
      <c r="D39" s="115">
        <v>4150</v>
      </c>
      <c r="E39" s="114">
        <v>4333</v>
      </c>
      <c r="F39" s="114">
        <v>4354</v>
      </c>
      <c r="G39" s="114">
        <v>4408</v>
      </c>
      <c r="H39" s="140">
        <v>4418</v>
      </c>
      <c r="I39" s="115">
        <v>-268</v>
      </c>
      <c r="J39" s="116">
        <v>-6.0660932548664555</v>
      </c>
    </row>
    <row r="40" spans="1:10" s="110" customFormat="1" ht="13.5" customHeight="1" x14ac:dyDescent="0.2">
      <c r="A40" s="118" t="s">
        <v>105</v>
      </c>
      <c r="B40" s="121" t="s">
        <v>108</v>
      </c>
      <c r="C40" s="113">
        <v>12.05132369660549</v>
      </c>
      <c r="D40" s="115">
        <v>742</v>
      </c>
      <c r="E40" s="114">
        <v>753</v>
      </c>
      <c r="F40" s="114">
        <v>763</v>
      </c>
      <c r="G40" s="114">
        <v>781</v>
      </c>
      <c r="H40" s="140">
        <v>753</v>
      </c>
      <c r="I40" s="115">
        <v>-11</v>
      </c>
      <c r="J40" s="116">
        <v>-1.4608233731739708</v>
      </c>
    </row>
    <row r="41" spans="1:10" s="110" customFormat="1" ht="13.5" customHeight="1" x14ac:dyDescent="0.2">
      <c r="A41" s="118"/>
      <c r="B41" s="121" t="s">
        <v>109</v>
      </c>
      <c r="C41" s="113">
        <v>37.063504953711224</v>
      </c>
      <c r="D41" s="115">
        <v>2282</v>
      </c>
      <c r="E41" s="114">
        <v>2381</v>
      </c>
      <c r="F41" s="114">
        <v>2381</v>
      </c>
      <c r="G41" s="114">
        <v>2435</v>
      </c>
      <c r="H41" s="140">
        <v>2491</v>
      </c>
      <c r="I41" s="115">
        <v>-209</v>
      </c>
      <c r="J41" s="116">
        <v>-8.3902047370533914</v>
      </c>
    </row>
    <row r="42" spans="1:10" s="110" customFormat="1" ht="13.5" customHeight="1" x14ac:dyDescent="0.2">
      <c r="A42" s="118"/>
      <c r="B42" s="121" t="s">
        <v>110</v>
      </c>
      <c r="C42" s="113">
        <v>22.835796654214715</v>
      </c>
      <c r="D42" s="115">
        <v>1406</v>
      </c>
      <c r="E42" s="114">
        <v>1416</v>
      </c>
      <c r="F42" s="114">
        <v>1434</v>
      </c>
      <c r="G42" s="114">
        <v>1444</v>
      </c>
      <c r="H42" s="140">
        <v>1405</v>
      </c>
      <c r="I42" s="115">
        <v>1</v>
      </c>
      <c r="J42" s="116">
        <v>7.1174377224199295E-2</v>
      </c>
    </row>
    <row r="43" spans="1:10" s="110" customFormat="1" ht="13.5" customHeight="1" x14ac:dyDescent="0.2">
      <c r="A43" s="120"/>
      <c r="B43" s="121" t="s">
        <v>111</v>
      </c>
      <c r="C43" s="113">
        <v>28.049374695468572</v>
      </c>
      <c r="D43" s="115">
        <v>1727</v>
      </c>
      <c r="E43" s="114">
        <v>1779</v>
      </c>
      <c r="F43" s="114">
        <v>1797</v>
      </c>
      <c r="G43" s="114">
        <v>1777</v>
      </c>
      <c r="H43" s="140">
        <v>1747</v>
      </c>
      <c r="I43" s="115">
        <v>-20</v>
      </c>
      <c r="J43" s="116">
        <v>-1.1448196908986834</v>
      </c>
    </row>
    <row r="44" spans="1:10" s="110" customFormat="1" ht="13.5" customHeight="1" x14ac:dyDescent="0.2">
      <c r="A44" s="120"/>
      <c r="B44" s="121" t="s">
        <v>112</v>
      </c>
      <c r="C44" s="113">
        <v>2.4524930972876402</v>
      </c>
      <c r="D44" s="115">
        <v>151</v>
      </c>
      <c r="E44" s="114">
        <v>160</v>
      </c>
      <c r="F44" s="114">
        <v>158</v>
      </c>
      <c r="G44" s="114">
        <v>135</v>
      </c>
      <c r="H44" s="140">
        <v>137</v>
      </c>
      <c r="I44" s="115">
        <v>14</v>
      </c>
      <c r="J44" s="116">
        <v>10.218978102189782</v>
      </c>
    </row>
    <row r="45" spans="1:10" s="110" customFormat="1" ht="13.5" customHeight="1" x14ac:dyDescent="0.2">
      <c r="A45" s="118" t="s">
        <v>113</v>
      </c>
      <c r="B45" s="122" t="s">
        <v>116</v>
      </c>
      <c r="C45" s="113">
        <v>89.264252070813711</v>
      </c>
      <c r="D45" s="115">
        <v>5496</v>
      </c>
      <c r="E45" s="114">
        <v>5634</v>
      </c>
      <c r="F45" s="114">
        <v>5709</v>
      </c>
      <c r="G45" s="114">
        <v>5760</v>
      </c>
      <c r="H45" s="140">
        <v>5693</v>
      </c>
      <c r="I45" s="115">
        <v>-197</v>
      </c>
      <c r="J45" s="116">
        <v>-3.4603899525733355</v>
      </c>
    </row>
    <row r="46" spans="1:10" s="110" customFormat="1" ht="13.5" customHeight="1" x14ac:dyDescent="0.2">
      <c r="A46" s="118"/>
      <c r="B46" s="119" t="s">
        <v>117</v>
      </c>
      <c r="C46" s="113">
        <v>10.427156082507715</v>
      </c>
      <c r="D46" s="115">
        <v>642</v>
      </c>
      <c r="E46" s="114">
        <v>679</v>
      </c>
      <c r="F46" s="114">
        <v>650</v>
      </c>
      <c r="G46" s="114">
        <v>663</v>
      </c>
      <c r="H46" s="140">
        <v>688</v>
      </c>
      <c r="I46" s="115">
        <v>-46</v>
      </c>
      <c r="J46" s="116">
        <v>-6.6860465116279073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5248</v>
      </c>
      <c r="E48" s="114">
        <v>5332</v>
      </c>
      <c r="F48" s="114">
        <v>5377</v>
      </c>
      <c r="G48" s="114">
        <v>5341</v>
      </c>
      <c r="H48" s="140">
        <v>5247</v>
      </c>
      <c r="I48" s="115">
        <v>1</v>
      </c>
      <c r="J48" s="116">
        <v>1.905850962454736E-2</v>
      </c>
    </row>
    <row r="49" spans="1:12" s="110" customFormat="1" ht="13.5" customHeight="1" x14ac:dyDescent="0.2">
      <c r="A49" s="118" t="s">
        <v>105</v>
      </c>
      <c r="B49" s="119" t="s">
        <v>106</v>
      </c>
      <c r="C49" s="113">
        <v>44.226371951219512</v>
      </c>
      <c r="D49" s="115">
        <v>2321</v>
      </c>
      <c r="E49" s="114">
        <v>2347</v>
      </c>
      <c r="F49" s="114">
        <v>2426</v>
      </c>
      <c r="G49" s="114">
        <v>2373</v>
      </c>
      <c r="H49" s="140">
        <v>2318</v>
      </c>
      <c r="I49" s="115">
        <v>3</v>
      </c>
      <c r="J49" s="116">
        <v>0.12942191544434858</v>
      </c>
    </row>
    <row r="50" spans="1:12" s="110" customFormat="1" ht="13.5" customHeight="1" x14ac:dyDescent="0.2">
      <c r="A50" s="120"/>
      <c r="B50" s="119" t="s">
        <v>107</v>
      </c>
      <c r="C50" s="113">
        <v>55.773628048780488</v>
      </c>
      <c r="D50" s="115">
        <v>2927</v>
      </c>
      <c r="E50" s="114">
        <v>2985</v>
      </c>
      <c r="F50" s="114">
        <v>2951</v>
      </c>
      <c r="G50" s="114">
        <v>2968</v>
      </c>
      <c r="H50" s="140">
        <v>2929</v>
      </c>
      <c r="I50" s="115">
        <v>-2</v>
      </c>
      <c r="J50" s="116">
        <v>-6.8282690337999316E-2</v>
      </c>
    </row>
    <row r="51" spans="1:12" s="110" customFormat="1" ht="13.5" customHeight="1" x14ac:dyDescent="0.2">
      <c r="A51" s="118" t="s">
        <v>105</v>
      </c>
      <c r="B51" s="121" t="s">
        <v>108</v>
      </c>
      <c r="C51" s="113">
        <v>11.375762195121951</v>
      </c>
      <c r="D51" s="115">
        <v>597</v>
      </c>
      <c r="E51" s="114">
        <v>628</v>
      </c>
      <c r="F51" s="114">
        <v>654</v>
      </c>
      <c r="G51" s="114">
        <v>629</v>
      </c>
      <c r="H51" s="140">
        <v>618</v>
      </c>
      <c r="I51" s="115">
        <v>-21</v>
      </c>
      <c r="J51" s="116">
        <v>-3.3980582524271843</v>
      </c>
    </row>
    <row r="52" spans="1:12" s="110" customFormat="1" ht="13.5" customHeight="1" x14ac:dyDescent="0.2">
      <c r="A52" s="118"/>
      <c r="B52" s="121" t="s">
        <v>109</v>
      </c>
      <c r="C52" s="113">
        <v>72.00838414634147</v>
      </c>
      <c r="D52" s="115">
        <v>3779</v>
      </c>
      <c r="E52" s="114">
        <v>3838</v>
      </c>
      <c r="F52" s="114">
        <v>3849</v>
      </c>
      <c r="G52" s="114">
        <v>3843</v>
      </c>
      <c r="H52" s="140">
        <v>3773</v>
      </c>
      <c r="I52" s="115">
        <v>6</v>
      </c>
      <c r="J52" s="116">
        <v>0.15902464882056719</v>
      </c>
    </row>
    <row r="53" spans="1:12" s="110" customFormat="1" ht="13.5" customHeight="1" x14ac:dyDescent="0.2">
      <c r="A53" s="118"/>
      <c r="B53" s="121" t="s">
        <v>110</v>
      </c>
      <c r="C53" s="113">
        <v>15.720274390243903</v>
      </c>
      <c r="D53" s="115">
        <v>825</v>
      </c>
      <c r="E53" s="114">
        <v>820</v>
      </c>
      <c r="F53" s="114">
        <v>830</v>
      </c>
      <c r="G53" s="114">
        <v>824</v>
      </c>
      <c r="H53" s="140">
        <v>815</v>
      </c>
      <c r="I53" s="115">
        <v>10</v>
      </c>
      <c r="J53" s="116">
        <v>1.2269938650306749</v>
      </c>
    </row>
    <row r="54" spans="1:12" s="110" customFormat="1" ht="13.5" customHeight="1" x14ac:dyDescent="0.2">
      <c r="A54" s="120"/>
      <c r="B54" s="121" t="s">
        <v>111</v>
      </c>
      <c r="C54" s="113">
        <v>0.89557926829268297</v>
      </c>
      <c r="D54" s="115">
        <v>47</v>
      </c>
      <c r="E54" s="114">
        <v>46</v>
      </c>
      <c r="F54" s="114">
        <v>44</v>
      </c>
      <c r="G54" s="114">
        <v>45</v>
      </c>
      <c r="H54" s="140">
        <v>41</v>
      </c>
      <c r="I54" s="115">
        <v>6</v>
      </c>
      <c r="J54" s="116">
        <v>14.634146341463415</v>
      </c>
    </row>
    <row r="55" spans="1:12" s="110" customFormat="1" ht="13.5" customHeight="1" x14ac:dyDescent="0.2">
      <c r="A55" s="120"/>
      <c r="B55" s="121" t="s">
        <v>112</v>
      </c>
      <c r="C55" s="113">
        <v>0.28582317073170732</v>
      </c>
      <c r="D55" s="115">
        <v>15</v>
      </c>
      <c r="E55" s="114">
        <v>13</v>
      </c>
      <c r="F55" s="114">
        <v>14</v>
      </c>
      <c r="G55" s="114">
        <v>12</v>
      </c>
      <c r="H55" s="140">
        <v>6</v>
      </c>
      <c r="I55" s="115">
        <v>9</v>
      </c>
      <c r="J55" s="116">
        <v>150</v>
      </c>
    </row>
    <row r="56" spans="1:12" s="110" customFormat="1" ht="13.5" customHeight="1" x14ac:dyDescent="0.2">
      <c r="A56" s="118" t="s">
        <v>113</v>
      </c>
      <c r="B56" s="122" t="s">
        <v>116</v>
      </c>
      <c r="C56" s="113">
        <v>86.756859756097555</v>
      </c>
      <c r="D56" s="115">
        <v>4553</v>
      </c>
      <c r="E56" s="114">
        <v>4650</v>
      </c>
      <c r="F56" s="114">
        <v>4695</v>
      </c>
      <c r="G56" s="114">
        <v>4661</v>
      </c>
      <c r="H56" s="140">
        <v>4601</v>
      </c>
      <c r="I56" s="115">
        <v>-48</v>
      </c>
      <c r="J56" s="116">
        <v>-1.0432514670723756</v>
      </c>
    </row>
    <row r="57" spans="1:12" s="110" customFormat="1" ht="13.5" customHeight="1" x14ac:dyDescent="0.2">
      <c r="A57" s="142"/>
      <c r="B57" s="124" t="s">
        <v>117</v>
      </c>
      <c r="C57" s="125">
        <v>13.243140243902438</v>
      </c>
      <c r="D57" s="143">
        <v>695</v>
      </c>
      <c r="E57" s="144">
        <v>682</v>
      </c>
      <c r="F57" s="144">
        <v>682</v>
      </c>
      <c r="G57" s="144">
        <v>680</v>
      </c>
      <c r="H57" s="145">
        <v>646</v>
      </c>
      <c r="I57" s="143">
        <v>49</v>
      </c>
      <c r="J57" s="146">
        <v>7.5851393188854486</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514</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42521</v>
      </c>
      <c r="E12" s="236">
        <v>42307</v>
      </c>
      <c r="F12" s="114">
        <v>42717</v>
      </c>
      <c r="G12" s="114">
        <v>42067</v>
      </c>
      <c r="H12" s="140">
        <v>41858</v>
      </c>
      <c r="I12" s="115">
        <v>663</v>
      </c>
      <c r="J12" s="116">
        <v>1.5839266090114195</v>
      </c>
    </row>
    <row r="13" spans="1:15" s="110" customFormat="1" ht="12" customHeight="1" x14ac:dyDescent="0.2">
      <c r="A13" s="118" t="s">
        <v>105</v>
      </c>
      <c r="B13" s="119" t="s">
        <v>106</v>
      </c>
      <c r="C13" s="113">
        <v>54.605959408292371</v>
      </c>
      <c r="D13" s="115">
        <v>23219</v>
      </c>
      <c r="E13" s="114">
        <v>23091</v>
      </c>
      <c r="F13" s="114">
        <v>23581</v>
      </c>
      <c r="G13" s="114">
        <v>23239</v>
      </c>
      <c r="H13" s="140">
        <v>23034</v>
      </c>
      <c r="I13" s="115">
        <v>185</v>
      </c>
      <c r="J13" s="116">
        <v>0.80316054528088909</v>
      </c>
    </row>
    <row r="14" spans="1:15" s="110" customFormat="1" ht="12" customHeight="1" x14ac:dyDescent="0.2">
      <c r="A14" s="118"/>
      <c r="B14" s="119" t="s">
        <v>107</v>
      </c>
      <c r="C14" s="113">
        <v>45.394040591707629</v>
      </c>
      <c r="D14" s="115">
        <v>19302</v>
      </c>
      <c r="E14" s="114">
        <v>19216</v>
      </c>
      <c r="F14" s="114">
        <v>19136</v>
      </c>
      <c r="G14" s="114">
        <v>18828</v>
      </c>
      <c r="H14" s="140">
        <v>18824</v>
      </c>
      <c r="I14" s="115">
        <v>478</v>
      </c>
      <c r="J14" s="116">
        <v>2.5393115172120697</v>
      </c>
    </row>
    <row r="15" spans="1:15" s="110" customFormat="1" ht="12" customHeight="1" x14ac:dyDescent="0.2">
      <c r="A15" s="118" t="s">
        <v>105</v>
      </c>
      <c r="B15" s="121" t="s">
        <v>108</v>
      </c>
      <c r="C15" s="113">
        <v>13.788480985865807</v>
      </c>
      <c r="D15" s="115">
        <v>5863</v>
      </c>
      <c r="E15" s="114">
        <v>5961</v>
      </c>
      <c r="F15" s="114">
        <v>6249</v>
      </c>
      <c r="G15" s="114">
        <v>5853</v>
      </c>
      <c r="H15" s="140">
        <v>5947</v>
      </c>
      <c r="I15" s="115">
        <v>-84</v>
      </c>
      <c r="J15" s="116">
        <v>-1.4124768790987052</v>
      </c>
    </row>
    <row r="16" spans="1:15" s="110" customFormat="1" ht="12" customHeight="1" x14ac:dyDescent="0.2">
      <c r="A16" s="118"/>
      <c r="B16" s="121" t="s">
        <v>109</v>
      </c>
      <c r="C16" s="113">
        <v>66.649420286446698</v>
      </c>
      <c r="D16" s="115">
        <v>28340</v>
      </c>
      <c r="E16" s="114">
        <v>28102</v>
      </c>
      <c r="F16" s="114">
        <v>28315</v>
      </c>
      <c r="G16" s="114">
        <v>28215</v>
      </c>
      <c r="H16" s="140">
        <v>28056</v>
      </c>
      <c r="I16" s="115">
        <v>284</v>
      </c>
      <c r="J16" s="116">
        <v>1.0122611919019104</v>
      </c>
    </row>
    <row r="17" spans="1:10" s="110" customFormat="1" ht="12" customHeight="1" x14ac:dyDescent="0.2">
      <c r="A17" s="118"/>
      <c r="B17" s="121" t="s">
        <v>110</v>
      </c>
      <c r="C17" s="113">
        <v>18.452058982620354</v>
      </c>
      <c r="D17" s="115">
        <v>7846</v>
      </c>
      <c r="E17" s="114">
        <v>7773</v>
      </c>
      <c r="F17" s="114">
        <v>7711</v>
      </c>
      <c r="G17" s="114">
        <v>7575</v>
      </c>
      <c r="H17" s="140">
        <v>7453</v>
      </c>
      <c r="I17" s="115">
        <v>393</v>
      </c>
      <c r="J17" s="116">
        <v>5.2730444116463167</v>
      </c>
    </row>
    <row r="18" spans="1:10" s="110" customFormat="1" ht="12" customHeight="1" x14ac:dyDescent="0.2">
      <c r="A18" s="120"/>
      <c r="B18" s="121" t="s">
        <v>111</v>
      </c>
      <c r="C18" s="113">
        <v>1.1100397450671433</v>
      </c>
      <c r="D18" s="115">
        <v>472</v>
      </c>
      <c r="E18" s="114">
        <v>471</v>
      </c>
      <c r="F18" s="114">
        <v>442</v>
      </c>
      <c r="G18" s="114">
        <v>424</v>
      </c>
      <c r="H18" s="140">
        <v>402</v>
      </c>
      <c r="I18" s="115">
        <v>70</v>
      </c>
      <c r="J18" s="116">
        <v>17.412935323383085</v>
      </c>
    </row>
    <row r="19" spans="1:10" s="110" customFormat="1" ht="12" customHeight="1" x14ac:dyDescent="0.2">
      <c r="A19" s="120"/>
      <c r="B19" s="121" t="s">
        <v>112</v>
      </c>
      <c r="C19" s="113">
        <v>0.28456527362950074</v>
      </c>
      <c r="D19" s="115">
        <v>121</v>
      </c>
      <c r="E19" s="114">
        <v>120</v>
      </c>
      <c r="F19" s="114">
        <v>131</v>
      </c>
      <c r="G19" s="114">
        <v>114</v>
      </c>
      <c r="H19" s="140">
        <v>106</v>
      </c>
      <c r="I19" s="115">
        <v>15</v>
      </c>
      <c r="J19" s="116">
        <v>14.150943396226415</v>
      </c>
    </row>
    <row r="20" spans="1:10" s="110" customFormat="1" ht="12" customHeight="1" x14ac:dyDescent="0.2">
      <c r="A20" s="118" t="s">
        <v>113</v>
      </c>
      <c r="B20" s="119" t="s">
        <v>181</v>
      </c>
      <c r="C20" s="113">
        <v>71.710448954634174</v>
      </c>
      <c r="D20" s="115">
        <v>30492</v>
      </c>
      <c r="E20" s="114">
        <v>30344</v>
      </c>
      <c r="F20" s="114">
        <v>30854</v>
      </c>
      <c r="G20" s="114">
        <v>30374</v>
      </c>
      <c r="H20" s="140">
        <v>30309</v>
      </c>
      <c r="I20" s="115">
        <v>183</v>
      </c>
      <c r="J20" s="116">
        <v>0.60378105513213898</v>
      </c>
    </row>
    <row r="21" spans="1:10" s="110" customFormat="1" ht="12" customHeight="1" x14ac:dyDescent="0.2">
      <c r="A21" s="118"/>
      <c r="B21" s="119" t="s">
        <v>182</v>
      </c>
      <c r="C21" s="113">
        <v>28.289551045365819</v>
      </c>
      <c r="D21" s="115">
        <v>12029</v>
      </c>
      <c r="E21" s="114">
        <v>11963</v>
      </c>
      <c r="F21" s="114">
        <v>11863</v>
      </c>
      <c r="G21" s="114">
        <v>11693</v>
      </c>
      <c r="H21" s="140">
        <v>11549</v>
      </c>
      <c r="I21" s="115">
        <v>480</v>
      </c>
      <c r="J21" s="116">
        <v>4.1562040003463503</v>
      </c>
    </row>
    <row r="22" spans="1:10" s="110" customFormat="1" ht="12" customHeight="1" x14ac:dyDescent="0.2">
      <c r="A22" s="118" t="s">
        <v>113</v>
      </c>
      <c r="B22" s="119" t="s">
        <v>116</v>
      </c>
      <c r="C22" s="113">
        <v>85.534206627313566</v>
      </c>
      <c r="D22" s="115">
        <v>36370</v>
      </c>
      <c r="E22" s="114">
        <v>36344</v>
      </c>
      <c r="F22" s="114">
        <v>36573</v>
      </c>
      <c r="G22" s="114">
        <v>36159</v>
      </c>
      <c r="H22" s="140">
        <v>36032</v>
      </c>
      <c r="I22" s="115">
        <v>338</v>
      </c>
      <c r="J22" s="116">
        <v>0.93805506216696266</v>
      </c>
    </row>
    <row r="23" spans="1:10" s="110" customFormat="1" ht="12" customHeight="1" x14ac:dyDescent="0.2">
      <c r="A23" s="118"/>
      <c r="B23" s="119" t="s">
        <v>117</v>
      </c>
      <c r="C23" s="113">
        <v>14.454034477081912</v>
      </c>
      <c r="D23" s="115">
        <v>6146</v>
      </c>
      <c r="E23" s="114">
        <v>5958</v>
      </c>
      <c r="F23" s="114">
        <v>6139</v>
      </c>
      <c r="G23" s="114">
        <v>5903</v>
      </c>
      <c r="H23" s="140">
        <v>5821</v>
      </c>
      <c r="I23" s="115">
        <v>325</v>
      </c>
      <c r="J23" s="116">
        <v>5.5832331214567947</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49446</v>
      </c>
      <c r="E64" s="236">
        <v>49217</v>
      </c>
      <c r="F64" s="236">
        <v>49705</v>
      </c>
      <c r="G64" s="236">
        <v>48922</v>
      </c>
      <c r="H64" s="140">
        <v>48627</v>
      </c>
      <c r="I64" s="115">
        <v>819</v>
      </c>
      <c r="J64" s="116">
        <v>1.6842494910235055</v>
      </c>
    </row>
    <row r="65" spans="1:12" s="110" customFormat="1" ht="12" customHeight="1" x14ac:dyDescent="0.2">
      <c r="A65" s="118" t="s">
        <v>105</v>
      </c>
      <c r="B65" s="119" t="s">
        <v>106</v>
      </c>
      <c r="C65" s="113">
        <v>55.703191360271809</v>
      </c>
      <c r="D65" s="235">
        <v>27543</v>
      </c>
      <c r="E65" s="236">
        <v>27366</v>
      </c>
      <c r="F65" s="236">
        <v>27839</v>
      </c>
      <c r="G65" s="236">
        <v>27358</v>
      </c>
      <c r="H65" s="140">
        <v>27150</v>
      </c>
      <c r="I65" s="115">
        <v>393</v>
      </c>
      <c r="J65" s="116">
        <v>1.4475138121546962</v>
      </c>
    </row>
    <row r="66" spans="1:12" s="110" customFormat="1" ht="12" customHeight="1" x14ac:dyDescent="0.2">
      <c r="A66" s="118"/>
      <c r="B66" s="119" t="s">
        <v>107</v>
      </c>
      <c r="C66" s="113">
        <v>44.296808639728191</v>
      </c>
      <c r="D66" s="235">
        <v>21903</v>
      </c>
      <c r="E66" s="236">
        <v>21851</v>
      </c>
      <c r="F66" s="236">
        <v>21866</v>
      </c>
      <c r="G66" s="236">
        <v>21564</v>
      </c>
      <c r="H66" s="140">
        <v>21477</v>
      </c>
      <c r="I66" s="115">
        <v>426</v>
      </c>
      <c r="J66" s="116">
        <v>1.9835172510127113</v>
      </c>
    </row>
    <row r="67" spans="1:12" s="110" customFormat="1" ht="12" customHeight="1" x14ac:dyDescent="0.2">
      <c r="A67" s="118" t="s">
        <v>105</v>
      </c>
      <c r="B67" s="121" t="s">
        <v>108</v>
      </c>
      <c r="C67" s="113">
        <v>13.250819075354933</v>
      </c>
      <c r="D67" s="235">
        <v>6552</v>
      </c>
      <c r="E67" s="236">
        <v>6687</v>
      </c>
      <c r="F67" s="236">
        <v>6917</v>
      </c>
      <c r="G67" s="236">
        <v>6493</v>
      </c>
      <c r="H67" s="140">
        <v>6619</v>
      </c>
      <c r="I67" s="115">
        <v>-67</v>
      </c>
      <c r="J67" s="116">
        <v>-1.0122374981114972</v>
      </c>
    </row>
    <row r="68" spans="1:12" s="110" customFormat="1" ht="12" customHeight="1" x14ac:dyDescent="0.2">
      <c r="A68" s="118"/>
      <c r="B68" s="121" t="s">
        <v>109</v>
      </c>
      <c r="C68" s="113">
        <v>66.717226873761277</v>
      </c>
      <c r="D68" s="235">
        <v>32989</v>
      </c>
      <c r="E68" s="236">
        <v>32719</v>
      </c>
      <c r="F68" s="236">
        <v>33038</v>
      </c>
      <c r="G68" s="236">
        <v>32865</v>
      </c>
      <c r="H68" s="140">
        <v>32647</v>
      </c>
      <c r="I68" s="115">
        <v>342</v>
      </c>
      <c r="J68" s="116">
        <v>1.0475694550800994</v>
      </c>
    </row>
    <row r="69" spans="1:12" s="110" customFormat="1" ht="12" customHeight="1" x14ac:dyDescent="0.2">
      <c r="A69" s="118"/>
      <c r="B69" s="121" t="s">
        <v>110</v>
      </c>
      <c r="C69" s="113">
        <v>18.972212110180802</v>
      </c>
      <c r="D69" s="235">
        <v>9381</v>
      </c>
      <c r="E69" s="236">
        <v>9285</v>
      </c>
      <c r="F69" s="236">
        <v>9251</v>
      </c>
      <c r="G69" s="236">
        <v>9065</v>
      </c>
      <c r="H69" s="140">
        <v>8904</v>
      </c>
      <c r="I69" s="115">
        <v>477</v>
      </c>
      <c r="J69" s="116">
        <v>5.3571428571428568</v>
      </c>
    </row>
    <row r="70" spans="1:12" s="110" customFormat="1" ht="12" customHeight="1" x14ac:dyDescent="0.2">
      <c r="A70" s="120"/>
      <c r="B70" s="121" t="s">
        <v>111</v>
      </c>
      <c r="C70" s="113">
        <v>1.0597419407029891</v>
      </c>
      <c r="D70" s="235">
        <v>524</v>
      </c>
      <c r="E70" s="236">
        <v>526</v>
      </c>
      <c r="F70" s="236">
        <v>499</v>
      </c>
      <c r="G70" s="236">
        <v>499</v>
      </c>
      <c r="H70" s="140">
        <v>457</v>
      </c>
      <c r="I70" s="115">
        <v>67</v>
      </c>
      <c r="J70" s="116">
        <v>14.660831509846828</v>
      </c>
    </row>
    <row r="71" spans="1:12" s="110" customFormat="1" ht="12" customHeight="1" x14ac:dyDescent="0.2">
      <c r="A71" s="120"/>
      <c r="B71" s="121" t="s">
        <v>112</v>
      </c>
      <c r="C71" s="113">
        <v>0.28920438458115927</v>
      </c>
      <c r="D71" s="235">
        <v>143</v>
      </c>
      <c r="E71" s="236">
        <v>151</v>
      </c>
      <c r="F71" s="236">
        <v>140</v>
      </c>
      <c r="G71" s="236">
        <v>131</v>
      </c>
      <c r="H71" s="140">
        <v>110</v>
      </c>
      <c r="I71" s="115">
        <v>33</v>
      </c>
      <c r="J71" s="116">
        <v>30</v>
      </c>
    </row>
    <row r="72" spans="1:12" s="110" customFormat="1" ht="12" customHeight="1" x14ac:dyDescent="0.2">
      <c r="A72" s="118" t="s">
        <v>113</v>
      </c>
      <c r="B72" s="119" t="s">
        <v>181</v>
      </c>
      <c r="C72" s="113">
        <v>72.648950370100721</v>
      </c>
      <c r="D72" s="235">
        <v>35922</v>
      </c>
      <c r="E72" s="236">
        <v>35783</v>
      </c>
      <c r="F72" s="236">
        <v>36332</v>
      </c>
      <c r="G72" s="236">
        <v>35719</v>
      </c>
      <c r="H72" s="140">
        <v>35648</v>
      </c>
      <c r="I72" s="115">
        <v>274</v>
      </c>
      <c r="J72" s="116">
        <v>0.76862657091561937</v>
      </c>
    </row>
    <row r="73" spans="1:12" s="110" customFormat="1" ht="12" customHeight="1" x14ac:dyDescent="0.2">
      <c r="A73" s="118"/>
      <c r="B73" s="119" t="s">
        <v>182</v>
      </c>
      <c r="C73" s="113">
        <v>27.351049629899283</v>
      </c>
      <c r="D73" s="115">
        <v>13524</v>
      </c>
      <c r="E73" s="114">
        <v>13434</v>
      </c>
      <c r="F73" s="114">
        <v>13373</v>
      </c>
      <c r="G73" s="114">
        <v>13203</v>
      </c>
      <c r="H73" s="140">
        <v>12979</v>
      </c>
      <c r="I73" s="115">
        <v>545</v>
      </c>
      <c r="J73" s="116">
        <v>4.1990908390476926</v>
      </c>
    </row>
    <row r="74" spans="1:12" s="110" customFormat="1" ht="12" customHeight="1" x14ac:dyDescent="0.2">
      <c r="A74" s="118" t="s">
        <v>113</v>
      </c>
      <c r="B74" s="119" t="s">
        <v>116</v>
      </c>
      <c r="C74" s="113">
        <v>86.006957084496221</v>
      </c>
      <c r="D74" s="115">
        <v>42527</v>
      </c>
      <c r="E74" s="114">
        <v>42533</v>
      </c>
      <c r="F74" s="114">
        <v>42909</v>
      </c>
      <c r="G74" s="114">
        <v>42304</v>
      </c>
      <c r="H74" s="140">
        <v>42182</v>
      </c>
      <c r="I74" s="115">
        <v>345</v>
      </c>
      <c r="J74" s="116">
        <v>0.81788440567066523</v>
      </c>
    </row>
    <row r="75" spans="1:12" s="110" customFormat="1" ht="12" customHeight="1" x14ac:dyDescent="0.2">
      <c r="A75" s="142"/>
      <c r="B75" s="124" t="s">
        <v>117</v>
      </c>
      <c r="C75" s="125">
        <v>13.972818832665938</v>
      </c>
      <c r="D75" s="143">
        <v>6909</v>
      </c>
      <c r="E75" s="144">
        <v>6672</v>
      </c>
      <c r="F75" s="144">
        <v>6784</v>
      </c>
      <c r="G75" s="144">
        <v>6603</v>
      </c>
      <c r="H75" s="145">
        <v>6430</v>
      </c>
      <c r="I75" s="143">
        <v>479</v>
      </c>
      <c r="J75" s="146">
        <v>7.4494556765163296</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514</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42521</v>
      </c>
      <c r="G11" s="114">
        <v>42307</v>
      </c>
      <c r="H11" s="114">
        <v>42717</v>
      </c>
      <c r="I11" s="114">
        <v>42067</v>
      </c>
      <c r="J11" s="140">
        <v>41858</v>
      </c>
      <c r="K11" s="114">
        <v>663</v>
      </c>
      <c r="L11" s="116">
        <v>1.5839266090114195</v>
      </c>
    </row>
    <row r="12" spans="1:17" s="110" customFormat="1" ht="24.95" customHeight="1" x14ac:dyDescent="0.2">
      <c r="A12" s="604" t="s">
        <v>185</v>
      </c>
      <c r="B12" s="605"/>
      <c r="C12" s="605"/>
      <c r="D12" s="606"/>
      <c r="E12" s="113">
        <v>54.605959408292371</v>
      </c>
      <c r="F12" s="115">
        <v>23219</v>
      </c>
      <c r="G12" s="114">
        <v>23091</v>
      </c>
      <c r="H12" s="114">
        <v>23581</v>
      </c>
      <c r="I12" s="114">
        <v>23239</v>
      </c>
      <c r="J12" s="140">
        <v>23034</v>
      </c>
      <c r="K12" s="114">
        <v>185</v>
      </c>
      <c r="L12" s="116">
        <v>0.80316054528088909</v>
      </c>
    </row>
    <row r="13" spans="1:17" s="110" customFormat="1" ht="15" customHeight="1" x14ac:dyDescent="0.2">
      <c r="A13" s="120"/>
      <c r="B13" s="612" t="s">
        <v>107</v>
      </c>
      <c r="C13" s="612"/>
      <c r="E13" s="113">
        <v>45.394040591707629</v>
      </c>
      <c r="F13" s="115">
        <v>19302</v>
      </c>
      <c r="G13" s="114">
        <v>19216</v>
      </c>
      <c r="H13" s="114">
        <v>19136</v>
      </c>
      <c r="I13" s="114">
        <v>18828</v>
      </c>
      <c r="J13" s="140">
        <v>18824</v>
      </c>
      <c r="K13" s="114">
        <v>478</v>
      </c>
      <c r="L13" s="116">
        <v>2.5393115172120697</v>
      </c>
    </row>
    <row r="14" spans="1:17" s="110" customFormat="1" ht="24.95" customHeight="1" x14ac:dyDescent="0.2">
      <c r="A14" s="604" t="s">
        <v>186</v>
      </c>
      <c r="B14" s="605"/>
      <c r="C14" s="605"/>
      <c r="D14" s="606"/>
      <c r="E14" s="113">
        <v>13.788480985865807</v>
      </c>
      <c r="F14" s="115">
        <v>5863</v>
      </c>
      <c r="G14" s="114">
        <v>5961</v>
      </c>
      <c r="H14" s="114">
        <v>6249</v>
      </c>
      <c r="I14" s="114">
        <v>5853</v>
      </c>
      <c r="J14" s="140">
        <v>5947</v>
      </c>
      <c r="K14" s="114">
        <v>-84</v>
      </c>
      <c r="L14" s="116">
        <v>-1.4124768790987052</v>
      </c>
    </row>
    <row r="15" spans="1:17" s="110" customFormat="1" ht="15" customHeight="1" x14ac:dyDescent="0.2">
      <c r="A15" s="120"/>
      <c r="B15" s="119"/>
      <c r="C15" s="258" t="s">
        <v>106</v>
      </c>
      <c r="E15" s="113">
        <v>58.127238615043495</v>
      </c>
      <c r="F15" s="115">
        <v>3408</v>
      </c>
      <c r="G15" s="114">
        <v>3451</v>
      </c>
      <c r="H15" s="114">
        <v>3667</v>
      </c>
      <c r="I15" s="114">
        <v>3419</v>
      </c>
      <c r="J15" s="140">
        <v>3470</v>
      </c>
      <c r="K15" s="114">
        <v>-62</v>
      </c>
      <c r="L15" s="116">
        <v>-1.7867435158501441</v>
      </c>
    </row>
    <row r="16" spans="1:17" s="110" customFormat="1" ht="15" customHeight="1" x14ac:dyDescent="0.2">
      <c r="A16" s="120"/>
      <c r="B16" s="119"/>
      <c r="C16" s="258" t="s">
        <v>107</v>
      </c>
      <c r="E16" s="113">
        <v>41.872761384956505</v>
      </c>
      <c r="F16" s="115">
        <v>2455</v>
      </c>
      <c r="G16" s="114">
        <v>2510</v>
      </c>
      <c r="H16" s="114">
        <v>2582</v>
      </c>
      <c r="I16" s="114">
        <v>2434</v>
      </c>
      <c r="J16" s="140">
        <v>2477</v>
      </c>
      <c r="K16" s="114">
        <v>-22</v>
      </c>
      <c r="L16" s="116">
        <v>-0.88817117480823582</v>
      </c>
    </row>
    <row r="17" spans="1:12" s="110" customFormat="1" ht="15" customHeight="1" x14ac:dyDescent="0.2">
      <c r="A17" s="120"/>
      <c r="B17" s="121" t="s">
        <v>109</v>
      </c>
      <c r="C17" s="258"/>
      <c r="E17" s="113">
        <v>66.649420286446698</v>
      </c>
      <c r="F17" s="115">
        <v>28340</v>
      </c>
      <c r="G17" s="114">
        <v>28102</v>
      </c>
      <c r="H17" s="114">
        <v>28315</v>
      </c>
      <c r="I17" s="114">
        <v>28215</v>
      </c>
      <c r="J17" s="140">
        <v>28056</v>
      </c>
      <c r="K17" s="114">
        <v>284</v>
      </c>
      <c r="L17" s="116">
        <v>1.0122611919019104</v>
      </c>
    </row>
    <row r="18" spans="1:12" s="110" customFormat="1" ht="15" customHeight="1" x14ac:dyDescent="0.2">
      <c r="A18" s="120"/>
      <c r="B18" s="119"/>
      <c r="C18" s="258" t="s">
        <v>106</v>
      </c>
      <c r="E18" s="113">
        <v>54.83768525052929</v>
      </c>
      <c r="F18" s="115">
        <v>15541</v>
      </c>
      <c r="G18" s="114">
        <v>15395</v>
      </c>
      <c r="H18" s="114">
        <v>15712</v>
      </c>
      <c r="I18" s="114">
        <v>15667</v>
      </c>
      <c r="J18" s="140">
        <v>15503</v>
      </c>
      <c r="K18" s="114">
        <v>38</v>
      </c>
      <c r="L18" s="116">
        <v>0.24511384893246468</v>
      </c>
    </row>
    <row r="19" spans="1:12" s="110" customFormat="1" ht="15" customHeight="1" x14ac:dyDescent="0.2">
      <c r="A19" s="120"/>
      <c r="B19" s="119"/>
      <c r="C19" s="258" t="s">
        <v>107</v>
      </c>
      <c r="E19" s="113">
        <v>45.16231474947071</v>
      </c>
      <c r="F19" s="115">
        <v>12799</v>
      </c>
      <c r="G19" s="114">
        <v>12707</v>
      </c>
      <c r="H19" s="114">
        <v>12603</v>
      </c>
      <c r="I19" s="114">
        <v>12548</v>
      </c>
      <c r="J19" s="140">
        <v>12553</v>
      </c>
      <c r="K19" s="114">
        <v>246</v>
      </c>
      <c r="L19" s="116">
        <v>1.9596909105393132</v>
      </c>
    </row>
    <row r="20" spans="1:12" s="110" customFormat="1" ht="15" customHeight="1" x14ac:dyDescent="0.2">
      <c r="A20" s="120"/>
      <c r="B20" s="121" t="s">
        <v>110</v>
      </c>
      <c r="C20" s="258"/>
      <c r="E20" s="113">
        <v>18.452058982620354</v>
      </c>
      <c r="F20" s="115">
        <v>7846</v>
      </c>
      <c r="G20" s="114">
        <v>7773</v>
      </c>
      <c r="H20" s="114">
        <v>7711</v>
      </c>
      <c r="I20" s="114">
        <v>7575</v>
      </c>
      <c r="J20" s="140">
        <v>7453</v>
      </c>
      <c r="K20" s="114">
        <v>393</v>
      </c>
      <c r="L20" s="116">
        <v>5.2730444116463167</v>
      </c>
    </row>
    <row r="21" spans="1:12" s="110" customFormat="1" ht="15" customHeight="1" x14ac:dyDescent="0.2">
      <c r="A21" s="120"/>
      <c r="B21" s="119"/>
      <c r="C21" s="258" t="s">
        <v>106</v>
      </c>
      <c r="E21" s="113">
        <v>50.853938312515929</v>
      </c>
      <c r="F21" s="115">
        <v>3990</v>
      </c>
      <c r="G21" s="114">
        <v>3966</v>
      </c>
      <c r="H21" s="114">
        <v>3938</v>
      </c>
      <c r="I21" s="114">
        <v>3891</v>
      </c>
      <c r="J21" s="140">
        <v>3819</v>
      </c>
      <c r="K21" s="114">
        <v>171</v>
      </c>
      <c r="L21" s="116">
        <v>4.4776119402985071</v>
      </c>
    </row>
    <row r="22" spans="1:12" s="110" customFormat="1" ht="15" customHeight="1" x14ac:dyDescent="0.2">
      <c r="A22" s="120"/>
      <c r="B22" s="119"/>
      <c r="C22" s="258" t="s">
        <v>107</v>
      </c>
      <c r="E22" s="113">
        <v>49.146061687484071</v>
      </c>
      <c r="F22" s="115">
        <v>3856</v>
      </c>
      <c r="G22" s="114">
        <v>3807</v>
      </c>
      <c r="H22" s="114">
        <v>3773</v>
      </c>
      <c r="I22" s="114">
        <v>3684</v>
      </c>
      <c r="J22" s="140">
        <v>3634</v>
      </c>
      <c r="K22" s="114">
        <v>222</v>
      </c>
      <c r="L22" s="116">
        <v>6.1089708310401765</v>
      </c>
    </row>
    <row r="23" spans="1:12" s="110" customFormat="1" ht="15" customHeight="1" x14ac:dyDescent="0.2">
      <c r="A23" s="120"/>
      <c r="B23" s="121" t="s">
        <v>111</v>
      </c>
      <c r="C23" s="258"/>
      <c r="E23" s="113">
        <v>1.1100397450671433</v>
      </c>
      <c r="F23" s="115">
        <v>472</v>
      </c>
      <c r="G23" s="114">
        <v>471</v>
      </c>
      <c r="H23" s="114">
        <v>442</v>
      </c>
      <c r="I23" s="114">
        <v>424</v>
      </c>
      <c r="J23" s="140">
        <v>402</v>
      </c>
      <c r="K23" s="114">
        <v>70</v>
      </c>
      <c r="L23" s="116">
        <v>17.412935323383085</v>
      </c>
    </row>
    <row r="24" spans="1:12" s="110" customFormat="1" ht="15" customHeight="1" x14ac:dyDescent="0.2">
      <c r="A24" s="120"/>
      <c r="B24" s="119"/>
      <c r="C24" s="258" t="s">
        <v>106</v>
      </c>
      <c r="E24" s="113">
        <v>59.322033898305087</v>
      </c>
      <c r="F24" s="115">
        <v>280</v>
      </c>
      <c r="G24" s="114">
        <v>279</v>
      </c>
      <c r="H24" s="114">
        <v>264</v>
      </c>
      <c r="I24" s="114">
        <v>262</v>
      </c>
      <c r="J24" s="140">
        <v>242</v>
      </c>
      <c r="K24" s="114">
        <v>38</v>
      </c>
      <c r="L24" s="116">
        <v>15.702479338842975</v>
      </c>
    </row>
    <row r="25" spans="1:12" s="110" customFormat="1" ht="15" customHeight="1" x14ac:dyDescent="0.2">
      <c r="A25" s="120"/>
      <c r="B25" s="119"/>
      <c r="C25" s="258" t="s">
        <v>107</v>
      </c>
      <c r="E25" s="113">
        <v>40.677966101694913</v>
      </c>
      <c r="F25" s="115">
        <v>192</v>
      </c>
      <c r="G25" s="114">
        <v>192</v>
      </c>
      <c r="H25" s="114">
        <v>178</v>
      </c>
      <c r="I25" s="114">
        <v>162</v>
      </c>
      <c r="J25" s="140">
        <v>160</v>
      </c>
      <c r="K25" s="114">
        <v>32</v>
      </c>
      <c r="L25" s="116">
        <v>20</v>
      </c>
    </row>
    <row r="26" spans="1:12" s="110" customFormat="1" ht="15" customHeight="1" x14ac:dyDescent="0.2">
      <c r="A26" s="120"/>
      <c r="C26" s="121" t="s">
        <v>187</v>
      </c>
      <c r="D26" s="110" t="s">
        <v>188</v>
      </c>
      <c r="E26" s="113">
        <v>0.28456527362950074</v>
      </c>
      <c r="F26" s="115">
        <v>121</v>
      </c>
      <c r="G26" s="114">
        <v>120</v>
      </c>
      <c r="H26" s="114">
        <v>131</v>
      </c>
      <c r="I26" s="114">
        <v>114</v>
      </c>
      <c r="J26" s="140">
        <v>106</v>
      </c>
      <c r="K26" s="114">
        <v>15</v>
      </c>
      <c r="L26" s="116">
        <v>14.150943396226415</v>
      </c>
    </row>
    <row r="27" spans="1:12" s="110" customFormat="1" ht="15" customHeight="1" x14ac:dyDescent="0.2">
      <c r="A27" s="120"/>
      <c r="B27" s="119"/>
      <c r="D27" s="259" t="s">
        <v>106</v>
      </c>
      <c r="E27" s="113">
        <v>47.107438016528924</v>
      </c>
      <c r="F27" s="115">
        <v>57</v>
      </c>
      <c r="G27" s="114">
        <v>61</v>
      </c>
      <c r="H27" s="114">
        <v>71</v>
      </c>
      <c r="I27" s="114">
        <v>72</v>
      </c>
      <c r="J27" s="140">
        <v>57</v>
      </c>
      <c r="K27" s="114">
        <v>0</v>
      </c>
      <c r="L27" s="116">
        <v>0</v>
      </c>
    </row>
    <row r="28" spans="1:12" s="110" customFormat="1" ht="15" customHeight="1" x14ac:dyDescent="0.2">
      <c r="A28" s="120"/>
      <c r="B28" s="119"/>
      <c r="D28" s="259" t="s">
        <v>107</v>
      </c>
      <c r="E28" s="113">
        <v>52.892561983471076</v>
      </c>
      <c r="F28" s="115">
        <v>64</v>
      </c>
      <c r="G28" s="114">
        <v>59</v>
      </c>
      <c r="H28" s="114">
        <v>60</v>
      </c>
      <c r="I28" s="114">
        <v>42</v>
      </c>
      <c r="J28" s="140">
        <v>49</v>
      </c>
      <c r="K28" s="114">
        <v>15</v>
      </c>
      <c r="L28" s="116">
        <v>30.612244897959183</v>
      </c>
    </row>
    <row r="29" spans="1:12" s="110" customFormat="1" ht="24.95" customHeight="1" x14ac:dyDescent="0.2">
      <c r="A29" s="604" t="s">
        <v>189</v>
      </c>
      <c r="B29" s="605"/>
      <c r="C29" s="605"/>
      <c r="D29" s="606"/>
      <c r="E29" s="113">
        <v>85.534206627313566</v>
      </c>
      <c r="F29" s="115">
        <v>36370</v>
      </c>
      <c r="G29" s="114">
        <v>36344</v>
      </c>
      <c r="H29" s="114">
        <v>36573</v>
      </c>
      <c r="I29" s="114">
        <v>36159</v>
      </c>
      <c r="J29" s="140">
        <v>36032</v>
      </c>
      <c r="K29" s="114">
        <v>338</v>
      </c>
      <c r="L29" s="116">
        <v>0.93805506216696266</v>
      </c>
    </row>
    <row r="30" spans="1:12" s="110" customFormat="1" ht="15" customHeight="1" x14ac:dyDescent="0.2">
      <c r="A30" s="120"/>
      <c r="B30" s="119"/>
      <c r="C30" s="258" t="s">
        <v>106</v>
      </c>
      <c r="E30" s="113">
        <v>52.227110255705249</v>
      </c>
      <c r="F30" s="115">
        <v>18995</v>
      </c>
      <c r="G30" s="114">
        <v>18985</v>
      </c>
      <c r="H30" s="114">
        <v>19269</v>
      </c>
      <c r="I30" s="114">
        <v>19089</v>
      </c>
      <c r="J30" s="140">
        <v>18958</v>
      </c>
      <c r="K30" s="114">
        <v>37</v>
      </c>
      <c r="L30" s="116">
        <v>0.19516826669479903</v>
      </c>
    </row>
    <row r="31" spans="1:12" s="110" customFormat="1" ht="15" customHeight="1" x14ac:dyDescent="0.2">
      <c r="A31" s="120"/>
      <c r="B31" s="119"/>
      <c r="C31" s="258" t="s">
        <v>107</v>
      </c>
      <c r="E31" s="113">
        <v>47.772889744294751</v>
      </c>
      <c r="F31" s="115">
        <v>17375</v>
      </c>
      <c r="G31" s="114">
        <v>17359</v>
      </c>
      <c r="H31" s="114">
        <v>17304</v>
      </c>
      <c r="I31" s="114">
        <v>17070</v>
      </c>
      <c r="J31" s="140">
        <v>17074</v>
      </c>
      <c r="K31" s="114">
        <v>301</v>
      </c>
      <c r="L31" s="116">
        <v>1.7629143727304675</v>
      </c>
    </row>
    <row r="32" spans="1:12" s="110" customFormat="1" ht="15" customHeight="1" x14ac:dyDescent="0.2">
      <c r="A32" s="120"/>
      <c r="B32" s="119" t="s">
        <v>117</v>
      </c>
      <c r="C32" s="258"/>
      <c r="E32" s="113">
        <v>14.454034477081912</v>
      </c>
      <c r="F32" s="115">
        <v>6146</v>
      </c>
      <c r="G32" s="114">
        <v>5958</v>
      </c>
      <c r="H32" s="114">
        <v>6139</v>
      </c>
      <c r="I32" s="114">
        <v>5903</v>
      </c>
      <c r="J32" s="140">
        <v>5821</v>
      </c>
      <c r="K32" s="114">
        <v>325</v>
      </c>
      <c r="L32" s="116">
        <v>5.5832331214567947</v>
      </c>
    </row>
    <row r="33" spans="1:12" s="110" customFormat="1" ht="15" customHeight="1" x14ac:dyDescent="0.2">
      <c r="A33" s="120"/>
      <c r="B33" s="119"/>
      <c r="C33" s="258" t="s">
        <v>106</v>
      </c>
      <c r="E33" s="113">
        <v>68.678815489749425</v>
      </c>
      <c r="F33" s="115">
        <v>4221</v>
      </c>
      <c r="G33" s="114">
        <v>4103</v>
      </c>
      <c r="H33" s="114">
        <v>4309</v>
      </c>
      <c r="I33" s="114">
        <v>4148</v>
      </c>
      <c r="J33" s="140">
        <v>4074</v>
      </c>
      <c r="K33" s="114">
        <v>147</v>
      </c>
      <c r="L33" s="116">
        <v>3.6082474226804124</v>
      </c>
    </row>
    <row r="34" spans="1:12" s="110" customFormat="1" ht="15" customHeight="1" x14ac:dyDescent="0.2">
      <c r="A34" s="120"/>
      <c r="B34" s="119"/>
      <c r="C34" s="258" t="s">
        <v>107</v>
      </c>
      <c r="E34" s="113">
        <v>31.321184510250568</v>
      </c>
      <c r="F34" s="115">
        <v>1925</v>
      </c>
      <c r="G34" s="114">
        <v>1855</v>
      </c>
      <c r="H34" s="114">
        <v>1830</v>
      </c>
      <c r="I34" s="114">
        <v>1755</v>
      </c>
      <c r="J34" s="140">
        <v>1747</v>
      </c>
      <c r="K34" s="114">
        <v>178</v>
      </c>
      <c r="L34" s="116">
        <v>10.188895248998282</v>
      </c>
    </row>
    <row r="35" spans="1:12" s="110" customFormat="1" ht="24.95" customHeight="1" x14ac:dyDescent="0.2">
      <c r="A35" s="604" t="s">
        <v>190</v>
      </c>
      <c r="B35" s="605"/>
      <c r="C35" s="605"/>
      <c r="D35" s="606"/>
      <c r="E35" s="113">
        <v>71.710448954634174</v>
      </c>
      <c r="F35" s="115">
        <v>30492</v>
      </c>
      <c r="G35" s="114">
        <v>30344</v>
      </c>
      <c r="H35" s="114">
        <v>30854</v>
      </c>
      <c r="I35" s="114">
        <v>30374</v>
      </c>
      <c r="J35" s="140">
        <v>30309</v>
      </c>
      <c r="K35" s="114">
        <v>183</v>
      </c>
      <c r="L35" s="116">
        <v>0.60378105513213898</v>
      </c>
    </row>
    <row r="36" spans="1:12" s="110" customFormat="1" ht="15" customHeight="1" x14ac:dyDescent="0.2">
      <c r="A36" s="120"/>
      <c r="B36" s="119"/>
      <c r="C36" s="258" t="s">
        <v>106</v>
      </c>
      <c r="E36" s="113">
        <v>70.034763216581396</v>
      </c>
      <c r="F36" s="115">
        <v>21355</v>
      </c>
      <c r="G36" s="114">
        <v>21227</v>
      </c>
      <c r="H36" s="114">
        <v>21683</v>
      </c>
      <c r="I36" s="114">
        <v>21373</v>
      </c>
      <c r="J36" s="140">
        <v>21238</v>
      </c>
      <c r="K36" s="114">
        <v>117</v>
      </c>
      <c r="L36" s="116">
        <v>0.55089933138713632</v>
      </c>
    </row>
    <row r="37" spans="1:12" s="110" customFormat="1" ht="15" customHeight="1" x14ac:dyDescent="0.2">
      <c r="A37" s="120"/>
      <c r="B37" s="119"/>
      <c r="C37" s="258" t="s">
        <v>107</v>
      </c>
      <c r="E37" s="113">
        <v>29.9652367834186</v>
      </c>
      <c r="F37" s="115">
        <v>9137</v>
      </c>
      <c r="G37" s="114">
        <v>9117</v>
      </c>
      <c r="H37" s="114">
        <v>9171</v>
      </c>
      <c r="I37" s="114">
        <v>9001</v>
      </c>
      <c r="J37" s="140">
        <v>9071</v>
      </c>
      <c r="K37" s="114">
        <v>66</v>
      </c>
      <c r="L37" s="116">
        <v>0.72759342961084772</v>
      </c>
    </row>
    <row r="38" spans="1:12" s="110" customFormat="1" ht="15" customHeight="1" x14ac:dyDescent="0.2">
      <c r="A38" s="120"/>
      <c r="B38" s="119" t="s">
        <v>182</v>
      </c>
      <c r="C38" s="258"/>
      <c r="E38" s="113">
        <v>28.289551045365819</v>
      </c>
      <c r="F38" s="115">
        <v>12029</v>
      </c>
      <c r="G38" s="114">
        <v>11963</v>
      </c>
      <c r="H38" s="114">
        <v>11863</v>
      </c>
      <c r="I38" s="114">
        <v>11693</v>
      </c>
      <c r="J38" s="140">
        <v>11549</v>
      </c>
      <c r="K38" s="114">
        <v>480</v>
      </c>
      <c r="L38" s="116">
        <v>4.1562040003463503</v>
      </c>
    </row>
    <row r="39" spans="1:12" s="110" customFormat="1" ht="15" customHeight="1" x14ac:dyDescent="0.2">
      <c r="A39" s="120"/>
      <c r="B39" s="119"/>
      <c r="C39" s="258" t="s">
        <v>106</v>
      </c>
      <c r="E39" s="113">
        <v>15.495884944716934</v>
      </c>
      <c r="F39" s="115">
        <v>1864</v>
      </c>
      <c r="G39" s="114">
        <v>1864</v>
      </c>
      <c r="H39" s="114">
        <v>1898</v>
      </c>
      <c r="I39" s="114">
        <v>1866</v>
      </c>
      <c r="J39" s="140">
        <v>1796</v>
      </c>
      <c r="K39" s="114">
        <v>68</v>
      </c>
      <c r="L39" s="116">
        <v>3.7861915367483294</v>
      </c>
    </row>
    <row r="40" spans="1:12" s="110" customFormat="1" ht="15" customHeight="1" x14ac:dyDescent="0.2">
      <c r="A40" s="120"/>
      <c r="B40" s="119"/>
      <c r="C40" s="258" t="s">
        <v>107</v>
      </c>
      <c r="E40" s="113">
        <v>84.504115055283066</v>
      </c>
      <c r="F40" s="115">
        <v>10165</v>
      </c>
      <c r="G40" s="114">
        <v>10099</v>
      </c>
      <c r="H40" s="114">
        <v>9965</v>
      </c>
      <c r="I40" s="114">
        <v>9827</v>
      </c>
      <c r="J40" s="140">
        <v>9753</v>
      </c>
      <c r="K40" s="114">
        <v>412</v>
      </c>
      <c r="L40" s="116">
        <v>4.2243412283399984</v>
      </c>
    </row>
    <row r="41" spans="1:12" s="110" customFormat="1" ht="24.75" customHeight="1" x14ac:dyDescent="0.2">
      <c r="A41" s="604" t="s">
        <v>517</v>
      </c>
      <c r="B41" s="605"/>
      <c r="C41" s="605"/>
      <c r="D41" s="606"/>
      <c r="E41" s="113">
        <v>5.0798429011547235</v>
      </c>
      <c r="F41" s="115">
        <v>2160</v>
      </c>
      <c r="G41" s="114">
        <v>2395</v>
      </c>
      <c r="H41" s="114">
        <v>2446</v>
      </c>
      <c r="I41" s="114">
        <v>2116</v>
      </c>
      <c r="J41" s="140">
        <v>2203</v>
      </c>
      <c r="K41" s="114">
        <v>-43</v>
      </c>
      <c r="L41" s="116">
        <v>-1.9518837948252383</v>
      </c>
    </row>
    <row r="42" spans="1:12" s="110" customFormat="1" ht="15" customHeight="1" x14ac:dyDescent="0.2">
      <c r="A42" s="120"/>
      <c r="B42" s="119"/>
      <c r="C42" s="258" t="s">
        <v>106</v>
      </c>
      <c r="E42" s="113">
        <v>60.925925925925924</v>
      </c>
      <c r="F42" s="115">
        <v>1316</v>
      </c>
      <c r="G42" s="114">
        <v>1477</v>
      </c>
      <c r="H42" s="114">
        <v>1512</v>
      </c>
      <c r="I42" s="114">
        <v>1299</v>
      </c>
      <c r="J42" s="140">
        <v>1355</v>
      </c>
      <c r="K42" s="114">
        <v>-39</v>
      </c>
      <c r="L42" s="116">
        <v>-2.878228782287823</v>
      </c>
    </row>
    <row r="43" spans="1:12" s="110" customFormat="1" ht="15" customHeight="1" x14ac:dyDescent="0.2">
      <c r="A43" s="123"/>
      <c r="B43" s="124"/>
      <c r="C43" s="260" t="s">
        <v>107</v>
      </c>
      <c r="D43" s="261"/>
      <c r="E43" s="125">
        <v>39.074074074074076</v>
      </c>
      <c r="F43" s="143">
        <v>844</v>
      </c>
      <c r="G43" s="144">
        <v>918</v>
      </c>
      <c r="H43" s="144">
        <v>934</v>
      </c>
      <c r="I43" s="144">
        <v>817</v>
      </c>
      <c r="J43" s="145">
        <v>848</v>
      </c>
      <c r="K43" s="144">
        <v>-4</v>
      </c>
      <c r="L43" s="146">
        <v>-0.47169811320754718</v>
      </c>
    </row>
    <row r="44" spans="1:12" s="110" customFormat="1" ht="45.75" customHeight="1" x14ac:dyDescent="0.2">
      <c r="A44" s="604" t="s">
        <v>191</v>
      </c>
      <c r="B44" s="605"/>
      <c r="C44" s="605"/>
      <c r="D44" s="606"/>
      <c r="E44" s="113">
        <v>1.5733402318854213</v>
      </c>
      <c r="F44" s="115">
        <v>669</v>
      </c>
      <c r="G44" s="114">
        <v>679</v>
      </c>
      <c r="H44" s="114">
        <v>685</v>
      </c>
      <c r="I44" s="114">
        <v>665</v>
      </c>
      <c r="J44" s="140">
        <v>665</v>
      </c>
      <c r="K44" s="114">
        <v>4</v>
      </c>
      <c r="L44" s="116">
        <v>0.60150375939849621</v>
      </c>
    </row>
    <row r="45" spans="1:12" s="110" customFormat="1" ht="15" customHeight="1" x14ac:dyDescent="0.2">
      <c r="A45" s="120"/>
      <c r="B45" s="119"/>
      <c r="C45" s="258" t="s">
        <v>106</v>
      </c>
      <c r="E45" s="113">
        <v>60.687593423019429</v>
      </c>
      <c r="F45" s="115">
        <v>406</v>
      </c>
      <c r="G45" s="114">
        <v>413</v>
      </c>
      <c r="H45" s="114">
        <v>419</v>
      </c>
      <c r="I45" s="114">
        <v>413</v>
      </c>
      <c r="J45" s="140">
        <v>412</v>
      </c>
      <c r="K45" s="114">
        <v>-6</v>
      </c>
      <c r="L45" s="116">
        <v>-1.4563106796116505</v>
      </c>
    </row>
    <row r="46" spans="1:12" s="110" customFormat="1" ht="15" customHeight="1" x14ac:dyDescent="0.2">
      <c r="A46" s="123"/>
      <c r="B46" s="124"/>
      <c r="C46" s="260" t="s">
        <v>107</v>
      </c>
      <c r="D46" s="261"/>
      <c r="E46" s="125">
        <v>39.312406576980571</v>
      </c>
      <c r="F46" s="143">
        <v>263</v>
      </c>
      <c r="G46" s="144">
        <v>266</v>
      </c>
      <c r="H46" s="144">
        <v>266</v>
      </c>
      <c r="I46" s="144">
        <v>252</v>
      </c>
      <c r="J46" s="145">
        <v>253</v>
      </c>
      <c r="K46" s="144">
        <v>10</v>
      </c>
      <c r="L46" s="146">
        <v>3.9525691699604741</v>
      </c>
    </row>
    <row r="47" spans="1:12" s="110" customFormat="1" ht="39" customHeight="1" x14ac:dyDescent="0.2">
      <c r="A47" s="604" t="s">
        <v>518</v>
      </c>
      <c r="B47" s="607"/>
      <c r="C47" s="607"/>
      <c r="D47" s="608"/>
      <c r="E47" s="113">
        <v>9.4071164836198581E-2</v>
      </c>
      <c r="F47" s="115">
        <v>40</v>
      </c>
      <c r="G47" s="114">
        <v>32</v>
      </c>
      <c r="H47" s="114">
        <v>35</v>
      </c>
      <c r="I47" s="114">
        <v>37</v>
      </c>
      <c r="J47" s="140">
        <v>40</v>
      </c>
      <c r="K47" s="114">
        <v>0</v>
      </c>
      <c r="L47" s="116">
        <v>0</v>
      </c>
    </row>
    <row r="48" spans="1:12" s="110" customFormat="1" ht="15" customHeight="1" x14ac:dyDescent="0.2">
      <c r="A48" s="120"/>
      <c r="B48" s="119"/>
      <c r="C48" s="258" t="s">
        <v>106</v>
      </c>
      <c r="E48" s="113">
        <v>55</v>
      </c>
      <c r="F48" s="115">
        <v>22</v>
      </c>
      <c r="G48" s="114">
        <v>19</v>
      </c>
      <c r="H48" s="114">
        <v>19</v>
      </c>
      <c r="I48" s="114">
        <v>10</v>
      </c>
      <c r="J48" s="140">
        <v>12</v>
      </c>
      <c r="K48" s="114">
        <v>10</v>
      </c>
      <c r="L48" s="116">
        <v>83.333333333333329</v>
      </c>
    </row>
    <row r="49" spans="1:12" s="110" customFormat="1" ht="15" customHeight="1" x14ac:dyDescent="0.2">
      <c r="A49" s="123"/>
      <c r="B49" s="124"/>
      <c r="C49" s="260" t="s">
        <v>107</v>
      </c>
      <c r="D49" s="261"/>
      <c r="E49" s="125">
        <v>45</v>
      </c>
      <c r="F49" s="143">
        <v>18</v>
      </c>
      <c r="G49" s="144">
        <v>13</v>
      </c>
      <c r="H49" s="144">
        <v>16</v>
      </c>
      <c r="I49" s="144">
        <v>27</v>
      </c>
      <c r="J49" s="145">
        <v>28</v>
      </c>
      <c r="K49" s="144">
        <v>-10</v>
      </c>
      <c r="L49" s="146">
        <v>-35.714285714285715</v>
      </c>
    </row>
    <row r="50" spans="1:12" s="110" customFormat="1" ht="24.95" customHeight="1" x14ac:dyDescent="0.2">
      <c r="A50" s="609" t="s">
        <v>192</v>
      </c>
      <c r="B50" s="610"/>
      <c r="C50" s="610"/>
      <c r="D50" s="611"/>
      <c r="E50" s="262">
        <v>12.158698055078666</v>
      </c>
      <c r="F50" s="263">
        <v>5170</v>
      </c>
      <c r="G50" s="264">
        <v>5340</v>
      </c>
      <c r="H50" s="264">
        <v>5517</v>
      </c>
      <c r="I50" s="264">
        <v>5042</v>
      </c>
      <c r="J50" s="265">
        <v>5082</v>
      </c>
      <c r="K50" s="263">
        <v>88</v>
      </c>
      <c r="L50" s="266">
        <v>1.7316017316017316</v>
      </c>
    </row>
    <row r="51" spans="1:12" s="110" customFormat="1" ht="15" customHeight="1" x14ac:dyDescent="0.2">
      <c r="A51" s="120"/>
      <c r="B51" s="119"/>
      <c r="C51" s="258" t="s">
        <v>106</v>
      </c>
      <c r="E51" s="113">
        <v>56.441005802707927</v>
      </c>
      <c r="F51" s="115">
        <v>2918</v>
      </c>
      <c r="G51" s="114">
        <v>3007</v>
      </c>
      <c r="H51" s="114">
        <v>3150</v>
      </c>
      <c r="I51" s="114">
        <v>2863</v>
      </c>
      <c r="J51" s="140">
        <v>2874</v>
      </c>
      <c r="K51" s="114">
        <v>44</v>
      </c>
      <c r="L51" s="116">
        <v>1.5309672929714684</v>
      </c>
    </row>
    <row r="52" spans="1:12" s="110" customFormat="1" ht="15" customHeight="1" x14ac:dyDescent="0.2">
      <c r="A52" s="120"/>
      <c r="B52" s="119"/>
      <c r="C52" s="258" t="s">
        <v>107</v>
      </c>
      <c r="E52" s="113">
        <v>43.558994197292073</v>
      </c>
      <c r="F52" s="115">
        <v>2252</v>
      </c>
      <c r="G52" s="114">
        <v>2333</v>
      </c>
      <c r="H52" s="114">
        <v>2367</v>
      </c>
      <c r="I52" s="114">
        <v>2179</v>
      </c>
      <c r="J52" s="140">
        <v>2208</v>
      </c>
      <c r="K52" s="114">
        <v>44</v>
      </c>
      <c r="L52" s="116">
        <v>1.9927536231884058</v>
      </c>
    </row>
    <row r="53" spans="1:12" s="110" customFormat="1" ht="15" customHeight="1" x14ac:dyDescent="0.2">
      <c r="A53" s="120"/>
      <c r="B53" s="119"/>
      <c r="C53" s="258" t="s">
        <v>187</v>
      </c>
      <c r="D53" s="110" t="s">
        <v>193</v>
      </c>
      <c r="E53" s="113">
        <v>31.624758220502901</v>
      </c>
      <c r="F53" s="115">
        <v>1635</v>
      </c>
      <c r="G53" s="114">
        <v>1863</v>
      </c>
      <c r="H53" s="114">
        <v>1956</v>
      </c>
      <c r="I53" s="114">
        <v>1538</v>
      </c>
      <c r="J53" s="140">
        <v>1645</v>
      </c>
      <c r="K53" s="114">
        <v>-10</v>
      </c>
      <c r="L53" s="116">
        <v>-0.60790273556231</v>
      </c>
    </row>
    <row r="54" spans="1:12" s="110" customFormat="1" ht="15" customHeight="1" x14ac:dyDescent="0.2">
      <c r="A54" s="120"/>
      <c r="B54" s="119"/>
      <c r="D54" s="267" t="s">
        <v>194</v>
      </c>
      <c r="E54" s="113">
        <v>62.935779816513758</v>
      </c>
      <c r="F54" s="115">
        <v>1029</v>
      </c>
      <c r="G54" s="114">
        <v>1170</v>
      </c>
      <c r="H54" s="114">
        <v>1243</v>
      </c>
      <c r="I54" s="114">
        <v>988</v>
      </c>
      <c r="J54" s="140">
        <v>1054</v>
      </c>
      <c r="K54" s="114">
        <v>-25</v>
      </c>
      <c r="L54" s="116">
        <v>-2.3719165085388996</v>
      </c>
    </row>
    <row r="55" spans="1:12" s="110" customFormat="1" ht="15" customHeight="1" x14ac:dyDescent="0.2">
      <c r="A55" s="120"/>
      <c r="B55" s="119"/>
      <c r="D55" s="267" t="s">
        <v>195</v>
      </c>
      <c r="E55" s="113">
        <v>37.064220183486242</v>
      </c>
      <c r="F55" s="115">
        <v>606</v>
      </c>
      <c r="G55" s="114">
        <v>693</v>
      </c>
      <c r="H55" s="114">
        <v>713</v>
      </c>
      <c r="I55" s="114">
        <v>550</v>
      </c>
      <c r="J55" s="140">
        <v>591</v>
      </c>
      <c r="K55" s="114">
        <v>15</v>
      </c>
      <c r="L55" s="116">
        <v>2.5380710659898478</v>
      </c>
    </row>
    <row r="56" spans="1:12" s="110" customFormat="1" ht="15" customHeight="1" x14ac:dyDescent="0.2">
      <c r="A56" s="120"/>
      <c r="B56" s="119" t="s">
        <v>196</v>
      </c>
      <c r="C56" s="258"/>
      <c r="E56" s="113">
        <v>70.101832035935189</v>
      </c>
      <c r="F56" s="115">
        <v>29808</v>
      </c>
      <c r="G56" s="114">
        <v>29517</v>
      </c>
      <c r="H56" s="114">
        <v>29672</v>
      </c>
      <c r="I56" s="114">
        <v>29659</v>
      </c>
      <c r="J56" s="140">
        <v>29416</v>
      </c>
      <c r="K56" s="114">
        <v>392</v>
      </c>
      <c r="L56" s="116">
        <v>1.3326081044329616</v>
      </c>
    </row>
    <row r="57" spans="1:12" s="110" customFormat="1" ht="15" customHeight="1" x14ac:dyDescent="0.2">
      <c r="A57" s="120"/>
      <c r="B57" s="119"/>
      <c r="C57" s="258" t="s">
        <v>106</v>
      </c>
      <c r="E57" s="113">
        <v>52.761003757380571</v>
      </c>
      <c r="F57" s="115">
        <v>15727</v>
      </c>
      <c r="G57" s="114">
        <v>15548</v>
      </c>
      <c r="H57" s="114">
        <v>15769</v>
      </c>
      <c r="I57" s="114">
        <v>15848</v>
      </c>
      <c r="J57" s="140">
        <v>15658</v>
      </c>
      <c r="K57" s="114">
        <v>69</v>
      </c>
      <c r="L57" s="116">
        <v>0.44066930642483076</v>
      </c>
    </row>
    <row r="58" spans="1:12" s="110" customFormat="1" ht="15" customHeight="1" x14ac:dyDescent="0.2">
      <c r="A58" s="120"/>
      <c r="B58" s="119"/>
      <c r="C58" s="258" t="s">
        <v>107</v>
      </c>
      <c r="E58" s="113">
        <v>47.238996242619429</v>
      </c>
      <c r="F58" s="115">
        <v>14081</v>
      </c>
      <c r="G58" s="114">
        <v>13969</v>
      </c>
      <c r="H58" s="114">
        <v>13903</v>
      </c>
      <c r="I58" s="114">
        <v>13811</v>
      </c>
      <c r="J58" s="140">
        <v>13758</v>
      </c>
      <c r="K58" s="114">
        <v>323</v>
      </c>
      <c r="L58" s="116">
        <v>2.347724960023259</v>
      </c>
    </row>
    <row r="59" spans="1:12" s="110" customFormat="1" ht="15" customHeight="1" x14ac:dyDescent="0.2">
      <c r="A59" s="120"/>
      <c r="B59" s="119"/>
      <c r="C59" s="258" t="s">
        <v>105</v>
      </c>
      <c r="D59" s="110" t="s">
        <v>197</v>
      </c>
      <c r="E59" s="113">
        <v>88.73456790123457</v>
      </c>
      <c r="F59" s="115">
        <v>26450</v>
      </c>
      <c r="G59" s="114">
        <v>26161</v>
      </c>
      <c r="H59" s="114">
        <v>26320</v>
      </c>
      <c r="I59" s="114">
        <v>26344</v>
      </c>
      <c r="J59" s="140">
        <v>26158</v>
      </c>
      <c r="K59" s="114">
        <v>292</v>
      </c>
      <c r="L59" s="116">
        <v>1.116293294594388</v>
      </c>
    </row>
    <row r="60" spans="1:12" s="110" customFormat="1" ht="15" customHeight="1" x14ac:dyDescent="0.2">
      <c r="A60" s="120"/>
      <c r="B60" s="119"/>
      <c r="C60" s="258"/>
      <c r="D60" s="267" t="s">
        <v>198</v>
      </c>
      <c r="E60" s="113">
        <v>50.555765595463136</v>
      </c>
      <c r="F60" s="115">
        <v>13372</v>
      </c>
      <c r="G60" s="114">
        <v>13181</v>
      </c>
      <c r="H60" s="114">
        <v>13402</v>
      </c>
      <c r="I60" s="114">
        <v>13507</v>
      </c>
      <c r="J60" s="140">
        <v>13353</v>
      </c>
      <c r="K60" s="114">
        <v>19</v>
      </c>
      <c r="L60" s="116">
        <v>0.14229012206994682</v>
      </c>
    </row>
    <row r="61" spans="1:12" s="110" customFormat="1" ht="15" customHeight="1" x14ac:dyDescent="0.2">
      <c r="A61" s="120"/>
      <c r="B61" s="119"/>
      <c r="C61" s="258"/>
      <c r="D61" s="267" t="s">
        <v>199</v>
      </c>
      <c r="E61" s="113">
        <v>49.444234404536864</v>
      </c>
      <c r="F61" s="115">
        <v>13078</v>
      </c>
      <c r="G61" s="114">
        <v>12980</v>
      </c>
      <c r="H61" s="114">
        <v>12918</v>
      </c>
      <c r="I61" s="114">
        <v>12837</v>
      </c>
      <c r="J61" s="140">
        <v>12805</v>
      </c>
      <c r="K61" s="114">
        <v>273</v>
      </c>
      <c r="L61" s="116">
        <v>2.1319796954314723</v>
      </c>
    </row>
    <row r="62" spans="1:12" s="110" customFormat="1" ht="15" customHeight="1" x14ac:dyDescent="0.2">
      <c r="A62" s="120"/>
      <c r="B62" s="119"/>
      <c r="C62" s="258"/>
      <c r="D62" s="258" t="s">
        <v>200</v>
      </c>
      <c r="E62" s="113">
        <v>11.265432098765432</v>
      </c>
      <c r="F62" s="115">
        <v>3358</v>
      </c>
      <c r="G62" s="114">
        <v>3356</v>
      </c>
      <c r="H62" s="114">
        <v>3352</v>
      </c>
      <c r="I62" s="114">
        <v>3315</v>
      </c>
      <c r="J62" s="140">
        <v>3258</v>
      </c>
      <c r="K62" s="114">
        <v>100</v>
      </c>
      <c r="L62" s="116">
        <v>3.0693677102516883</v>
      </c>
    </row>
    <row r="63" spans="1:12" s="110" customFormat="1" ht="15" customHeight="1" x14ac:dyDescent="0.2">
      <c r="A63" s="120"/>
      <c r="B63" s="119"/>
      <c r="C63" s="258"/>
      <c r="D63" s="267" t="s">
        <v>198</v>
      </c>
      <c r="E63" s="113">
        <v>70.131030375223347</v>
      </c>
      <c r="F63" s="115">
        <v>2355</v>
      </c>
      <c r="G63" s="114">
        <v>2367</v>
      </c>
      <c r="H63" s="114">
        <v>2367</v>
      </c>
      <c r="I63" s="114">
        <v>2341</v>
      </c>
      <c r="J63" s="140">
        <v>2305</v>
      </c>
      <c r="K63" s="114">
        <v>50</v>
      </c>
      <c r="L63" s="116">
        <v>2.1691973969631237</v>
      </c>
    </row>
    <row r="64" spans="1:12" s="110" customFormat="1" ht="15" customHeight="1" x14ac:dyDescent="0.2">
      <c r="A64" s="120"/>
      <c r="B64" s="119"/>
      <c r="C64" s="258"/>
      <c r="D64" s="267" t="s">
        <v>199</v>
      </c>
      <c r="E64" s="113">
        <v>29.868969624776653</v>
      </c>
      <c r="F64" s="115">
        <v>1003</v>
      </c>
      <c r="G64" s="114">
        <v>989</v>
      </c>
      <c r="H64" s="114">
        <v>985</v>
      </c>
      <c r="I64" s="114">
        <v>974</v>
      </c>
      <c r="J64" s="140">
        <v>953</v>
      </c>
      <c r="K64" s="114">
        <v>50</v>
      </c>
      <c r="L64" s="116">
        <v>5.2465897166841549</v>
      </c>
    </row>
    <row r="65" spans="1:12" s="110" customFormat="1" ht="15" customHeight="1" x14ac:dyDescent="0.2">
      <c r="A65" s="120"/>
      <c r="B65" s="119" t="s">
        <v>201</v>
      </c>
      <c r="C65" s="258"/>
      <c r="E65" s="113">
        <v>8.5957526869076464</v>
      </c>
      <c r="F65" s="115">
        <v>3655</v>
      </c>
      <c r="G65" s="114">
        <v>3603</v>
      </c>
      <c r="H65" s="114">
        <v>3501</v>
      </c>
      <c r="I65" s="114">
        <v>3471</v>
      </c>
      <c r="J65" s="140">
        <v>3429</v>
      </c>
      <c r="K65" s="114">
        <v>226</v>
      </c>
      <c r="L65" s="116">
        <v>6.5908428113152526</v>
      </c>
    </row>
    <row r="66" spans="1:12" s="110" customFormat="1" ht="15" customHeight="1" x14ac:dyDescent="0.2">
      <c r="A66" s="120"/>
      <c r="B66" s="119"/>
      <c r="C66" s="258" t="s">
        <v>106</v>
      </c>
      <c r="E66" s="113">
        <v>54.090287277701776</v>
      </c>
      <c r="F66" s="115">
        <v>1977</v>
      </c>
      <c r="G66" s="114">
        <v>1969</v>
      </c>
      <c r="H66" s="114">
        <v>1935</v>
      </c>
      <c r="I66" s="114">
        <v>1925</v>
      </c>
      <c r="J66" s="140">
        <v>1909</v>
      </c>
      <c r="K66" s="114">
        <v>68</v>
      </c>
      <c r="L66" s="116">
        <v>3.5620743844944998</v>
      </c>
    </row>
    <row r="67" spans="1:12" s="110" customFormat="1" ht="15" customHeight="1" x14ac:dyDescent="0.2">
      <c r="A67" s="120"/>
      <c r="B67" s="119"/>
      <c r="C67" s="258" t="s">
        <v>107</v>
      </c>
      <c r="E67" s="113">
        <v>45.909712722298224</v>
      </c>
      <c r="F67" s="115">
        <v>1678</v>
      </c>
      <c r="G67" s="114">
        <v>1634</v>
      </c>
      <c r="H67" s="114">
        <v>1566</v>
      </c>
      <c r="I67" s="114">
        <v>1546</v>
      </c>
      <c r="J67" s="140">
        <v>1520</v>
      </c>
      <c r="K67" s="114">
        <v>158</v>
      </c>
      <c r="L67" s="116">
        <v>10.394736842105264</v>
      </c>
    </row>
    <row r="68" spans="1:12" s="110" customFormat="1" ht="15" customHeight="1" x14ac:dyDescent="0.2">
      <c r="A68" s="120"/>
      <c r="B68" s="119"/>
      <c r="C68" s="258" t="s">
        <v>105</v>
      </c>
      <c r="D68" s="110" t="s">
        <v>202</v>
      </c>
      <c r="E68" s="113">
        <v>20.383036935704514</v>
      </c>
      <c r="F68" s="115">
        <v>745</v>
      </c>
      <c r="G68" s="114">
        <v>717</v>
      </c>
      <c r="H68" s="114">
        <v>696</v>
      </c>
      <c r="I68" s="114">
        <v>678</v>
      </c>
      <c r="J68" s="140">
        <v>648</v>
      </c>
      <c r="K68" s="114">
        <v>97</v>
      </c>
      <c r="L68" s="116">
        <v>14.969135802469136</v>
      </c>
    </row>
    <row r="69" spans="1:12" s="110" customFormat="1" ht="15" customHeight="1" x14ac:dyDescent="0.2">
      <c r="A69" s="120"/>
      <c r="B69" s="119"/>
      <c r="C69" s="258"/>
      <c r="D69" s="267" t="s">
        <v>198</v>
      </c>
      <c r="E69" s="113">
        <v>50.872483221476507</v>
      </c>
      <c r="F69" s="115">
        <v>379</v>
      </c>
      <c r="G69" s="114">
        <v>365</v>
      </c>
      <c r="H69" s="114">
        <v>358</v>
      </c>
      <c r="I69" s="114">
        <v>346</v>
      </c>
      <c r="J69" s="140">
        <v>331</v>
      </c>
      <c r="K69" s="114">
        <v>48</v>
      </c>
      <c r="L69" s="116">
        <v>14.501510574018127</v>
      </c>
    </row>
    <row r="70" spans="1:12" s="110" customFormat="1" ht="15" customHeight="1" x14ac:dyDescent="0.2">
      <c r="A70" s="120"/>
      <c r="B70" s="119"/>
      <c r="C70" s="258"/>
      <c r="D70" s="267" t="s">
        <v>199</v>
      </c>
      <c r="E70" s="113">
        <v>49.127516778523493</v>
      </c>
      <c r="F70" s="115">
        <v>366</v>
      </c>
      <c r="G70" s="114">
        <v>352</v>
      </c>
      <c r="H70" s="114">
        <v>338</v>
      </c>
      <c r="I70" s="114">
        <v>332</v>
      </c>
      <c r="J70" s="140">
        <v>317</v>
      </c>
      <c r="K70" s="114">
        <v>49</v>
      </c>
      <c r="L70" s="116">
        <v>15.457413249211356</v>
      </c>
    </row>
    <row r="71" spans="1:12" s="110" customFormat="1" ht="15" customHeight="1" x14ac:dyDescent="0.2">
      <c r="A71" s="120"/>
      <c r="B71" s="119"/>
      <c r="C71" s="258"/>
      <c r="D71" s="110" t="s">
        <v>203</v>
      </c>
      <c r="E71" s="113">
        <v>72.36662106703146</v>
      </c>
      <c r="F71" s="115">
        <v>2645</v>
      </c>
      <c r="G71" s="114">
        <v>2616</v>
      </c>
      <c r="H71" s="114">
        <v>2549</v>
      </c>
      <c r="I71" s="114">
        <v>2533</v>
      </c>
      <c r="J71" s="140">
        <v>2530</v>
      </c>
      <c r="K71" s="114">
        <v>115</v>
      </c>
      <c r="L71" s="116">
        <v>4.5454545454545459</v>
      </c>
    </row>
    <row r="72" spans="1:12" s="110" customFormat="1" ht="15" customHeight="1" x14ac:dyDescent="0.2">
      <c r="A72" s="120"/>
      <c r="B72" s="119"/>
      <c r="C72" s="258"/>
      <c r="D72" s="267" t="s">
        <v>198</v>
      </c>
      <c r="E72" s="113">
        <v>54.102079395085063</v>
      </c>
      <c r="F72" s="115">
        <v>1431</v>
      </c>
      <c r="G72" s="114">
        <v>1431</v>
      </c>
      <c r="H72" s="114">
        <v>1410</v>
      </c>
      <c r="I72" s="114">
        <v>1410</v>
      </c>
      <c r="J72" s="140">
        <v>1415</v>
      </c>
      <c r="K72" s="114">
        <v>16</v>
      </c>
      <c r="L72" s="116">
        <v>1.1307420494699647</v>
      </c>
    </row>
    <row r="73" spans="1:12" s="110" customFormat="1" ht="15" customHeight="1" x14ac:dyDescent="0.2">
      <c r="A73" s="120"/>
      <c r="B73" s="119"/>
      <c r="C73" s="258"/>
      <c r="D73" s="267" t="s">
        <v>199</v>
      </c>
      <c r="E73" s="113">
        <v>45.897920604914937</v>
      </c>
      <c r="F73" s="115">
        <v>1214</v>
      </c>
      <c r="G73" s="114">
        <v>1185</v>
      </c>
      <c r="H73" s="114">
        <v>1139</v>
      </c>
      <c r="I73" s="114">
        <v>1123</v>
      </c>
      <c r="J73" s="140">
        <v>1115</v>
      </c>
      <c r="K73" s="114">
        <v>99</v>
      </c>
      <c r="L73" s="116">
        <v>8.8789237668161434</v>
      </c>
    </row>
    <row r="74" spans="1:12" s="110" customFormat="1" ht="15" customHeight="1" x14ac:dyDescent="0.2">
      <c r="A74" s="120"/>
      <c r="B74" s="119"/>
      <c r="C74" s="258"/>
      <c r="D74" s="110" t="s">
        <v>204</v>
      </c>
      <c r="E74" s="113">
        <v>7.2503419972640222</v>
      </c>
      <c r="F74" s="115">
        <v>265</v>
      </c>
      <c r="G74" s="114">
        <v>270</v>
      </c>
      <c r="H74" s="114">
        <v>256</v>
      </c>
      <c r="I74" s="114">
        <v>260</v>
      </c>
      <c r="J74" s="140">
        <v>251</v>
      </c>
      <c r="K74" s="114">
        <v>14</v>
      </c>
      <c r="L74" s="116">
        <v>5.5776892430278888</v>
      </c>
    </row>
    <row r="75" spans="1:12" s="110" customFormat="1" ht="15" customHeight="1" x14ac:dyDescent="0.2">
      <c r="A75" s="120"/>
      <c r="B75" s="119"/>
      <c r="C75" s="258"/>
      <c r="D75" s="267" t="s">
        <v>198</v>
      </c>
      <c r="E75" s="113">
        <v>63.018867924528301</v>
      </c>
      <c r="F75" s="115">
        <v>167</v>
      </c>
      <c r="G75" s="114">
        <v>173</v>
      </c>
      <c r="H75" s="114">
        <v>167</v>
      </c>
      <c r="I75" s="114">
        <v>169</v>
      </c>
      <c r="J75" s="140">
        <v>163</v>
      </c>
      <c r="K75" s="114">
        <v>4</v>
      </c>
      <c r="L75" s="116">
        <v>2.4539877300613497</v>
      </c>
    </row>
    <row r="76" spans="1:12" s="110" customFormat="1" ht="15" customHeight="1" x14ac:dyDescent="0.2">
      <c r="A76" s="120"/>
      <c r="B76" s="119"/>
      <c r="C76" s="258"/>
      <c r="D76" s="267" t="s">
        <v>199</v>
      </c>
      <c r="E76" s="113">
        <v>36.981132075471699</v>
      </c>
      <c r="F76" s="115">
        <v>98</v>
      </c>
      <c r="G76" s="114">
        <v>97</v>
      </c>
      <c r="H76" s="114">
        <v>89</v>
      </c>
      <c r="I76" s="114">
        <v>91</v>
      </c>
      <c r="J76" s="140">
        <v>88</v>
      </c>
      <c r="K76" s="114">
        <v>10</v>
      </c>
      <c r="L76" s="116">
        <v>11.363636363636363</v>
      </c>
    </row>
    <row r="77" spans="1:12" s="110" customFormat="1" ht="15" customHeight="1" x14ac:dyDescent="0.2">
      <c r="A77" s="534"/>
      <c r="B77" s="119" t="s">
        <v>205</v>
      </c>
      <c r="C77" s="268"/>
      <c r="D77" s="182"/>
      <c r="E77" s="113">
        <v>9.1437172220785019</v>
      </c>
      <c r="F77" s="115">
        <v>3888</v>
      </c>
      <c r="G77" s="114">
        <v>3847</v>
      </c>
      <c r="H77" s="114">
        <v>4027</v>
      </c>
      <c r="I77" s="114">
        <v>3895</v>
      </c>
      <c r="J77" s="140">
        <v>3931</v>
      </c>
      <c r="K77" s="114">
        <v>-43</v>
      </c>
      <c r="L77" s="116">
        <v>-1.0938692444670568</v>
      </c>
    </row>
    <row r="78" spans="1:12" s="110" customFormat="1" ht="15" customHeight="1" x14ac:dyDescent="0.2">
      <c r="A78" s="120"/>
      <c r="B78" s="119"/>
      <c r="C78" s="268" t="s">
        <v>106</v>
      </c>
      <c r="D78" s="182"/>
      <c r="E78" s="113">
        <v>66.795267489711932</v>
      </c>
      <c r="F78" s="115">
        <v>2597</v>
      </c>
      <c r="G78" s="114">
        <v>2567</v>
      </c>
      <c r="H78" s="114">
        <v>2727</v>
      </c>
      <c r="I78" s="114">
        <v>2603</v>
      </c>
      <c r="J78" s="140">
        <v>2593</v>
      </c>
      <c r="K78" s="114">
        <v>4</v>
      </c>
      <c r="L78" s="116">
        <v>0.15426147319706904</v>
      </c>
    </row>
    <row r="79" spans="1:12" s="110" customFormat="1" ht="15" customHeight="1" x14ac:dyDescent="0.2">
      <c r="A79" s="123"/>
      <c r="B79" s="124"/>
      <c r="C79" s="260" t="s">
        <v>107</v>
      </c>
      <c r="D79" s="261"/>
      <c r="E79" s="125">
        <v>33.204732510288068</v>
      </c>
      <c r="F79" s="143">
        <v>1291</v>
      </c>
      <c r="G79" s="144">
        <v>1280</v>
      </c>
      <c r="H79" s="144">
        <v>1300</v>
      </c>
      <c r="I79" s="144">
        <v>1292</v>
      </c>
      <c r="J79" s="145">
        <v>1338</v>
      </c>
      <c r="K79" s="144">
        <v>-47</v>
      </c>
      <c r="L79" s="146">
        <v>-3.5127055306427506</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42521</v>
      </c>
      <c r="E11" s="114">
        <v>42307</v>
      </c>
      <c r="F11" s="114">
        <v>42717</v>
      </c>
      <c r="G11" s="114">
        <v>42067</v>
      </c>
      <c r="H11" s="140">
        <v>41858</v>
      </c>
      <c r="I11" s="115">
        <v>663</v>
      </c>
      <c r="J11" s="116">
        <v>1.5839266090114195</v>
      </c>
    </row>
    <row r="12" spans="1:15" s="110" customFormat="1" ht="24.95" customHeight="1" x14ac:dyDescent="0.2">
      <c r="A12" s="193" t="s">
        <v>132</v>
      </c>
      <c r="B12" s="194" t="s">
        <v>133</v>
      </c>
      <c r="C12" s="113">
        <v>0.65379459561158015</v>
      </c>
      <c r="D12" s="115">
        <v>278</v>
      </c>
      <c r="E12" s="114">
        <v>281</v>
      </c>
      <c r="F12" s="114">
        <v>333</v>
      </c>
      <c r="G12" s="114">
        <v>292</v>
      </c>
      <c r="H12" s="140">
        <v>271</v>
      </c>
      <c r="I12" s="115">
        <v>7</v>
      </c>
      <c r="J12" s="116">
        <v>2.5830258302583027</v>
      </c>
    </row>
    <row r="13" spans="1:15" s="110" customFormat="1" ht="24.95" customHeight="1" x14ac:dyDescent="0.2">
      <c r="A13" s="193" t="s">
        <v>134</v>
      </c>
      <c r="B13" s="199" t="s">
        <v>214</v>
      </c>
      <c r="C13" s="113">
        <v>1.2182215846287716</v>
      </c>
      <c r="D13" s="115">
        <v>518</v>
      </c>
      <c r="E13" s="114">
        <v>510</v>
      </c>
      <c r="F13" s="114">
        <v>521</v>
      </c>
      <c r="G13" s="114">
        <v>522</v>
      </c>
      <c r="H13" s="140">
        <v>520</v>
      </c>
      <c r="I13" s="115">
        <v>-2</v>
      </c>
      <c r="J13" s="116">
        <v>-0.38461538461538464</v>
      </c>
    </row>
    <row r="14" spans="1:15" s="287" customFormat="1" ht="24" customHeight="1" x14ac:dyDescent="0.2">
      <c r="A14" s="193" t="s">
        <v>215</v>
      </c>
      <c r="B14" s="199" t="s">
        <v>137</v>
      </c>
      <c r="C14" s="113">
        <v>33.465816890477647</v>
      </c>
      <c r="D14" s="115">
        <v>14230</v>
      </c>
      <c r="E14" s="114">
        <v>14280</v>
      </c>
      <c r="F14" s="114">
        <v>14470</v>
      </c>
      <c r="G14" s="114">
        <v>14179</v>
      </c>
      <c r="H14" s="140">
        <v>14219</v>
      </c>
      <c r="I14" s="115">
        <v>11</v>
      </c>
      <c r="J14" s="116">
        <v>7.7361277164357548E-2</v>
      </c>
      <c r="K14" s="110"/>
      <c r="L14" s="110"/>
      <c r="M14" s="110"/>
      <c r="N14" s="110"/>
      <c r="O14" s="110"/>
    </row>
    <row r="15" spans="1:15" s="110" customFormat="1" ht="24.75" customHeight="1" x14ac:dyDescent="0.2">
      <c r="A15" s="193" t="s">
        <v>216</v>
      </c>
      <c r="B15" s="199" t="s">
        <v>217</v>
      </c>
      <c r="C15" s="113">
        <v>7.264645704475436</v>
      </c>
      <c r="D15" s="115">
        <v>3089</v>
      </c>
      <c r="E15" s="114">
        <v>3101</v>
      </c>
      <c r="F15" s="114">
        <v>3124</v>
      </c>
      <c r="G15" s="114">
        <v>3049</v>
      </c>
      <c r="H15" s="140">
        <v>3101</v>
      </c>
      <c r="I15" s="115">
        <v>-12</v>
      </c>
      <c r="J15" s="116">
        <v>-0.38697194453402128</v>
      </c>
    </row>
    <row r="16" spans="1:15" s="287" customFormat="1" ht="24.95" customHeight="1" x14ac:dyDescent="0.2">
      <c r="A16" s="193" t="s">
        <v>218</v>
      </c>
      <c r="B16" s="199" t="s">
        <v>141</v>
      </c>
      <c r="C16" s="113">
        <v>18.955339714494016</v>
      </c>
      <c r="D16" s="115">
        <v>8060</v>
      </c>
      <c r="E16" s="114">
        <v>8079</v>
      </c>
      <c r="F16" s="114">
        <v>8218</v>
      </c>
      <c r="G16" s="114">
        <v>8056</v>
      </c>
      <c r="H16" s="140">
        <v>8067</v>
      </c>
      <c r="I16" s="115">
        <v>-7</v>
      </c>
      <c r="J16" s="116">
        <v>-8.677327383165985E-2</v>
      </c>
      <c r="K16" s="110"/>
      <c r="L16" s="110"/>
      <c r="M16" s="110"/>
      <c r="N16" s="110"/>
      <c r="O16" s="110"/>
    </row>
    <row r="17" spans="1:15" s="110" customFormat="1" ht="24.95" customHeight="1" x14ac:dyDescent="0.2">
      <c r="A17" s="193" t="s">
        <v>219</v>
      </c>
      <c r="B17" s="199" t="s">
        <v>220</v>
      </c>
      <c r="C17" s="113">
        <v>7.245831471508196</v>
      </c>
      <c r="D17" s="115">
        <v>3081</v>
      </c>
      <c r="E17" s="114">
        <v>3100</v>
      </c>
      <c r="F17" s="114">
        <v>3128</v>
      </c>
      <c r="G17" s="114">
        <v>3074</v>
      </c>
      <c r="H17" s="140">
        <v>3051</v>
      </c>
      <c r="I17" s="115">
        <v>30</v>
      </c>
      <c r="J17" s="116">
        <v>0.98328416912487704</v>
      </c>
    </row>
    <row r="18" spans="1:15" s="287" customFormat="1" ht="24.95" customHeight="1" x14ac:dyDescent="0.2">
      <c r="A18" s="201" t="s">
        <v>144</v>
      </c>
      <c r="B18" s="202" t="s">
        <v>145</v>
      </c>
      <c r="C18" s="113">
        <v>8.1042308506385083</v>
      </c>
      <c r="D18" s="115">
        <v>3446</v>
      </c>
      <c r="E18" s="114">
        <v>3350</v>
      </c>
      <c r="F18" s="114">
        <v>3596</v>
      </c>
      <c r="G18" s="114">
        <v>3637</v>
      </c>
      <c r="H18" s="140">
        <v>3541</v>
      </c>
      <c r="I18" s="115">
        <v>-95</v>
      </c>
      <c r="J18" s="116">
        <v>-2.682857949731714</v>
      </c>
      <c r="K18" s="110"/>
      <c r="L18" s="110"/>
      <c r="M18" s="110"/>
      <c r="N18" s="110"/>
      <c r="O18" s="110"/>
    </row>
    <row r="19" spans="1:15" s="110" customFormat="1" ht="24.95" customHeight="1" x14ac:dyDescent="0.2">
      <c r="A19" s="193" t="s">
        <v>146</v>
      </c>
      <c r="B19" s="199" t="s">
        <v>147</v>
      </c>
      <c r="C19" s="113">
        <v>14.802097786975848</v>
      </c>
      <c r="D19" s="115">
        <v>6294</v>
      </c>
      <c r="E19" s="114">
        <v>6268</v>
      </c>
      <c r="F19" s="114">
        <v>6170</v>
      </c>
      <c r="G19" s="114">
        <v>6115</v>
      </c>
      <c r="H19" s="140">
        <v>6120</v>
      </c>
      <c r="I19" s="115">
        <v>174</v>
      </c>
      <c r="J19" s="116">
        <v>2.8431372549019609</v>
      </c>
    </row>
    <row r="20" spans="1:15" s="287" customFormat="1" ht="24.95" customHeight="1" x14ac:dyDescent="0.2">
      <c r="A20" s="193" t="s">
        <v>148</v>
      </c>
      <c r="B20" s="199" t="s">
        <v>149</v>
      </c>
      <c r="C20" s="113">
        <v>5.698360809952729</v>
      </c>
      <c r="D20" s="115">
        <v>2423</v>
      </c>
      <c r="E20" s="114">
        <v>2418</v>
      </c>
      <c r="F20" s="114">
        <v>2399</v>
      </c>
      <c r="G20" s="114">
        <v>2340</v>
      </c>
      <c r="H20" s="140">
        <v>2340</v>
      </c>
      <c r="I20" s="115">
        <v>83</v>
      </c>
      <c r="J20" s="116">
        <v>3.5470085470085468</v>
      </c>
      <c r="K20" s="110"/>
      <c r="L20" s="110"/>
      <c r="M20" s="110"/>
      <c r="N20" s="110"/>
      <c r="O20" s="110"/>
    </row>
    <row r="21" spans="1:15" s="110" customFormat="1" ht="24.95" customHeight="1" x14ac:dyDescent="0.2">
      <c r="A21" s="201" t="s">
        <v>150</v>
      </c>
      <c r="B21" s="202" t="s">
        <v>151</v>
      </c>
      <c r="C21" s="113">
        <v>1.6250793725453305</v>
      </c>
      <c r="D21" s="115">
        <v>691</v>
      </c>
      <c r="E21" s="114">
        <v>700</v>
      </c>
      <c r="F21" s="114">
        <v>707</v>
      </c>
      <c r="G21" s="114">
        <v>723</v>
      </c>
      <c r="H21" s="140">
        <v>669</v>
      </c>
      <c r="I21" s="115">
        <v>22</v>
      </c>
      <c r="J21" s="116">
        <v>3.2884902840059791</v>
      </c>
    </row>
    <row r="22" spans="1:15" s="110" customFormat="1" ht="24.95" customHeight="1" x14ac:dyDescent="0.2">
      <c r="A22" s="201" t="s">
        <v>152</v>
      </c>
      <c r="B22" s="199" t="s">
        <v>153</v>
      </c>
      <c r="C22" s="113">
        <v>0.77138355165682837</v>
      </c>
      <c r="D22" s="115">
        <v>328</v>
      </c>
      <c r="E22" s="114">
        <v>290</v>
      </c>
      <c r="F22" s="114">
        <v>302</v>
      </c>
      <c r="G22" s="114">
        <v>301</v>
      </c>
      <c r="H22" s="140">
        <v>312</v>
      </c>
      <c r="I22" s="115">
        <v>16</v>
      </c>
      <c r="J22" s="116">
        <v>5.1282051282051286</v>
      </c>
    </row>
    <row r="23" spans="1:15" s="110" customFormat="1" ht="24.95" customHeight="1" x14ac:dyDescent="0.2">
      <c r="A23" s="193" t="s">
        <v>154</v>
      </c>
      <c r="B23" s="199" t="s">
        <v>155</v>
      </c>
      <c r="C23" s="113">
        <v>1.9072928670539262</v>
      </c>
      <c r="D23" s="115">
        <v>811</v>
      </c>
      <c r="E23" s="114">
        <v>818</v>
      </c>
      <c r="F23" s="114">
        <v>813</v>
      </c>
      <c r="G23" s="114">
        <v>796</v>
      </c>
      <c r="H23" s="140">
        <v>789</v>
      </c>
      <c r="I23" s="115">
        <v>22</v>
      </c>
      <c r="J23" s="116">
        <v>2.788339670468948</v>
      </c>
    </row>
    <row r="24" spans="1:15" s="110" customFormat="1" ht="24.95" customHeight="1" x14ac:dyDescent="0.2">
      <c r="A24" s="193" t="s">
        <v>156</v>
      </c>
      <c r="B24" s="199" t="s">
        <v>221</v>
      </c>
      <c r="C24" s="113">
        <v>3.1490322428917477</v>
      </c>
      <c r="D24" s="115">
        <v>1339</v>
      </c>
      <c r="E24" s="114">
        <v>1361</v>
      </c>
      <c r="F24" s="114">
        <v>1345</v>
      </c>
      <c r="G24" s="114">
        <v>1296</v>
      </c>
      <c r="H24" s="140">
        <v>1281</v>
      </c>
      <c r="I24" s="115">
        <v>58</v>
      </c>
      <c r="J24" s="116">
        <v>4.5277127244340356</v>
      </c>
    </row>
    <row r="25" spans="1:15" s="110" customFormat="1" ht="24.95" customHeight="1" x14ac:dyDescent="0.2">
      <c r="A25" s="193" t="s">
        <v>222</v>
      </c>
      <c r="B25" s="204" t="s">
        <v>159</v>
      </c>
      <c r="C25" s="113">
        <v>2.2835775263987208</v>
      </c>
      <c r="D25" s="115">
        <v>971</v>
      </c>
      <c r="E25" s="114">
        <v>992</v>
      </c>
      <c r="F25" s="114">
        <v>981</v>
      </c>
      <c r="G25" s="114">
        <v>960</v>
      </c>
      <c r="H25" s="140">
        <v>979</v>
      </c>
      <c r="I25" s="115">
        <v>-8</v>
      </c>
      <c r="J25" s="116">
        <v>-0.81716036772216549</v>
      </c>
    </row>
    <row r="26" spans="1:15" s="110" customFormat="1" ht="24.95" customHeight="1" x14ac:dyDescent="0.2">
      <c r="A26" s="201">
        <v>782.78300000000002</v>
      </c>
      <c r="B26" s="203" t="s">
        <v>160</v>
      </c>
      <c r="C26" s="113">
        <v>1.4181228099056937</v>
      </c>
      <c r="D26" s="115">
        <v>603</v>
      </c>
      <c r="E26" s="114">
        <v>527</v>
      </c>
      <c r="F26" s="114">
        <v>615</v>
      </c>
      <c r="G26" s="114">
        <v>621</v>
      </c>
      <c r="H26" s="140">
        <v>618</v>
      </c>
      <c r="I26" s="115">
        <v>-15</v>
      </c>
      <c r="J26" s="116">
        <v>-2.4271844660194173</v>
      </c>
    </row>
    <row r="27" spans="1:15" s="110" customFormat="1" ht="24.95" customHeight="1" x14ac:dyDescent="0.2">
      <c r="A27" s="193" t="s">
        <v>161</v>
      </c>
      <c r="B27" s="199" t="s">
        <v>223</v>
      </c>
      <c r="C27" s="113">
        <v>3.8639730956468568</v>
      </c>
      <c r="D27" s="115">
        <v>1643</v>
      </c>
      <c r="E27" s="114">
        <v>1622</v>
      </c>
      <c r="F27" s="114">
        <v>1624</v>
      </c>
      <c r="G27" s="114">
        <v>1589</v>
      </c>
      <c r="H27" s="140">
        <v>1578</v>
      </c>
      <c r="I27" s="115">
        <v>65</v>
      </c>
      <c r="J27" s="116">
        <v>4.1191381495564006</v>
      </c>
    </row>
    <row r="28" spans="1:15" s="110" customFormat="1" ht="24.95" customHeight="1" x14ac:dyDescent="0.2">
      <c r="A28" s="193" t="s">
        <v>163</v>
      </c>
      <c r="B28" s="199" t="s">
        <v>164</v>
      </c>
      <c r="C28" s="113">
        <v>3.8475106418005223</v>
      </c>
      <c r="D28" s="115">
        <v>1636</v>
      </c>
      <c r="E28" s="114">
        <v>1622</v>
      </c>
      <c r="F28" s="114">
        <v>1603</v>
      </c>
      <c r="G28" s="114">
        <v>1622</v>
      </c>
      <c r="H28" s="140">
        <v>1621</v>
      </c>
      <c r="I28" s="115">
        <v>15</v>
      </c>
      <c r="J28" s="116">
        <v>0.92535471930906843</v>
      </c>
    </row>
    <row r="29" spans="1:15" s="110" customFormat="1" ht="24.95" customHeight="1" x14ac:dyDescent="0.2">
      <c r="A29" s="193">
        <v>86</v>
      </c>
      <c r="B29" s="199" t="s">
        <v>165</v>
      </c>
      <c r="C29" s="113">
        <v>5.4420168857740885</v>
      </c>
      <c r="D29" s="115">
        <v>2314</v>
      </c>
      <c r="E29" s="114">
        <v>2318</v>
      </c>
      <c r="F29" s="114">
        <v>2297</v>
      </c>
      <c r="G29" s="114">
        <v>2244</v>
      </c>
      <c r="H29" s="140">
        <v>2233</v>
      </c>
      <c r="I29" s="115">
        <v>81</v>
      </c>
      <c r="J29" s="116">
        <v>3.627407075682938</v>
      </c>
    </row>
    <row r="30" spans="1:15" s="110" customFormat="1" ht="24.95" customHeight="1" x14ac:dyDescent="0.2">
      <c r="A30" s="193">
        <v>87.88</v>
      </c>
      <c r="B30" s="204" t="s">
        <v>166</v>
      </c>
      <c r="C30" s="113">
        <v>9.6963853154911686</v>
      </c>
      <c r="D30" s="115">
        <v>4123</v>
      </c>
      <c r="E30" s="114">
        <v>4095</v>
      </c>
      <c r="F30" s="114">
        <v>4064</v>
      </c>
      <c r="G30" s="114">
        <v>3985</v>
      </c>
      <c r="H30" s="140">
        <v>3925</v>
      </c>
      <c r="I30" s="115">
        <v>198</v>
      </c>
      <c r="J30" s="116">
        <v>5.0445859872611463</v>
      </c>
    </row>
    <row r="31" spans="1:15" s="110" customFormat="1" ht="24.95" customHeight="1" x14ac:dyDescent="0.2">
      <c r="A31" s="193" t="s">
        <v>167</v>
      </c>
      <c r="B31" s="199" t="s">
        <v>168</v>
      </c>
      <c r="C31" s="113">
        <v>2.0507513934291293</v>
      </c>
      <c r="D31" s="115">
        <v>872</v>
      </c>
      <c r="E31" s="114">
        <v>854</v>
      </c>
      <c r="F31" s="114">
        <v>876</v>
      </c>
      <c r="G31" s="114">
        <v>844</v>
      </c>
      <c r="H31" s="140">
        <v>841</v>
      </c>
      <c r="I31" s="115">
        <v>31</v>
      </c>
      <c r="J31" s="116">
        <v>3.6860879904875148</v>
      </c>
    </row>
    <row r="32" spans="1:15" s="110" customFormat="1" ht="24.95" customHeight="1" x14ac:dyDescent="0.2">
      <c r="A32" s="193"/>
      <c r="B32" s="288" t="s">
        <v>224</v>
      </c>
      <c r="C32" s="113" t="s">
        <v>513</v>
      </c>
      <c r="D32" s="115" t="s">
        <v>513</v>
      </c>
      <c r="E32" s="114" t="s">
        <v>513</v>
      </c>
      <c r="F32" s="114" t="s">
        <v>513</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0.65379459561158015</v>
      </c>
      <c r="D34" s="115">
        <v>278</v>
      </c>
      <c r="E34" s="114">
        <v>281</v>
      </c>
      <c r="F34" s="114">
        <v>333</v>
      </c>
      <c r="G34" s="114">
        <v>292</v>
      </c>
      <c r="H34" s="140">
        <v>271</v>
      </c>
      <c r="I34" s="115">
        <v>7</v>
      </c>
      <c r="J34" s="116">
        <v>2.5830258302583027</v>
      </c>
    </row>
    <row r="35" spans="1:10" s="110" customFormat="1" ht="24.95" customHeight="1" x14ac:dyDescent="0.2">
      <c r="A35" s="292" t="s">
        <v>171</v>
      </c>
      <c r="B35" s="293" t="s">
        <v>172</v>
      </c>
      <c r="C35" s="113">
        <v>42.788269325744928</v>
      </c>
      <c r="D35" s="115">
        <v>18194</v>
      </c>
      <c r="E35" s="114">
        <v>18140</v>
      </c>
      <c r="F35" s="114">
        <v>18587</v>
      </c>
      <c r="G35" s="114">
        <v>18338</v>
      </c>
      <c r="H35" s="140">
        <v>18280</v>
      </c>
      <c r="I35" s="115">
        <v>-86</v>
      </c>
      <c r="J35" s="116">
        <v>-0.47045951859956237</v>
      </c>
    </row>
    <row r="36" spans="1:10" s="110" customFormat="1" ht="24.95" customHeight="1" x14ac:dyDescent="0.2">
      <c r="A36" s="294" t="s">
        <v>173</v>
      </c>
      <c r="B36" s="295" t="s">
        <v>174</v>
      </c>
      <c r="C36" s="125">
        <v>56.555584299522586</v>
      </c>
      <c r="D36" s="143">
        <v>24048</v>
      </c>
      <c r="E36" s="144">
        <v>23885</v>
      </c>
      <c r="F36" s="144">
        <v>23796</v>
      </c>
      <c r="G36" s="144">
        <v>23436</v>
      </c>
      <c r="H36" s="145">
        <v>23306</v>
      </c>
      <c r="I36" s="143">
        <v>742</v>
      </c>
      <c r="J36" s="146">
        <v>3.1837295117137216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2020-09-25T10:50:36Z</dcterms:created>
  <dcterms:modified xsi:type="dcterms:W3CDTF">2020-09-28T08:10:46Z</dcterms:modified>
</cp:coreProperties>
</file>