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M36" i="24"/>
  <c r="L36" i="24"/>
  <c r="K36" i="24"/>
  <c r="J36" i="24"/>
  <c r="I36" i="24"/>
  <c r="H36" i="24"/>
  <c r="G36" i="24"/>
  <c r="F36" i="24"/>
  <c r="E36" i="24"/>
  <c r="D36" i="24"/>
  <c r="K57" i="15"/>
  <c r="L57" i="15" s="1"/>
  <c r="C38" i="24"/>
  <c r="C37" i="24"/>
  <c r="C35" i="24"/>
  <c r="C34" i="24"/>
  <c r="M34" i="24" s="1"/>
  <c r="C33" i="24"/>
  <c r="C32" i="24"/>
  <c r="C31" i="24"/>
  <c r="C30" i="24"/>
  <c r="C29" i="24"/>
  <c r="C28" i="24"/>
  <c r="M28" i="24" s="1"/>
  <c r="C27" i="24"/>
  <c r="C26" i="24"/>
  <c r="M26" i="24" s="1"/>
  <c r="C25" i="24"/>
  <c r="C24" i="24"/>
  <c r="C23" i="24"/>
  <c r="C22" i="24"/>
  <c r="C21" i="24"/>
  <c r="C20" i="24"/>
  <c r="M20" i="24" s="1"/>
  <c r="C19" i="24"/>
  <c r="C18" i="24"/>
  <c r="M18" i="24" s="1"/>
  <c r="C17" i="24"/>
  <c r="C16" i="24"/>
  <c r="C15" i="24"/>
  <c r="I15" i="24" s="1"/>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E18" i="24" l="1"/>
  <c r="E26" i="24"/>
  <c r="E34" i="24"/>
  <c r="K8" i="24"/>
  <c r="J8" i="24"/>
  <c r="H8" i="24"/>
  <c r="F8" i="24"/>
  <c r="D8" i="24"/>
  <c r="I37" i="24"/>
  <c r="G37" i="24"/>
  <c r="L37" i="24"/>
  <c r="M37" i="24"/>
  <c r="E37" i="24"/>
  <c r="F9" i="24"/>
  <c r="D9" i="24"/>
  <c r="J9" i="24"/>
  <c r="H9" i="24"/>
  <c r="K9" i="24"/>
  <c r="K32" i="24"/>
  <c r="J32" i="24"/>
  <c r="H32" i="24"/>
  <c r="F32" i="24"/>
  <c r="D32" i="24"/>
  <c r="G35" i="24"/>
  <c r="M35" i="24"/>
  <c r="E35" i="24"/>
  <c r="L35" i="24"/>
  <c r="I35" i="24"/>
  <c r="K26" i="24"/>
  <c r="J26" i="24"/>
  <c r="H26" i="24"/>
  <c r="F26" i="24"/>
  <c r="D26" i="24"/>
  <c r="I16" i="24"/>
  <c r="L16" i="24"/>
  <c r="M16" i="24"/>
  <c r="G16" i="24"/>
  <c r="E16" i="24"/>
  <c r="G29" i="24"/>
  <c r="M29" i="24"/>
  <c r="E29" i="24"/>
  <c r="L29" i="24"/>
  <c r="I29" i="24"/>
  <c r="F19" i="24"/>
  <c r="D19" i="24"/>
  <c r="J19" i="24"/>
  <c r="H19" i="24"/>
  <c r="K19" i="24"/>
  <c r="K16" i="24"/>
  <c r="J16" i="24"/>
  <c r="H16" i="24"/>
  <c r="F16" i="24"/>
  <c r="D16" i="24"/>
  <c r="K20" i="24"/>
  <c r="J20" i="24"/>
  <c r="H20" i="24"/>
  <c r="F20" i="24"/>
  <c r="D20" i="24"/>
  <c r="F33" i="24"/>
  <c r="D33" i="24"/>
  <c r="J33" i="24"/>
  <c r="H33" i="24"/>
  <c r="K33" i="24"/>
  <c r="G19" i="24"/>
  <c r="M19" i="24"/>
  <c r="E19" i="24"/>
  <c r="L19" i="24"/>
  <c r="I19" i="24"/>
  <c r="G23" i="24"/>
  <c r="M23" i="24"/>
  <c r="E23" i="24"/>
  <c r="L23" i="24"/>
  <c r="G33" i="24"/>
  <c r="M33" i="24"/>
  <c r="E33" i="24"/>
  <c r="L33" i="24"/>
  <c r="I33" i="24"/>
  <c r="K58" i="24"/>
  <c r="I58" i="24"/>
  <c r="J58" i="24"/>
  <c r="F27" i="24"/>
  <c r="D27" i="24"/>
  <c r="J27" i="24"/>
  <c r="H27" i="24"/>
  <c r="K27" i="24"/>
  <c r="I30" i="24"/>
  <c r="L30" i="24"/>
  <c r="M30" i="24"/>
  <c r="G30" i="24"/>
  <c r="E30" i="24"/>
  <c r="K74" i="24"/>
  <c r="I74" i="24"/>
  <c r="J74" i="24"/>
  <c r="H37" i="24"/>
  <c r="F37" i="24"/>
  <c r="D37" i="24"/>
  <c r="J37" i="24"/>
  <c r="K37" i="24"/>
  <c r="I22" i="24"/>
  <c r="L22" i="24"/>
  <c r="M22" i="24"/>
  <c r="G22" i="24"/>
  <c r="E22" i="24"/>
  <c r="K30" i="24"/>
  <c r="J30" i="24"/>
  <c r="H30" i="24"/>
  <c r="F30" i="24"/>
  <c r="D30" i="24"/>
  <c r="F17" i="24"/>
  <c r="D17" i="24"/>
  <c r="J17" i="24"/>
  <c r="H17" i="24"/>
  <c r="K17" i="24"/>
  <c r="K34" i="24"/>
  <c r="J34" i="24"/>
  <c r="H34" i="24"/>
  <c r="F34" i="24"/>
  <c r="D34" i="24"/>
  <c r="G17" i="24"/>
  <c r="M17" i="24"/>
  <c r="E17" i="24"/>
  <c r="L17" i="24"/>
  <c r="I17" i="24"/>
  <c r="I20" i="24"/>
  <c r="L20" i="24"/>
  <c r="E20" i="24"/>
  <c r="G20" i="24"/>
  <c r="I24" i="24"/>
  <c r="L24" i="24"/>
  <c r="M24" i="24"/>
  <c r="G24" i="24"/>
  <c r="E24" i="24"/>
  <c r="M38" i="24"/>
  <c r="E38" i="24"/>
  <c r="L38" i="24"/>
  <c r="I38" i="24"/>
  <c r="G38" i="24"/>
  <c r="I23" i="24"/>
  <c r="F15" i="24"/>
  <c r="D15" i="24"/>
  <c r="J15" i="24"/>
  <c r="H15" i="24"/>
  <c r="K15" i="24"/>
  <c r="F23" i="24"/>
  <c r="D23" i="24"/>
  <c r="J23" i="24"/>
  <c r="H23" i="24"/>
  <c r="K23" i="24"/>
  <c r="D38" i="24"/>
  <c r="K38" i="24"/>
  <c r="J38" i="24"/>
  <c r="H38" i="24"/>
  <c r="F38" i="24"/>
  <c r="B14" i="24"/>
  <c r="B6" i="24"/>
  <c r="F21" i="24"/>
  <c r="D21" i="24"/>
  <c r="J21" i="24"/>
  <c r="H21" i="24"/>
  <c r="K21" i="24"/>
  <c r="K24" i="24"/>
  <c r="J24" i="24"/>
  <c r="H24" i="24"/>
  <c r="F24" i="24"/>
  <c r="D24" i="24"/>
  <c r="K28" i="24"/>
  <c r="J28" i="24"/>
  <c r="H28" i="24"/>
  <c r="F28" i="24"/>
  <c r="D28" i="24"/>
  <c r="I8" i="24"/>
  <c r="L8" i="24"/>
  <c r="E8" i="24"/>
  <c r="G8" i="24"/>
  <c r="G9" i="24"/>
  <c r="M9" i="24"/>
  <c r="E9" i="24"/>
  <c r="L9" i="24"/>
  <c r="I9" i="24"/>
  <c r="C14" i="24"/>
  <c r="C6" i="24"/>
  <c r="G27" i="24"/>
  <c r="M27" i="24"/>
  <c r="E27" i="24"/>
  <c r="L27" i="24"/>
  <c r="I27" i="24"/>
  <c r="G31" i="24"/>
  <c r="M31" i="24"/>
  <c r="E31" i="24"/>
  <c r="L31" i="24"/>
  <c r="K22" i="24"/>
  <c r="J22" i="24"/>
  <c r="H22" i="24"/>
  <c r="F22" i="24"/>
  <c r="D22" i="24"/>
  <c r="K18" i="24"/>
  <c r="J18" i="24"/>
  <c r="H18" i="24"/>
  <c r="F18" i="24"/>
  <c r="D18" i="24"/>
  <c r="F31" i="24"/>
  <c r="D31" i="24"/>
  <c r="J31" i="24"/>
  <c r="H31" i="24"/>
  <c r="K31" i="24"/>
  <c r="F35" i="24"/>
  <c r="D35" i="24"/>
  <c r="J35" i="24"/>
  <c r="H35" i="24"/>
  <c r="K35" i="24"/>
  <c r="B45" i="24"/>
  <c r="B39" i="24"/>
  <c r="G7" i="24"/>
  <c r="M7" i="24"/>
  <c r="E7" i="24"/>
  <c r="L7" i="24"/>
  <c r="I7" i="24"/>
  <c r="G21" i="24"/>
  <c r="M21" i="24"/>
  <c r="E21" i="24"/>
  <c r="L21" i="24"/>
  <c r="I21" i="24"/>
  <c r="C39" i="24"/>
  <c r="C45" i="24"/>
  <c r="K66" i="24"/>
  <c r="I66" i="24"/>
  <c r="J66" i="24"/>
  <c r="F29" i="24"/>
  <c r="D29" i="24"/>
  <c r="J29" i="24"/>
  <c r="H29" i="24"/>
  <c r="K29" i="24"/>
  <c r="F7" i="24"/>
  <c r="D7" i="24"/>
  <c r="J7" i="24"/>
  <c r="H7" i="24"/>
  <c r="K7" i="24"/>
  <c r="F25" i="24"/>
  <c r="D25" i="24"/>
  <c r="J25" i="24"/>
  <c r="H25" i="24"/>
  <c r="K25" i="24"/>
  <c r="G15" i="24"/>
  <c r="M15" i="24"/>
  <c r="E15" i="24"/>
  <c r="L15" i="24"/>
  <c r="G25" i="24"/>
  <c r="M25" i="24"/>
  <c r="E25" i="24"/>
  <c r="L25" i="24"/>
  <c r="I25" i="24"/>
  <c r="I28" i="24"/>
  <c r="L28" i="24"/>
  <c r="E28" i="24"/>
  <c r="G28" i="24"/>
  <c r="I32" i="24"/>
  <c r="L32" i="24"/>
  <c r="M32" i="24"/>
  <c r="G32" i="24"/>
  <c r="E32" i="24"/>
  <c r="I31" i="24"/>
  <c r="J77" i="24"/>
  <c r="I41" i="24"/>
  <c r="G41" i="24"/>
  <c r="L41" i="24"/>
  <c r="K53" i="24"/>
  <c r="I53" i="24"/>
  <c r="K61" i="24"/>
  <c r="I61" i="24"/>
  <c r="K69" i="24"/>
  <c r="I69" i="24"/>
  <c r="G18" i="24"/>
  <c r="G26" i="24"/>
  <c r="G34" i="24"/>
  <c r="K55" i="24"/>
  <c r="I55" i="24"/>
  <c r="K63" i="24"/>
  <c r="I63" i="24"/>
  <c r="K71" i="24"/>
  <c r="I71" i="24"/>
  <c r="I43" i="24"/>
  <c r="G43" i="24"/>
  <c r="L43" i="24"/>
  <c r="K52" i="24"/>
  <c r="I52" i="24"/>
  <c r="K60" i="24"/>
  <c r="I60" i="24"/>
  <c r="K68" i="24"/>
  <c r="I68" i="24"/>
  <c r="E43" i="24"/>
  <c r="K57" i="24"/>
  <c r="I57" i="24"/>
  <c r="K65" i="24"/>
  <c r="I65" i="24"/>
  <c r="K73" i="24"/>
  <c r="I73" i="24"/>
  <c r="K54" i="24"/>
  <c r="I54" i="24"/>
  <c r="K62" i="24"/>
  <c r="I62" i="24"/>
  <c r="K70" i="24"/>
  <c r="I70" i="24"/>
  <c r="I18" i="24"/>
  <c r="L18" i="24"/>
  <c r="I26" i="24"/>
  <c r="L26" i="24"/>
  <c r="I34" i="24"/>
  <c r="L34"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K40" i="24"/>
  <c r="K42" i="24"/>
  <c r="L40" i="24"/>
  <c r="L42" i="24"/>
  <c r="L44" i="24"/>
  <c r="E40" i="24"/>
  <c r="E42" i="24"/>
  <c r="E44" i="24"/>
  <c r="I79" i="24" l="1"/>
  <c r="H39" i="24"/>
  <c r="F39" i="24"/>
  <c r="D39" i="24"/>
  <c r="J39" i="24"/>
  <c r="K39" i="24"/>
  <c r="I14" i="24"/>
  <c r="L14" i="24"/>
  <c r="M14" i="24"/>
  <c r="G14" i="24"/>
  <c r="E14" i="24"/>
  <c r="K77" i="24"/>
  <c r="H45" i="24"/>
  <c r="F45" i="24"/>
  <c r="D45" i="24"/>
  <c r="J45" i="24"/>
  <c r="K45" i="24"/>
  <c r="K6" i="24"/>
  <c r="J6" i="24"/>
  <c r="H6" i="24"/>
  <c r="F6" i="24"/>
  <c r="D6" i="24"/>
  <c r="I45" i="24"/>
  <c r="G45" i="24"/>
  <c r="L45" i="24"/>
  <c r="E45" i="24"/>
  <c r="M45" i="24"/>
  <c r="I39" i="24"/>
  <c r="G39" i="24"/>
  <c r="L39" i="24"/>
  <c r="M39" i="24"/>
  <c r="E39" i="24"/>
  <c r="K14" i="24"/>
  <c r="J14" i="24"/>
  <c r="H14" i="24"/>
  <c r="F14" i="24"/>
  <c r="D14" i="24"/>
  <c r="J79" i="24"/>
  <c r="J78" i="24"/>
  <c r="I6" i="24"/>
  <c r="L6" i="24"/>
  <c r="M6" i="24"/>
  <c r="G6" i="24"/>
  <c r="E6" i="24"/>
  <c r="K79" i="24" l="1"/>
  <c r="K78" i="24"/>
  <c r="I78" i="24"/>
  <c r="I83" i="24" l="1"/>
  <c r="I82" i="24"/>
  <c r="I81" i="24"/>
</calcChain>
</file>

<file path=xl/sharedStrings.xml><?xml version="1.0" encoding="utf-8"?>
<sst xmlns="http://schemas.openxmlformats.org/spreadsheetml/2006/main" count="1646" uniqueCount="520">
  <si>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</si>
  <si>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</si>
  <si>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</si>
  <si>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</si>
  <si>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</si>
  <si>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</si>
  <si>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</si>
  <si>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</si>
  <si>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</si>
  <si>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</si>
  <si>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</si>
  <si>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</si>
  <si>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</si>
  <si>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München (09184)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</si>
  <si>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</si>
  <si>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</si>
  <si>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</si>
  <si>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</si>
  <si>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</si>
  <si>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</si>
  <si>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</si>
  <si>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</si>
  <si>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</si>
  <si>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</si>
  <si>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</si>
  <si>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</si>
  <si>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</si>
  <si>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</si>
  <si>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</si>
  <si>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</si>
  <si>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</si>
  <si>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</si>
  <si>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</si>
  <si>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</si>
  <si>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</si>
  <si>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</si>
  <si>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</si>
  <si>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</si>
  <si>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</si>
  <si>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</si>
  <si>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</si>
  <si>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</si>
  <si>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</si>
  <si>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</si>
  <si>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</si>
  <si>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</si>
  <si>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</si>
  <si>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</si>
  <si>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</si>
  <si>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</si>
  <si>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</si>
  <si>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</si>
  <si>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</si>
  <si>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</si>
  <si>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</si>
  <si>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</si>
  <si>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</si>
  <si>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</si>
  <si>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</si>
  <si>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</si>
  <si>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</si>
  <si>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</si>
  <si>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</si>
  <si>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</si>
  <si>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</si>
  <si>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</si>
  <si>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</si>
  <si>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</si>
  <si>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</si>
  <si>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</si>
  <si>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</si>
  <si>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</si>
  <si>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</si>
  <si>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</si>
  <si>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</si>
  <si>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</si>
  <si>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</si>
  <si>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</si>
  <si>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</si>
  <si>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</si>
  <si>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</si>
  <si>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</si>
  <si>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</si>
  <si>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</si>
  <si>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</si>
  <si>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</si>
  <si>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</si>
  <si>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</si>
  <si>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</si>
  <si>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</si>
  <si>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</si>
  <si>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</si>
  <si>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München (09184);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</si>
  <si>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</si>
  <si>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</si>
  <si>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</si>
  <si>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</si>
  <si>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</si>
  <si>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</si>
  <si>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</si>
  <si>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</si>
  <si>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</si>
  <si>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</si>
  <si>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</si>
  <si>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</si>
  <si>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</si>
  <si>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</si>
  <si>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</si>
  <si>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</si>
  <si>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</si>
  <si>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</si>
  <si>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</si>
  <si>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</si>
  <si>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</si>
  <si>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</si>
  <si>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</si>
  <si>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</si>
  <si>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</si>
  <si>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</si>
  <si>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</si>
  <si>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</si>
  <si>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</si>
  <si>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</si>
  <si>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</si>
  <si>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</si>
  <si>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</si>
  <si>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</si>
  <si>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</si>
  <si>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</si>
  <si>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</si>
  <si>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</si>
  <si>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</si>
  <si>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</si>
  <si>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</si>
  <si>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</si>
  <si>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</si>
  <si>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</si>
  <si>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</si>
  <si>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</si>
  <si>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</si>
  <si>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</si>
  <si>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</si>
  <si>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</si>
  <si>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</si>
  <si>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</si>
  <si>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</si>
  <si>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</si>
  <si>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</si>
  <si>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</si>
  <si>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</si>
  <si>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</si>
  <si>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</si>
  <si>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</si>
  <si>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</si>
  <si>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</si>
  <si>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</si>
  <si>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</si>
  <si>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</si>
  <si>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</si>
  <si>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</si>
  <si>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</si>
  <si>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</si>
  <si>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</si>
  <si>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</si>
  <si>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</si>
  <si>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</si>
  <si>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</si>
  <si>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</si>
  <si>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</si>
  <si>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</si>
  <si>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</si>
  <si>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</si>
  <si>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</si>
  <si>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</si>
  <si>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</si>
  <si>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</si>
  <si>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</si>
  <si>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</si>
  <si>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</si>
  <si>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</si>
  <si>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</si>
  <si>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</si>
  <si>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</si>
  <si>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München (09184)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</si>
  <si>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</si>
  <si>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</si>
  <si>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</si>
  <si>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</si>
  <si>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</si>
  <si>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</si>
  <si>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</si>
  <si>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</si>
  <si>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</si>
  <si>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</si>
  <si>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</si>
  <si>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</si>
  <si>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</si>
  <si>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</si>
  <si>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</si>
  <si>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</si>
  <si>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</si>
  <si>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</si>
  <si>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</si>
  <si>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</si>
  <si>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</si>
  <si>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</si>
  <si>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</si>
  <si>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</si>
  <si>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</si>
  <si>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</si>
  <si>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</si>
  <si>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</si>
  <si>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</si>
  <si>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</si>
  <si>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</si>
  <si>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</si>
  <si>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</si>
  <si>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</si>
  <si>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</si>
  <si>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</si>
  <si>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</si>
  <si>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</si>
  <si>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</si>
  <si>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</si>
  <si>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</si>
  <si>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</si>
  <si>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</si>
  <si>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</si>
  <si>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</si>
  <si>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</si>
  <si>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</si>
  <si>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</si>
  <si>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</si>
  <si>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</si>
  <si>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</si>
  <si>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</si>
  <si>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</si>
  <si>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</si>
  <si>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</si>
  <si>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</si>
  <si>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</si>
  <si>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</si>
  <si>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</si>
  <si>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</si>
  <si>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</si>
  <si>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</si>
  <si>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</si>
  <si>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</si>
  <si>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</si>
  <si>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</si>
  <si>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</si>
  <si>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</si>
  <si>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</si>
  <si>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</si>
  <si>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</si>
  <si>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</si>
  <si>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</si>
  <si>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</si>
  <si>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</si>
  <si>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</si>
  <si>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</si>
  <si>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</si>
  <si>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</si>
  <si>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</si>
  <si>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</si>
  <si>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</si>
  <si>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</si>
  <si>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</si>
  <si>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</si>
  <si>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</si>
  <si>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</si>
  <si>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</si>
  <si>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</si>
  <si>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</si>
  <si>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</si>
  <si>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</si>
  <si>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</si>
  <si>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</si>
  <si>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</si>
  <si>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</si>
  <si>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</si>
  <si>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</si>
  <si>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</si>
  <si>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</si>
  <si>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</si>
  <si>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</si>
  <si>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</si>
  <si>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</si>
  <si>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</si>
  <si>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</si>
  <si>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</si>
  <si>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</si>
  <si>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</si>
  <si>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</si>
  <si>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</si>
  <si>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</si>
  <si>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</si>
  <si>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</si>
  <si>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</si>
  <si>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</si>
  <si>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</si>
  <si>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</si>
  <si>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</si>
  <si>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</si>
  <si>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</si>
  <si>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</si>
  <si>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</si>
  <si>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</si>
  <si>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</si>
  <si>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</si>
  <si>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</si>
  <si>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</si>
  <si>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</si>
  <si>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</si>
  <si>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</si>
  <si>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</si>
  <si>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</si>
  <si>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</si>
  <si>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</si>
  <si>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</si>
  <si>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</si>
  <si>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</si>
  <si>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</si>
  <si>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</si>
  <si>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</si>
  <si>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</si>
  <si>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</si>
  <si>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</si>
  <si>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</si>
  <si>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</si>
  <si>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</si>
  <si>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</si>
  <si>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</si>
  <si>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</si>
  <si>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</si>
  <si>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</si>
  <si>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</si>
  <si>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</si>
  <si>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</si>
  <si>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</si>
  <si>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</si>
  <si>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</si>
  <si>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</si>
  <si>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</si>
  <si>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</si>
  <si>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</si>
  <si>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</si>
  <si>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</si>
  <si>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</si>
  <si>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</si>
  <si>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</si>
  <si>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</si>
  <si>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</si>
  <si>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</si>
  <si>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</si>
  <si>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</si>
  <si>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</si>
  <si>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</si>
  <si>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</si>
  <si>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</si>
  <si>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</si>
  <si>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</si>
  <si>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</si>
  <si>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</si>
  <si>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</si>
  <si>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</si>
  <si>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</si>
  <si>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</si>
  <si>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</si>
  <si>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</si>
  <si>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</si>
  <si>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</si>
  <si>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</si>
  <si>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München (09184);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</si>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</sst>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{B39052E2-ADC7-44DC-B7B6-4894C68FD068}</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D714-4B1A-9313-00368436918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{2FB2DBB4-DDB2-4E94-B9D4-241F749CC646}</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714-4B1A-9313-00368436918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{9F707CF6-0776-43A5-8A73-430EF7387D8E}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714-4B1A-9313-00368436918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{33823869-C0BF-4415-82E0-E14B2787E5C5}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714-4B1A-9313-00368436918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0.96779071525782545</c:v>
                </c:pt>
                <c:pt idx="1">
                  <c:v>1.0013227114154917</c:v>
                </c:pt>
                <c:pt idx="2">
                  <c:v>1.1186464311118853</c:v>
                </c:pt>
                <c:pt idx="3">
                  <c:v>1.0875687030768</c:v>
                </c:pt>
              </c:numCache>
            </c:numRef>
          </c:val>
          <c:extLst>
            <c:ext xmlns:c16="http://schemas.microsoft.com/office/drawing/2014/chart" uri="{C3380CC4-5D6E-409C-BE32-E72D297353CC}">
              <c16:uniqueId val="{00000004-D714-4B1A-9313-00368436918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{3CFFD21C-7BAD-4FEE-A538-A6D1B5A0BA11}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714-4B1A-9313-00368436918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{A1266BF5-BEFE-4420-849F-C9C452EB8E9C}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714-4B1A-9313-00368436918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{97685E81-F86E-4B0F-BFF9-DEC41C8C4E91}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714-4B1A-9313-00368436918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{BA593E35-7196-4CD5-83B7-F3FB6C0475A7}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714-4B1A-9313-0036843691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714-4B1A-9313-00368436918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714-4B1A-9313-00368436918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{1D9EF099-FF49-45D8-AB03-FA59C54C7270}</c15:txfldGUID>
                      <c15:f>Daten_Diagramme!$E$6</c15:f>
                      <c15:dlblFieldTableCache>
                        <c:ptCount val="1"/>
                        <c:pt idx="0">
                          <c:v>0.5</c:v>
                        </c:pt>
                      </c15:dlblFieldTableCache>
                    </c15:dlblFTEntry>
                  </c15:dlblFieldTable>
                  <c15:showDataLabelsRange val="0"/>
                </c:ext>
                <c:ext xmlns:c16="http://schemas.microsoft.com/office/drawing/2014/chart" uri="{C3380CC4-5D6E-409C-BE32-E72D297353CC}">
                  <c16:uniqueId val="{00000000-DFE6-4F81-AB86-38C9B5F48148}"/>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{E87405B4-8A79-4051-B88B-E1DE028A0A4F}</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FE6-4F81-AB86-38C9B5F4814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{3E6A1759-58CA-4493-BAB5-789F55065890}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FE6-4F81-AB86-38C9B5F4814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{CC5B61C2-291C-4B66-86B6-DDB894818EFC}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FE6-4F81-AB86-38C9B5F481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0.51153295633198015</c:v>
                </c:pt>
                <c:pt idx="1">
                  <c:v>-1.8915068707011207</c:v>
                </c:pt>
                <c:pt idx="2">
                  <c:v>-2.7637010795899166</c:v>
                </c:pt>
                <c:pt idx="3">
                  <c:v>-2.8655893304673015</c:v>
                </c:pt>
              </c:numCache>
            </c:numRef>
          </c:val>
          <c:extLst>
            <c:ext xmlns:c16="http://schemas.microsoft.com/office/drawing/2014/chart" uri="{C3380CC4-5D6E-409C-BE32-E72D297353CC}">
              <c16:uniqueId val="{00000004-DFE6-4F81-AB86-38C9B5F4814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{1B0116F6-6CF3-4F9D-880E-5287D931AD98}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FE6-4F81-AB86-38C9B5F4814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{1E2BC3F8-D485-40CE-98FF-8D55E32B7965}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FE6-4F81-AB86-38C9B5F4814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{7AD4DB54-F7AC-44E0-8BAE-3B70984DAB16}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FE6-4F81-AB86-38C9B5F4814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{07286B76-7A2B-4225-BA78-616204163DCE}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FE6-4F81-AB86-38C9B5F481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FE6-4F81-AB86-38C9B5F4814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FE6-4F81-AB86-38C9B5F4814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{6590C80B-C992-454C-9417-1CD3BC6987C5}</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C095-43F2-8C6D-02A6F2B0CE30}"/>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{B9FE6B21-B1FF-4483-A3F8-B6D38C8FA36D}</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C095-43F2-8C6D-02A6F2B0CE30}"/>
                </c:ext>
              </c:extLst>
            </c:dLbl>
            <c:dLbl>
              <c:idx val="2"/>
              <c:tx>
                <c:strRef>
                  <c:f>Daten_Diagramme!$D$16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{CD89496E-3361-41D1-AEC8-D43DE0DE28A2}</c15:txfldGUID>
                      <c15:f>Daten_Diagramme!$D$16</c15:f>
                      <c15:dlblFieldTableCache>
                        <c:ptCount val="1"/>
                        <c:pt idx="0">
                          <c:v>-3.1</c:v>
                        </c:pt>
                      </c15:dlblFieldTableCache>
                    </c15:dlblFTEntry>
                  </c15:dlblFieldTable>
                  <c15:showDataLabelsRange val="0"/>
                </c:ext>
                <c:ext xmlns:c16="http://schemas.microsoft.com/office/drawing/2014/chart" uri="{C3380CC4-5D6E-409C-BE32-E72D297353CC}">
                  <c16:uniqueId val="{00000002-C095-43F2-8C6D-02A6F2B0CE30}"/>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{8F5275D6-FAB0-464A-9A56-E2B6A8BF32A9}</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C095-43F2-8C6D-02A6F2B0CE30}"/>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{51CFBA22-FF06-479C-8C5A-E870F62E39EF}</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C095-43F2-8C6D-02A6F2B0CE30}"/>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{69EE3906-A93E-48AD-80CA-15736050DB2C}</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C095-43F2-8C6D-02A6F2B0CE30}"/>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{7D1B7D61-4404-4C07-905A-0A557A1B492A}</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C095-43F2-8C6D-02A6F2B0CE30}"/>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{D905D163-A534-4D43-AF6E-A23A65CCCD21}</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C095-43F2-8C6D-02A6F2B0CE30}"/>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{63ED5F46-4D25-47F6-8CB3-36AF25AB64C9}</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C095-43F2-8C6D-02A6F2B0CE30}"/>
                </c:ext>
              </c:extLst>
            </c:dLbl>
            <c:dLbl>
              <c:idx val="9"/>
              <c:tx>
                <c:strRef>
                  <c:f>Daten_Diagramme!$D$23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{608B1AC8-7DF7-4695-9D23-A5FBB74BB0E2}</c15:txfldGUID>
                      <c15:f>Daten_Diagramme!$D$23</c15:f>
                      <c15:dlblFieldTableCache>
                        <c:ptCount val="1"/>
                        <c:pt idx="0">
                          <c:v>0.7</c:v>
                        </c:pt>
                      </c15:dlblFieldTableCache>
                    </c15:dlblFTEntry>
                  </c15:dlblFieldTable>
                  <c15:showDataLabelsRange val="0"/>
                </c:ext>
                <c:ext xmlns:c16="http://schemas.microsoft.com/office/drawing/2014/chart" uri="{C3380CC4-5D6E-409C-BE32-E72D297353CC}">
                  <c16:uniqueId val="{00000009-C095-43F2-8C6D-02A6F2B0CE30}"/>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{B8D0DEAD-F711-462F-B954-BFE6B8C24569}</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C095-43F2-8C6D-02A6F2B0CE30}"/>
                </c:ext>
              </c:extLst>
            </c:dLbl>
            <c:dLbl>
              <c:idx val="11"/>
              <c:tx>
                <c:strRef>
                  <c:f>Daten_Diagramme!$D$25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{10F73725-6547-40D7-ADA8-98F1FDB99C64}</c15:txfldGUID>
                      <c15:f>Daten_Diagramme!$D$25</c15:f>
                      <c15:dlblFieldTableCache>
                        <c:ptCount val="1"/>
                        <c:pt idx="0">
                          <c:v>7.9</c:v>
                        </c:pt>
                      </c15:dlblFieldTableCache>
                    </c15:dlblFTEntry>
                  </c15:dlblFieldTable>
                  <c15:showDataLabelsRange val="0"/>
                </c:ext>
                <c:ext xmlns:c16="http://schemas.microsoft.com/office/drawing/2014/chart" uri="{C3380CC4-5D6E-409C-BE32-E72D297353CC}">
                  <c16:uniqueId val="{0000000B-C095-43F2-8C6D-02A6F2B0CE30}"/>
                </c:ext>
              </c:extLst>
            </c:dLbl>
            <c:dLbl>
              <c:idx val="12"/>
              <c:tx>
                <c:strRef>
                  <c:f>Daten_Diagramme!$D$26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{30BD5CC4-0F0D-4855-ACC8-D9179C635D74}</c15:txfldGUID>
                      <c15:f>Daten_Diagramme!$D$26</c15:f>
                      <c15:dlblFieldTableCache>
                        <c:ptCount val="1"/>
                        <c:pt idx="0">
                          <c:v>-4.6</c:v>
                        </c:pt>
                      </c15:dlblFieldTableCache>
                    </c15:dlblFTEntry>
                  </c15:dlblFieldTable>
                  <c15:showDataLabelsRange val="0"/>
                </c:ext>
                <c:ext xmlns:c16="http://schemas.microsoft.com/office/drawing/2014/chart" uri="{C3380CC4-5D6E-409C-BE32-E72D297353CC}">
                  <c16:uniqueId val="{0000000C-C095-43F2-8C6D-02A6F2B0CE30}"/>
                </c:ext>
              </c:extLst>
            </c:dLbl>
            <c:dLbl>
              <c:idx val="13"/>
              <c:tx>
                <c:strRef>
                  <c:f>Daten_Diagramme!$D$27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{75CA383C-4097-4E81-A2FB-6E3A2A32916B}</c15:txfldGUID>
                      <c15:f>Daten_Diagramme!$D$27</c15:f>
                      <c15:dlblFieldTableCache>
                        <c:ptCount val="1"/>
                        <c:pt idx="0">
                          <c:v>-4.6</c:v>
                        </c:pt>
                      </c15:dlblFieldTableCache>
                    </c15:dlblFTEntry>
                  </c15:dlblFieldTable>
                  <c15:showDataLabelsRange val="0"/>
                </c:ext>
                <c:ext xmlns:c16="http://schemas.microsoft.com/office/drawing/2014/chart" uri="{C3380CC4-5D6E-409C-BE32-E72D297353CC}">
                  <c16:uniqueId val="{0000000D-C095-43F2-8C6D-02A6F2B0CE30}"/>
                </c:ext>
              </c:extLst>
            </c:dLbl>
            <c:dLbl>
              <c:idx val="14"/>
              <c:tx>
                <c:strRef>
                  <c:f>Daten_Diagramme!$D$28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{182FF274-583C-44C6-84BF-272AE94CF2C7}</c15:txfldGUID>
                      <c15:f>Daten_Diagramme!$D$28</c15:f>
                      <c15:dlblFieldTableCache>
                        <c:ptCount val="1"/>
                        <c:pt idx="0">
                          <c:v>5.7</c:v>
                        </c:pt>
                      </c15:dlblFieldTableCache>
                    </c15:dlblFTEntry>
                  </c15:dlblFieldTable>
                  <c15:showDataLabelsRange val="0"/>
                </c:ext>
                <c:ext xmlns:c16="http://schemas.microsoft.com/office/drawing/2014/chart" uri="{C3380CC4-5D6E-409C-BE32-E72D297353CC}">
                  <c16:uniqueId val="{0000000E-C095-43F2-8C6D-02A6F2B0CE30}"/>
                </c:ext>
              </c:extLst>
            </c:dLbl>
            <c:dLbl>
              <c:idx val="15"/>
              <c:tx>
                <c:strRef>
                  <c:f>Daten_Diagramme!$D$29</c:f>
                  <c:strCache>
                    <c:ptCount val="1"/>
                    <c:pt idx="0">
                      <c:v>-21.0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{4A3DBA25-D02D-411B-B7E6-7E2494674CC1}</c15:txfldGUID>
                      <c15:f>Daten_Diagramme!$D$29</c15:f>
                      <c15:dlblFieldTableCache>
                        <c:ptCount val="1"/>
                        <c:pt idx="0">
                          <c:v>-21.0</c:v>
                        </c:pt>
                      </c15:dlblFieldTableCache>
                    </c15:dlblFTEntry>
                  </c15:dlblFieldTable>
                  <c15:showDataLabelsRange val="0"/>
                </c:ext>
                <c:ext xmlns:c16="http://schemas.microsoft.com/office/drawing/2014/chart" uri="{C3380CC4-5D6E-409C-BE32-E72D297353CC}">
                  <c16:uniqueId val="{0000000F-C095-43F2-8C6D-02A6F2B0CE30}"/>
                </c:ext>
              </c:extLst>
            </c:dLbl>
            <c:dLbl>
              <c:idx val="16"/>
              <c:tx>
                <c:strRef>
                  <c:f>Daten_Diagramme!$D$30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{6793C78C-2806-44D8-A7B4-CC5E3F54290B}</c15:txfldGUID>
                      <c15:f>Daten_Diagramme!$D$30</c15:f>
                      <c15:dlblFieldTableCache>
                        <c:ptCount val="1"/>
                        <c:pt idx="0">
                          <c:v>3.8</c:v>
                        </c:pt>
                      </c15:dlblFieldTableCache>
                    </c15:dlblFTEntry>
                  </c15:dlblFieldTable>
                  <c15:showDataLabelsRange val="0"/>
                </c:ext>
                <c:ext xmlns:c16="http://schemas.microsoft.com/office/drawing/2014/chart" uri="{C3380CC4-5D6E-409C-BE32-E72D297353CC}">
                  <c16:uniqueId val="{00000010-C095-43F2-8C6D-02A6F2B0CE30}"/>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{86478527-C748-4F5E-BEFA-2C96F243533C}</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C095-43F2-8C6D-02A6F2B0CE30}"/>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{045C6F04-C273-4D6D-969A-56393242D5D2}</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C095-43F2-8C6D-02A6F2B0CE30}"/>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{A937933C-637D-489E-9898-A69D5CDD92FB}</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C095-43F2-8C6D-02A6F2B0CE30}"/>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{5F53910C-64D9-41E3-970B-34FA8A0BFB2B}</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C095-43F2-8C6D-02A6F2B0CE3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{13008493-E6F7-4F8A-A57E-CDF5EAC79952}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095-43F2-8C6D-02A6F2B0CE3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{A0642752-F5AE-4478-B412-7B892459C294}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095-43F2-8C6D-02A6F2B0CE30}"/>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{0BA6285A-A669-4611-8F1D-DC3C39550D3C}</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C095-43F2-8C6D-02A6F2B0CE30}"/>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{7E3433DA-22DD-4891-B398-10C3938337F2}</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C095-43F2-8C6D-02A6F2B0CE30}"/>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{62E0036C-8804-4F48-B89B-824F94F705FC}</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C095-43F2-8C6D-02A6F2B0CE3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{53192A9B-3584-45B3-879E-9295070BACBD}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095-43F2-8C6D-02A6F2B0CE3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{B234CA0C-03B6-464A-9CBC-9110762B9BB6}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095-43F2-8C6D-02A6F2B0CE3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{D829744B-32F3-445B-9C20-B581D5AEF917}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095-43F2-8C6D-02A6F2B0CE3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{9D061A4F-4590-4EB1-8D91-E95093F9BCBC}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095-43F2-8C6D-02A6F2B0CE3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{122E1D53-8090-4EEF-945F-4BAC0C498721}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095-43F2-8C6D-02A6F2B0CE30}"/>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{0E693F80-08ED-4467-902E-D10E24BB74FA}</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C095-43F2-8C6D-02A6F2B0CE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0.96779071525782545</c:v>
                </c:pt>
                <c:pt idx="1">
                  <c:v>1.2106537530266344</c:v>
                </c:pt>
                <c:pt idx="2">
                  <c:v>-3.1284302963776072</c:v>
                </c:pt>
                <c:pt idx="3">
                  <c:v>0.40026333113890716</c:v>
                </c:pt>
                <c:pt idx="4">
                  <c:v>1.9505233111322551</c:v>
                </c:pt>
                <c:pt idx="5">
                  <c:v>0.60472787245739412</c:v>
                </c:pt>
                <c:pt idx="6">
                  <c:v>-1.4646931853222325</c:v>
                </c:pt>
                <c:pt idx="7">
                  <c:v>3.2155884046842003</c:v>
                </c:pt>
                <c:pt idx="8">
                  <c:v>0.39645636532719886</c:v>
                </c:pt>
                <c:pt idx="9">
                  <c:v>0.66627703097603741</c:v>
                </c:pt>
                <c:pt idx="10">
                  <c:v>0.64599483204134367</c:v>
                </c:pt>
                <c:pt idx="11">
                  <c:v>7.8884309402856321</c:v>
                </c:pt>
                <c:pt idx="12">
                  <c:v>-4.5515652006913774</c:v>
                </c:pt>
                <c:pt idx="13">
                  <c:v>-4.586908261834763</c:v>
                </c:pt>
                <c:pt idx="14">
                  <c:v>5.7457815001847514</c:v>
                </c:pt>
                <c:pt idx="15">
                  <c:v>-21.043771043771045</c:v>
                </c:pt>
                <c:pt idx="16">
                  <c:v>3.7523776586546775</c:v>
                </c:pt>
                <c:pt idx="17">
                  <c:v>2.1963989273400588</c:v>
                </c:pt>
                <c:pt idx="18">
                  <c:v>2.3258852737488565</c:v>
                </c:pt>
                <c:pt idx="19">
                  <c:v>2.3351023502653527</c:v>
                </c:pt>
                <c:pt idx="20">
                  <c:v>1.791044776119403</c:v>
                </c:pt>
                <c:pt idx="21">
                  <c:v>0</c:v>
                </c:pt>
                <c:pt idx="23">
                  <c:v>1.2106537530266344</c:v>
                </c:pt>
                <c:pt idx="24">
                  <c:v>0.85631783331673805</c:v>
                </c:pt>
                <c:pt idx="25">
                  <c:v>0.99711907810499356</c:v>
                </c:pt>
              </c:numCache>
            </c:numRef>
          </c:val>
          <c:extLst>
            <c:ext xmlns:c16="http://schemas.microsoft.com/office/drawing/2014/chart" uri="{C3380CC4-5D6E-409C-BE32-E72D297353CC}">
              <c16:uniqueId val="{00000020-C095-43F2-8C6D-02A6F2B0CE3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{B6F1F631-2044-467F-BA99-B0042F904617}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095-43F2-8C6D-02A6F2B0CE3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{A011BE40-8264-4482-8B77-5971F1738E59}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095-43F2-8C6D-02A6F2B0CE3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{DF079420-1B0C-4275-99E2-8B7237734C6A}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095-43F2-8C6D-02A6F2B0CE3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{5A018C1B-EB06-4199-9738-CFC116816554}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095-43F2-8C6D-02A6F2B0CE3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{00BB1C1B-90B2-43BD-9557-61A8FE136B4A}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095-43F2-8C6D-02A6F2B0CE3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{7FAF22F6-E850-4876-A8EE-CC17B8044ED1}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095-43F2-8C6D-02A6F2B0CE3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{9C92C46B-D498-42A8-B377-CF7FBBB36C26}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095-43F2-8C6D-02A6F2B0CE3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{A2A5A18D-E4A8-4861-92F6-A738DCC3BDF9}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095-43F2-8C6D-02A6F2B0CE3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{583763EE-337F-46AF-8B23-5F598BDE1E3F}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095-43F2-8C6D-02A6F2B0CE3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{5401ADA9-5A21-4EF7-9E6A-BB75CCF98E4C}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095-43F2-8C6D-02A6F2B0CE3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{4F2614B5-63F5-4E93-AE15-8E8758C6420F}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095-43F2-8C6D-02A6F2B0CE3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{F2F8B0A2-2BD2-4F3D-9243-8A1671640527}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095-43F2-8C6D-02A6F2B0CE3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{5B8E647C-E54F-4D86-B070-EB89E4283D88}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095-43F2-8C6D-02A6F2B0CE3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{EDB1DBBE-CCEB-4B58-9636-39F4CB8705BE}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095-43F2-8C6D-02A6F2B0CE3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{8A9D40C6-C3E3-438A-876C-1AC2A6A483F1}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095-43F2-8C6D-02A6F2B0CE3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{63F5C0D0-52C2-4B00-ABE3-B1053F7214AD}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095-43F2-8C6D-02A6F2B0CE3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{A9C8CD3E-C95D-436B-AC9F-FF08DA18ED93}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095-43F2-8C6D-02A6F2B0CE3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{679832F1-24AD-4FC6-A94C-C4284B0F5764}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095-43F2-8C6D-02A6F2B0CE3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{FF9A209B-119E-4D3B-AD15-4E308D7D9B84}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095-43F2-8C6D-02A6F2B0CE3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{72962B06-BE30-427C-BA80-7AA7E045923D}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095-43F2-8C6D-02A6F2B0CE3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{9FCFDDFE-0E7F-4D8F-B7D3-7CFC13495899}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095-43F2-8C6D-02A6F2B0CE3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{97AE3836-6493-4368-A0D8-222AB643DB77}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095-43F2-8C6D-02A6F2B0CE3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{DF9FAC35-6DBD-4ABB-AAA5-2C1E5FA472CF}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095-43F2-8C6D-02A6F2B0CE3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{7DF66D3F-8409-4F4D-8921-25E0075991BD}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095-43F2-8C6D-02A6F2B0CE3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{F4072304-C175-482B-9941-18054EE02F80}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095-43F2-8C6D-02A6F2B0CE3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{9E22126E-B62F-4D08-9959-32213747B4B0}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095-43F2-8C6D-02A6F2B0CE3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{7C8C7240-1A62-4BE1-964E-B9430B07E1AF}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095-43F2-8C6D-02A6F2B0CE3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{64E324E8-FB82-43BB-B12D-2BD801F0C866}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095-43F2-8C6D-02A6F2B0CE3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{E96DD697-22C7-41A4-9C8A-B77B801BEDAB}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095-43F2-8C6D-02A6F2B0CE3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{5E586B59-D578-42A9-AE76-01A0AF993701}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095-43F2-8C6D-02A6F2B0CE3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{384CA176-D453-4F7C-9D63-6FBC5A7BE48B}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095-43F2-8C6D-02A6F2B0CE3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{177C892A-27EF-44C4-B119-2144596B7C96}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095-43F2-8C6D-02A6F2B0CE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095-43F2-8C6D-02A6F2B0CE3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095-43F2-8C6D-02A6F2B0CE3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{879C1C90-BBB2-4C5E-87B9-6D2A71ECEA2D}</c15:txfldGUID>
                      <c15:f>Daten_Diagramme!$E$14</c15:f>
                      <c15:dlblFieldTableCache>
                        <c:ptCount val="1"/>
                        <c:pt idx="0">
                          <c:v>0.5</c:v>
                        </c:pt>
                      </c15:dlblFieldTableCache>
                    </c15:dlblFTEntry>
                  </c15:dlblFieldTable>
                  <c15:showDataLabelsRange val="0"/>
                </c:ext>
                <c:ext xmlns:c16="http://schemas.microsoft.com/office/drawing/2014/chart" uri="{C3380CC4-5D6E-409C-BE32-E72D297353CC}">
                  <c16:uniqueId val="{00000000-81B6-4A1A-80BE-A27F842F2622}"/>
                </c:ext>
              </c:extLst>
            </c:dLbl>
            <c:dLbl>
              <c:idx val="1"/>
              <c:tx>
                <c:strRef>
                  <c:f>Daten_Diagramme!$E$15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{A9F95D83-9FD8-4DF7-9482-0029B9F1FED0}</c15:txfldGUID>
                      <c15:f>Daten_Diagramme!$E$15</c15:f>
                      <c15:dlblFieldTableCache>
                        <c:ptCount val="1"/>
                        <c:pt idx="0">
                          <c:v>9.5</c:v>
                        </c:pt>
                      </c15:dlblFieldTableCache>
                    </c15:dlblFTEntry>
                  </c15:dlblFieldTable>
                  <c15:showDataLabelsRange val="0"/>
                </c:ext>
                <c:ext xmlns:c16="http://schemas.microsoft.com/office/drawing/2014/chart" uri="{C3380CC4-5D6E-409C-BE32-E72D297353CC}">
                  <c16:uniqueId val="{00000001-81B6-4A1A-80BE-A27F842F2622}"/>
                </c:ext>
              </c:extLst>
            </c:dLbl>
            <c:dLbl>
              <c:idx val="2"/>
              <c:tx>
                <c:strRef>
                  <c:f>Daten_Diagramme!$E$16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{617F1D86-BC23-40DF-A36C-2D9E1341D9FD}</c15:txfldGUID>
                      <c15:f>Daten_Diagramme!$E$16</c15:f>
                      <c15:dlblFieldTableCache>
                        <c:ptCount val="1"/>
                        <c:pt idx="0">
                          <c:v>4.9</c:v>
                        </c:pt>
                      </c15:dlblFieldTableCache>
                    </c15:dlblFTEntry>
                  </c15:dlblFieldTable>
                  <c15:showDataLabelsRange val="0"/>
                </c:ext>
                <c:ext xmlns:c16="http://schemas.microsoft.com/office/drawing/2014/chart" uri="{C3380CC4-5D6E-409C-BE32-E72D297353CC}">
                  <c16:uniqueId val="{00000002-81B6-4A1A-80BE-A27F842F2622}"/>
                </c:ext>
              </c:extLst>
            </c:dLbl>
            <c:dLbl>
              <c:idx val="3"/>
              <c:tx>
                <c:strRef>
                  <c:f>Daten_Diagramme!$E$17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{F3FD5CBF-5A27-4CDC-8BA9-C3874809B120}</c15:txfldGUID>
                      <c15:f>Daten_Diagramme!$E$17</c15:f>
                      <c15:dlblFieldTableCache>
                        <c:ptCount val="1"/>
                        <c:pt idx="0">
                          <c:v>-2.9</c:v>
                        </c:pt>
                      </c15:dlblFieldTableCache>
                    </c15:dlblFTEntry>
                  </c15:dlblFieldTable>
                  <c15:showDataLabelsRange val="0"/>
                </c:ext>
                <c:ext xmlns:c16="http://schemas.microsoft.com/office/drawing/2014/chart" uri="{C3380CC4-5D6E-409C-BE32-E72D297353CC}">
                  <c16:uniqueId val="{00000003-81B6-4A1A-80BE-A27F842F2622}"/>
                </c:ext>
              </c:extLst>
            </c:dLbl>
            <c:dLbl>
              <c:idx val="4"/>
              <c:tx>
                <c:strRef>
                  <c:f>Daten_Diagramme!$E$18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{C522BDC5-A8C4-41E6-BF03-38EC98200EC6}</c15:txfldGUID>
                      <c15:f>Daten_Diagramme!$E$18</c15:f>
                      <c15:dlblFieldTableCache>
                        <c:ptCount val="1"/>
                        <c:pt idx="0">
                          <c:v>2.1</c:v>
                        </c:pt>
                      </c15:dlblFieldTableCache>
                    </c15:dlblFTEntry>
                  </c15:dlblFieldTable>
                  <c15:showDataLabelsRange val="0"/>
                </c:ext>
                <c:ext xmlns:c16="http://schemas.microsoft.com/office/drawing/2014/chart" uri="{C3380CC4-5D6E-409C-BE32-E72D297353CC}">
                  <c16:uniqueId val="{00000004-81B6-4A1A-80BE-A27F842F2622}"/>
                </c:ext>
              </c:extLst>
            </c:dLbl>
            <c:dLbl>
              <c:idx val="5"/>
              <c:tx>
                <c:strRef>
                  <c:f>Daten_Diagramme!$E$19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{BEBECBA5-8090-46B4-84AF-98ECA7CF2B2C}</c15:txfldGUID>
                      <c15:f>Daten_Diagramme!$E$19</c15:f>
                      <c15:dlblFieldTableCache>
                        <c:ptCount val="1"/>
                        <c:pt idx="0">
                          <c:v>-6.7</c:v>
                        </c:pt>
                      </c15:dlblFieldTableCache>
                    </c15:dlblFTEntry>
                  </c15:dlblFieldTable>
                  <c15:showDataLabelsRange val="0"/>
                </c:ext>
                <c:ext xmlns:c16="http://schemas.microsoft.com/office/drawing/2014/chart" uri="{C3380CC4-5D6E-409C-BE32-E72D297353CC}">
                  <c16:uniqueId val="{00000005-81B6-4A1A-80BE-A27F842F2622}"/>
                </c:ext>
              </c:extLst>
            </c:dLbl>
            <c:dLbl>
              <c:idx val="6"/>
              <c:tx>
                <c:strRef>
                  <c:f>Daten_Diagramme!$E$20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{01BF3093-B51F-4C12-96A7-8A01BC675E8B}</c15:txfldGUID>
                      <c15:f>Daten_Diagramme!$E$20</c15:f>
                      <c15:dlblFieldTableCache>
                        <c:ptCount val="1"/>
                        <c:pt idx="0">
                          <c:v>-4.5</c:v>
                        </c:pt>
                      </c15:dlblFieldTableCache>
                    </c15:dlblFTEntry>
                  </c15:dlblFieldTable>
                  <c15:showDataLabelsRange val="0"/>
                </c:ext>
                <c:ext xmlns:c16="http://schemas.microsoft.com/office/drawing/2014/chart" uri="{C3380CC4-5D6E-409C-BE32-E72D297353CC}">
                  <c16:uniqueId val="{00000006-81B6-4A1A-80BE-A27F842F2622}"/>
                </c:ext>
              </c:extLst>
            </c:dLbl>
            <c:dLbl>
              <c:idx val="7"/>
              <c:tx>
                <c:strRef>
                  <c:f>Daten_Diagramme!$E$21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{8E6F0680-BE0C-49AA-AB35-CDEBB5D73E02}</c15:txfldGUID>
                      <c15:f>Daten_Diagramme!$E$21</c15:f>
                      <c15:dlblFieldTableCache>
                        <c:ptCount val="1"/>
                        <c:pt idx="0">
                          <c:v>5.8</c:v>
                        </c:pt>
                      </c15:dlblFieldTableCache>
                    </c15:dlblFTEntry>
                  </c15:dlblFieldTable>
                  <c15:showDataLabelsRange val="0"/>
                </c:ext>
                <c:ext xmlns:c16="http://schemas.microsoft.com/office/drawing/2014/chart" uri="{C3380CC4-5D6E-409C-BE32-E72D297353CC}">
                  <c16:uniqueId val="{00000007-81B6-4A1A-80BE-A27F842F2622}"/>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{156DA4ED-B825-44F1-951A-76E4E1EA5D49}</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81B6-4A1A-80BE-A27F842F2622}"/>
                </c:ext>
              </c:extLst>
            </c:dLbl>
            <c:dLbl>
              <c:idx val="9"/>
              <c:tx>
                <c:strRef>
                  <c:f>Daten_Diagramme!$E$23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{940CD00B-6C81-4B44-98F2-C234EC019D24}</c15:txfldGUID>
                      <c15:f>Daten_Diagramme!$E$23</c15:f>
                      <c15:dlblFieldTableCache>
                        <c:ptCount val="1"/>
                        <c:pt idx="0">
                          <c:v>-3.8</c:v>
                        </c:pt>
                      </c15:dlblFieldTableCache>
                    </c15:dlblFTEntry>
                  </c15:dlblFieldTable>
                  <c15:showDataLabelsRange val="0"/>
                </c:ext>
                <c:ext xmlns:c16="http://schemas.microsoft.com/office/drawing/2014/chart" uri="{C3380CC4-5D6E-409C-BE32-E72D297353CC}">
                  <c16:uniqueId val="{00000009-81B6-4A1A-80BE-A27F842F2622}"/>
                </c:ext>
              </c:extLst>
            </c:dLbl>
            <c:dLbl>
              <c:idx val="10"/>
              <c:tx>
                <c:strRef>
                  <c:f>Daten_Diagramme!$E$24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{4917559D-9282-49F3-AEDA-262606F2675D}</c15:txfldGUID>
                      <c15:f>Daten_Diagramme!$E$24</c15:f>
                      <c15:dlblFieldTableCache>
                        <c:ptCount val="1"/>
                        <c:pt idx="0">
                          <c:v>-9.0</c:v>
                        </c:pt>
                      </c15:dlblFieldTableCache>
                    </c15:dlblFTEntry>
                  </c15:dlblFieldTable>
                  <c15:showDataLabelsRange val="0"/>
                </c:ext>
                <c:ext xmlns:c16="http://schemas.microsoft.com/office/drawing/2014/chart" uri="{C3380CC4-5D6E-409C-BE32-E72D297353CC}">
                  <c16:uniqueId val="{0000000A-81B6-4A1A-80BE-A27F842F2622}"/>
                </c:ext>
              </c:extLst>
            </c:dLbl>
            <c:dLbl>
              <c:idx val="11"/>
              <c:tx>
                <c:strRef>
                  <c:f>Daten_Diagramme!$E$25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{92143042-754C-417D-91FF-CEFD04E4EC01}</c15:txfldGUID>
                      <c15:f>Daten_Diagramme!$E$25</c15:f>
                      <c15:dlblFieldTableCache>
                        <c:ptCount val="1"/>
                        <c:pt idx="0">
                          <c:v>-3.0</c:v>
                        </c:pt>
                      </c15:dlblFieldTableCache>
                    </c15:dlblFTEntry>
                  </c15:dlblFieldTable>
                  <c15:showDataLabelsRange val="0"/>
                </c:ext>
                <c:ext xmlns:c16="http://schemas.microsoft.com/office/drawing/2014/chart" uri="{C3380CC4-5D6E-409C-BE32-E72D297353CC}">
                  <c16:uniqueId val="{0000000B-81B6-4A1A-80BE-A27F842F2622}"/>
                </c:ext>
              </c:extLst>
            </c:dLbl>
            <c:dLbl>
              <c:idx val="12"/>
              <c:tx>
                <c:strRef>
                  <c:f>Daten_Diagramme!$E$26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{B1F1C652-F2CD-4550-A1A3-27EC3CE4F0F4}</c15:txfldGUID>
                      <c15:f>Daten_Diagramme!$E$26</c15:f>
                      <c15:dlblFieldTableCache>
                        <c:ptCount val="1"/>
                        <c:pt idx="0">
                          <c:v>4.9</c:v>
                        </c:pt>
                      </c15:dlblFieldTableCache>
                    </c15:dlblFTEntry>
                  </c15:dlblFieldTable>
                  <c15:showDataLabelsRange val="0"/>
                </c:ext>
                <c:ext xmlns:c16="http://schemas.microsoft.com/office/drawing/2014/chart" uri="{C3380CC4-5D6E-409C-BE32-E72D297353CC}">
                  <c16:uniqueId val="{0000000C-81B6-4A1A-80BE-A27F842F2622}"/>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{B09E2884-02DE-4D51-9518-D1F8BD5444F7}</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81B6-4A1A-80BE-A27F842F2622}"/>
                </c:ext>
              </c:extLst>
            </c:dLbl>
            <c:dLbl>
              <c:idx val="14"/>
              <c:tx>
                <c:strRef>
                  <c:f>Daten_Diagramme!$E$28</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{1BEBA1FB-2C85-4DBD-BBA7-35C09D5204E0}</c15:txfldGUID>
                      <c15:f>Daten_Diagramme!$E$28</c15:f>
                      <c15:dlblFieldTableCache>
                        <c:ptCount val="1"/>
                        <c:pt idx="0">
                          <c:v>9.5</c:v>
                        </c:pt>
                      </c15:dlblFieldTableCache>
                    </c15:dlblFTEntry>
                  </c15:dlblFieldTable>
                  <c15:showDataLabelsRange val="0"/>
                </c:ext>
                <c:ext xmlns:c16="http://schemas.microsoft.com/office/drawing/2014/chart" uri="{C3380CC4-5D6E-409C-BE32-E72D297353CC}">
                  <c16:uniqueId val="{0000000E-81B6-4A1A-80BE-A27F842F2622}"/>
                </c:ext>
              </c:extLst>
            </c:dLbl>
            <c:dLbl>
              <c:idx val="15"/>
              <c:tx>
                <c:strRef>
                  <c:f>Daten_Diagramme!$E$29</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{784CEDF3-52A1-45CF-B2FD-06A9E6D0BA83}</c15:txfldGUID>
                      <c15:f>Daten_Diagramme!$E$29</c15:f>
                      <c15:dlblFieldTableCache>
                        <c:ptCount val="1"/>
                        <c:pt idx="0">
                          <c:v>-16.2</c:v>
                        </c:pt>
                      </c15:dlblFieldTableCache>
                    </c15:dlblFTEntry>
                  </c15:dlblFieldTable>
                  <c15:showDataLabelsRange val="0"/>
                </c:ext>
                <c:ext xmlns:c16="http://schemas.microsoft.com/office/drawing/2014/chart" uri="{C3380CC4-5D6E-409C-BE32-E72D297353CC}">
                  <c16:uniqueId val="{0000000F-81B6-4A1A-80BE-A27F842F2622}"/>
                </c:ext>
              </c:extLst>
            </c:dLbl>
            <c:dLbl>
              <c:idx val="16"/>
              <c:tx>
                <c:strRef>
                  <c:f>Daten_Diagramme!$E$30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{F2241C76-BAF0-4AA2-99ED-B450809BC894}</c15:txfldGUID>
                      <c15:f>Daten_Diagramme!$E$30</c15:f>
                      <c15:dlblFieldTableCache>
                        <c:ptCount val="1"/>
                        <c:pt idx="0">
                          <c:v>-5.1</c:v>
                        </c:pt>
                      </c15:dlblFieldTableCache>
                    </c15:dlblFTEntry>
                  </c15:dlblFieldTable>
                  <c15:showDataLabelsRange val="0"/>
                </c:ext>
                <c:ext xmlns:c16="http://schemas.microsoft.com/office/drawing/2014/chart" uri="{C3380CC4-5D6E-409C-BE32-E72D297353CC}">
                  <c16:uniqueId val="{00000010-81B6-4A1A-80BE-A27F842F2622}"/>
                </c:ext>
              </c:extLst>
            </c:dLbl>
            <c:dLbl>
              <c:idx val="17"/>
              <c:tx>
                <c:strRef>
                  <c:f>Daten_Diagramme!$E$31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{AEF0AA9D-2E6D-4378-BC89-4DC62C3AB480}</c15:txfldGUID>
                      <c15:f>Daten_Diagramme!$E$31</c15:f>
                      <c15:dlblFieldTableCache>
                        <c:ptCount val="1"/>
                        <c:pt idx="0">
                          <c:v>-0.9</c:v>
                        </c:pt>
                      </c15:dlblFieldTableCache>
                    </c15:dlblFTEntry>
                  </c15:dlblFieldTable>
                  <c15:showDataLabelsRange val="0"/>
                </c:ext>
                <c:ext xmlns:c16="http://schemas.microsoft.com/office/drawing/2014/chart" uri="{C3380CC4-5D6E-409C-BE32-E72D297353CC}">
                  <c16:uniqueId val="{00000011-81B6-4A1A-80BE-A27F842F2622}"/>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{13A89A8B-0173-4935-A65D-55AF0205E4CA}</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81B6-4A1A-80BE-A27F842F2622}"/>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{0EF91CC4-63FF-40F8-B0A6-925B98DFD010}</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81B6-4A1A-80BE-A27F842F2622}"/>
                </c:ext>
              </c:extLst>
            </c:dLbl>
            <c:dLbl>
              <c:idx val="20"/>
              <c:tx>
                <c:strRef>
                  <c:f>Daten_Diagramme!$E$34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{78CE9E42-3D16-4CCA-A34C-CEC5DB297362}</c15:txfldGUID>
                      <c15:f>Daten_Diagramme!$E$34</c15:f>
                      <c15:dlblFieldTableCache>
                        <c:ptCount val="1"/>
                        <c:pt idx="0">
                          <c:v>-1.7</c:v>
                        </c:pt>
                      </c15:dlblFieldTableCache>
                    </c15:dlblFTEntry>
                  </c15:dlblFieldTable>
                  <c15:showDataLabelsRange val="0"/>
                </c:ext>
                <c:ext xmlns:c16="http://schemas.microsoft.com/office/drawing/2014/chart" uri="{C3380CC4-5D6E-409C-BE32-E72D297353CC}">
                  <c16:uniqueId val="{00000014-81B6-4A1A-80BE-A27F842F262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{7D816149-2F1F-48DC-9C13-65677E045692}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1B6-4A1A-80BE-A27F842F262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{AFEF16A1-8CEB-4D69-9A90-D7E78970EB9D}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1B6-4A1A-80BE-A27F842F2622}"/>
                </c:ext>
              </c:extLst>
            </c:dLbl>
            <c:dLbl>
              <c:idx val="23"/>
              <c:tx>
                <c:strRef>
                  <c:f>Daten_Diagramme!$E$37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{97D96BCF-C397-4020-A902-270B9EE57EE8}</c15:txfldGUID>
                      <c15:f>Daten_Diagramme!$E$37</c15:f>
                      <c15:dlblFieldTableCache>
                        <c:ptCount val="1"/>
                        <c:pt idx="0">
                          <c:v>9.5</c:v>
                        </c:pt>
                      </c15:dlblFieldTableCache>
                    </c15:dlblFTEntry>
                  </c15:dlblFieldTable>
                  <c15:showDataLabelsRange val="0"/>
                </c:ext>
                <c:ext xmlns:c16="http://schemas.microsoft.com/office/drawing/2014/chart" uri="{C3380CC4-5D6E-409C-BE32-E72D297353CC}">
                  <c16:uniqueId val="{00000017-81B6-4A1A-80BE-A27F842F2622}"/>
                </c:ext>
              </c:extLst>
            </c:dLbl>
            <c:dLbl>
              <c:idx val="24"/>
              <c:tx>
                <c:strRef>
                  <c:f>Daten_Diagramme!$E$38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{21EB0985-AC02-40A9-A7BE-3722819E4262}</c15:txfldGUID>
                      <c15:f>Daten_Diagramme!$E$38</c15:f>
                      <c15:dlblFieldTableCache>
                        <c:ptCount val="1"/>
                        <c:pt idx="0">
                          <c:v>0.8</c:v>
                        </c:pt>
                      </c15:dlblFieldTableCache>
                    </c15:dlblFTEntry>
                  </c15:dlblFieldTable>
                  <c15:showDataLabelsRange val="0"/>
                </c:ext>
                <c:ext xmlns:c16="http://schemas.microsoft.com/office/drawing/2014/chart" uri="{C3380CC4-5D6E-409C-BE32-E72D297353CC}">
                  <c16:uniqueId val="{00000018-81B6-4A1A-80BE-A27F842F2622}"/>
                </c:ext>
              </c:extLst>
            </c:dLbl>
            <c:dLbl>
              <c:idx val="25"/>
              <c:tx>
                <c:strRef>
                  <c:f>Daten_Diagramme!$E$39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{59ECDD86-B168-4E9C-9967-763040779133}</c15:txfldGUID>
                      <c15:f>Daten_Diagramme!$E$39</c15:f>
                      <c15:dlblFieldTableCache>
                        <c:ptCount val="1"/>
                        <c:pt idx="0">
                          <c:v>0.4</c:v>
                        </c:pt>
                      </c15:dlblFieldTableCache>
                    </c15:dlblFTEntry>
                  </c15:dlblFieldTable>
                  <c15:showDataLabelsRange val="0"/>
                </c:ext>
                <c:ext xmlns:c16="http://schemas.microsoft.com/office/drawing/2014/chart" uri="{C3380CC4-5D6E-409C-BE32-E72D297353CC}">
                  <c16:uniqueId val="{00000019-81B6-4A1A-80BE-A27F842F262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{AB3997E6-2EFD-485B-B4A6-1DFFD6B17042}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1B6-4A1A-80BE-A27F842F262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{9210E48B-AE89-4EC5-8D96-C118FA6C6D65}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1B6-4A1A-80BE-A27F842F262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{7CAE75DC-59B9-4004-BF6C-FA6632EFF727}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1B6-4A1A-80BE-A27F842F262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{2931F8F8-F034-4869-9DF5-1E9DD79092A4}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1B6-4A1A-80BE-A27F842F262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{D4DF7B9B-F81A-4F47-8FCF-A1B032C590D2}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1B6-4A1A-80BE-A27F842F2622}"/>
                </c:ext>
              </c:extLst>
            </c:dLbl>
            <c:dLbl>
              <c:idx val="31"/>
              <c:tx>
                <c:strRef>
                  <c:f>Daten_Diagramme!$E$45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{1EB94BFB-D4FB-406D-A99C-D3A472A73CAD}</c15:txfldGUID>
                      <c15:f>Daten_Diagramme!$E$45</c15:f>
                      <c15:dlblFieldTableCache>
                        <c:ptCount val="1"/>
                        <c:pt idx="0">
                          <c:v>0.4</c:v>
                        </c:pt>
                      </c15:dlblFieldTableCache>
                    </c15:dlblFTEntry>
                  </c15:dlblFieldTable>
                  <c15:showDataLabelsRange val="0"/>
                </c:ext>
                <c:ext xmlns:c16="http://schemas.microsoft.com/office/drawing/2014/chart" uri="{C3380CC4-5D6E-409C-BE32-E72D297353CC}">
                  <c16:uniqueId val="{0000001F-81B6-4A1A-80BE-A27F842F26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0.51153295633198015</c:v>
                </c:pt>
                <c:pt idx="1">
                  <c:v>9.473684210526315</c:v>
                </c:pt>
                <c:pt idx="2">
                  <c:v>4.9019607843137258</c:v>
                </c:pt>
                <c:pt idx="3">
                  <c:v>-2.9210406207211319</c:v>
                </c:pt>
                <c:pt idx="4">
                  <c:v>2.0618556701030926</c:v>
                </c:pt>
                <c:pt idx="5">
                  <c:v>-6.746031746031746</c:v>
                </c:pt>
                <c:pt idx="6">
                  <c:v>-4.5161290322580649</c:v>
                </c:pt>
                <c:pt idx="7">
                  <c:v>5.7692307692307692</c:v>
                </c:pt>
                <c:pt idx="8">
                  <c:v>-0.5764114691102572</c:v>
                </c:pt>
                <c:pt idx="9">
                  <c:v>-3.8216560509554141</c:v>
                </c:pt>
                <c:pt idx="10">
                  <c:v>-9.0253671562082776</c:v>
                </c:pt>
                <c:pt idx="11">
                  <c:v>-3.0303030303030303</c:v>
                </c:pt>
                <c:pt idx="12">
                  <c:v>4.9235993208828521</c:v>
                </c:pt>
                <c:pt idx="13">
                  <c:v>0.73086844368013759</c:v>
                </c:pt>
                <c:pt idx="14">
                  <c:v>9.5386389850057665</c:v>
                </c:pt>
                <c:pt idx="15">
                  <c:v>-16.246056782334385</c:v>
                </c:pt>
                <c:pt idx="16">
                  <c:v>-5.0761421319796955</c:v>
                </c:pt>
                <c:pt idx="17">
                  <c:v>-0.9460211463550362</c:v>
                </c:pt>
                <c:pt idx="18">
                  <c:v>0.38167938931297712</c:v>
                </c:pt>
                <c:pt idx="19">
                  <c:v>-0.95774647887323938</c:v>
                </c:pt>
                <c:pt idx="20">
                  <c:v>-1.7098192476795311</c:v>
                </c:pt>
                <c:pt idx="21">
                  <c:v>0</c:v>
                </c:pt>
                <c:pt idx="23">
                  <c:v>9.473684210526315</c:v>
                </c:pt>
                <c:pt idx="24">
                  <c:v>0.84550345887778633</c:v>
                </c:pt>
                <c:pt idx="25">
                  <c:v>0.43349600249195308</c:v>
                </c:pt>
              </c:numCache>
            </c:numRef>
          </c:val>
          <c:extLst>
            <c:ext xmlns:c16="http://schemas.microsoft.com/office/drawing/2014/chart" uri="{C3380CC4-5D6E-409C-BE32-E72D297353CC}">
              <c16:uniqueId val="{00000020-81B6-4A1A-80BE-A27F842F262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{16D3C1A5-CF91-4737-9F1C-77DEE4F9CF89}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1B6-4A1A-80BE-A27F842F262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{4776C0EB-57E4-48F0-8BBF-2EC2269051C0}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1B6-4A1A-80BE-A27F842F262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{3C196390-8A78-417A-BFBB-A2C4EF500061}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1B6-4A1A-80BE-A27F842F262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{0E091CF7-9678-4A24-87FD-BF20BEC7E0E8}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1B6-4A1A-80BE-A27F842F262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{91C9A991-22A4-487C-B4A9-A99605BE71BE}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1B6-4A1A-80BE-A27F842F262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{E9B5210B-E809-491A-AD6A-27AE1D3A3FE9}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1B6-4A1A-80BE-A27F842F262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{B604EBCE-E55B-410F-8FE5-F4B77B8E62A7}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1B6-4A1A-80BE-A27F842F262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{925A7B54-7F41-433C-A71E-6C1AC01CDFD3}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1B6-4A1A-80BE-A27F842F262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{87EC919F-3D46-448F-AD8C-4F88C0864B5E}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1B6-4A1A-80BE-A27F842F262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{AD388267-889F-4F46-B652-F59F58022C41}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1B6-4A1A-80BE-A27F842F262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{593A5040-A751-4ED1-AEC6-951DEF625BD0}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1B6-4A1A-80BE-A27F842F262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{A0952E44-8EEA-455B-843E-5966F0FC03CF}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1B6-4A1A-80BE-A27F842F262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{6EF4AF59-5B72-4AD9-9F06-7B588A831FEC}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1B6-4A1A-80BE-A27F842F262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{6BF461BF-47E2-4A90-9AE8-75BE5E83C491}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1B6-4A1A-80BE-A27F842F262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{7C1F3CF2-FBEA-4458-9F1C-FC6573235FB4}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1B6-4A1A-80BE-A27F842F262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{ADDC509C-1699-4E85-9594-821C210EA4A1}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1B6-4A1A-80BE-A27F842F262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{E807996C-CB85-45D2-885F-533D9C5FC9FC}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1B6-4A1A-80BE-A27F842F262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{C6A8403E-085B-4477-9A1E-77228E0007A3}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1B6-4A1A-80BE-A27F842F262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{89E87F22-AD55-42E5-8480-5A5858129D58}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1B6-4A1A-80BE-A27F842F262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{BF2158F9-C42F-44B1-A19B-B23392E72964}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1B6-4A1A-80BE-A27F842F262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{CA2F8BFA-10EB-4541-BB02-E28EF0974D89}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1B6-4A1A-80BE-A27F842F262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{D031CDC2-BDC0-4706-B0E5-52ED7B094B8B}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1B6-4A1A-80BE-A27F842F262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{9E7F7ABE-A408-4C62-AA3E-3671BE0CB57A}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1B6-4A1A-80BE-A27F842F262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{419D7BE9-A9D0-47C3-88CB-AE52F88DA4F4}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1B6-4A1A-80BE-A27F842F262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{9385AFDA-095D-482B-9A19-950B70C55ED8}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1B6-4A1A-80BE-A27F842F262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{926FF851-C9F6-4127-9377-3C9392EB0EE2}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1B6-4A1A-80BE-A27F842F262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{94A12FFF-9025-4889-8A00-E13002F2E217}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1B6-4A1A-80BE-A27F842F262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{BA719613-5488-4FDA-9419-2010B5A16694}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1B6-4A1A-80BE-A27F842F262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{72FB8988-A95F-4F62-81E9-92143B469AA6}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1B6-4A1A-80BE-A27F842F262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{4D0353BC-8F0F-4419-A7A0-50D135DD58CD}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1B6-4A1A-80BE-A27F842F262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{6EE7EEDF-E22E-437D-9137-A7A0FBE87510}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1B6-4A1A-80BE-A27F842F262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{58EEC562-ECA2-447D-BFBE-F0A77F1AAF8A}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1B6-4A1A-80BE-A27F842F26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1B6-4A1A-80BE-A27F842F262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1B6-4A1A-80BE-A27F842F262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{7B5234C5-051E-4523-8C5B-CB0C0A1A86DB}</c15:txfldGUID>
                      <c15:f>Diagramm!$I$46</c15:f>
                      <c15:dlblFieldTableCache>
                        <c:ptCount val="1"/>
                      </c15:dlblFieldTableCache>
                    </c15:dlblFTEntry>
                  </c15:dlblFieldTable>
                  <c15:showDataLabelsRange val="0"/>
                </c:ext>
                <c:ext xmlns:c16="http://schemas.microsoft.com/office/drawing/2014/chart" uri="{C3380CC4-5D6E-409C-BE32-E72D297353CC}">
                  <c16:uniqueId val="{00000000-5721-45BC-8D8D-F67201F50E9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{67636950-92AC-48B8-8089-C77A2C71861C}</c15:txfldGUID>
                      <c15:f>Diagramm!$I$47</c15:f>
                      <c15:dlblFieldTableCache>
                        <c:ptCount val="1"/>
                      </c15:dlblFieldTableCache>
                    </c15:dlblFTEntry>
                  </c15:dlblFieldTable>
                  <c15:showDataLabelsRange val="0"/>
                </c:ext>
                <c:ext xmlns:c16="http://schemas.microsoft.com/office/drawing/2014/chart" uri="{C3380CC4-5D6E-409C-BE32-E72D297353CC}">
                  <c16:uniqueId val="{00000001-5721-45BC-8D8D-F67201F50E9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{07113F97-4593-4016-8056-349842FEABE4}</c15:txfldGUID>
                      <c15:f>Diagramm!$I$48</c15:f>
                      <c15:dlblFieldTableCache>
                        <c:ptCount val="1"/>
                      </c15:dlblFieldTableCache>
                    </c15:dlblFTEntry>
                  </c15:dlblFieldTable>
                  <c15:showDataLabelsRange val="0"/>
                </c:ext>
                <c:ext xmlns:c16="http://schemas.microsoft.com/office/drawing/2014/chart" uri="{C3380CC4-5D6E-409C-BE32-E72D297353CC}">
                  <c16:uniqueId val="{00000002-5721-45BC-8D8D-F67201F50E9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{D01949F5-CC99-4A46-A4BD-B0765D3DDCD4}</c15:txfldGUID>
                      <c15:f>Diagramm!$I$49</c15:f>
                      <c15:dlblFieldTableCache>
                        <c:ptCount val="1"/>
                      </c15:dlblFieldTableCache>
                    </c15:dlblFTEntry>
                  </c15:dlblFieldTable>
                  <c15:showDataLabelsRange val="0"/>
                </c:ext>
                <c:ext xmlns:c16="http://schemas.microsoft.com/office/drawing/2014/chart" uri="{C3380CC4-5D6E-409C-BE32-E72D297353CC}">
                  <c16:uniqueId val="{00000003-5721-45BC-8D8D-F67201F50E9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{EF3F22C4-12B6-4010-B0E0-AECBCAB63E09}</c15:txfldGUID>
                      <c15:f>Diagramm!$I$50</c15:f>
                      <c15:dlblFieldTableCache>
                        <c:ptCount val="1"/>
                      </c15:dlblFieldTableCache>
                    </c15:dlblFTEntry>
                  </c15:dlblFieldTable>
                  <c15:showDataLabelsRange val="0"/>
                </c:ext>
                <c:ext xmlns:c16="http://schemas.microsoft.com/office/drawing/2014/chart" uri="{C3380CC4-5D6E-409C-BE32-E72D297353CC}">
                  <c16:uniqueId val="{00000004-5721-45BC-8D8D-F67201F50E9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{99364B1D-1300-4077-BD7E-5B6E033E44F9}</c15:txfldGUID>
                      <c15:f>Diagramm!$I$51</c15:f>
                      <c15:dlblFieldTableCache>
                        <c:ptCount val="1"/>
                      </c15:dlblFieldTableCache>
                    </c15:dlblFTEntry>
                  </c15:dlblFieldTable>
                  <c15:showDataLabelsRange val="0"/>
                </c:ext>
                <c:ext xmlns:c16="http://schemas.microsoft.com/office/drawing/2014/chart" uri="{C3380CC4-5D6E-409C-BE32-E72D297353CC}">
                  <c16:uniqueId val="{00000005-5721-45BC-8D8D-F67201F50E9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{7E45748C-437E-498A-B9B0-21BA5BB82D39}</c15:txfldGUID>
                      <c15:f>Diagramm!$I$52</c15:f>
                      <c15:dlblFieldTableCache>
                        <c:ptCount val="1"/>
                      </c15:dlblFieldTableCache>
                    </c15:dlblFTEntry>
                  </c15:dlblFieldTable>
                  <c15:showDataLabelsRange val="0"/>
                </c:ext>
                <c:ext xmlns:c16="http://schemas.microsoft.com/office/drawing/2014/chart" uri="{C3380CC4-5D6E-409C-BE32-E72D297353CC}">
                  <c16:uniqueId val="{00000006-5721-45BC-8D8D-F67201F50E9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{CAE1E61D-4237-4341-A144-2BF931F48B9A}</c15:txfldGUID>
                      <c15:f>Diagramm!$I$53</c15:f>
                      <c15:dlblFieldTableCache>
                        <c:ptCount val="1"/>
                      </c15:dlblFieldTableCache>
                    </c15:dlblFTEntry>
                  </c15:dlblFieldTable>
                  <c15:showDataLabelsRange val="0"/>
                </c:ext>
                <c:ext xmlns:c16="http://schemas.microsoft.com/office/drawing/2014/chart" uri="{C3380CC4-5D6E-409C-BE32-E72D297353CC}">
                  <c16:uniqueId val="{00000007-5721-45BC-8D8D-F67201F50E9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{994027DF-5E79-48CE-ADFA-48BBFF7B93DC}</c15:txfldGUID>
                      <c15:f>Diagramm!$I$54</c15:f>
                      <c15:dlblFieldTableCache>
                        <c:ptCount val="1"/>
                      </c15:dlblFieldTableCache>
                    </c15:dlblFTEntry>
                  </c15:dlblFieldTable>
                  <c15:showDataLabelsRange val="0"/>
                </c:ext>
                <c:ext xmlns:c16="http://schemas.microsoft.com/office/drawing/2014/chart" uri="{C3380CC4-5D6E-409C-BE32-E72D297353CC}">
                  <c16:uniqueId val="{00000008-5721-45BC-8D8D-F67201F50E9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{F9F0A490-EDEB-4193-9D91-D05FD58A9215}</c15:txfldGUID>
                      <c15:f>Diagramm!$I$55</c15:f>
                      <c15:dlblFieldTableCache>
                        <c:ptCount val="1"/>
                      </c15:dlblFieldTableCache>
                    </c15:dlblFTEntry>
                  </c15:dlblFieldTable>
                  <c15:showDataLabelsRange val="0"/>
                </c:ext>
                <c:ext xmlns:c16="http://schemas.microsoft.com/office/drawing/2014/chart" uri="{C3380CC4-5D6E-409C-BE32-E72D297353CC}">
                  <c16:uniqueId val="{00000009-5721-45BC-8D8D-F67201F50E9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{D4A9A77E-F156-458F-A2FD-E0FB36729CFE}</c15:txfldGUID>
                      <c15:f>Diagramm!$I$56</c15:f>
                      <c15:dlblFieldTableCache>
                        <c:ptCount val="1"/>
                      </c15:dlblFieldTableCache>
                    </c15:dlblFTEntry>
                  </c15:dlblFieldTable>
                  <c15:showDataLabelsRange val="0"/>
                </c:ext>
                <c:ext xmlns:c16="http://schemas.microsoft.com/office/drawing/2014/chart" uri="{C3380CC4-5D6E-409C-BE32-E72D297353CC}">
                  <c16:uniqueId val="{0000000A-5721-45BC-8D8D-F67201F50E9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{C8112EF7-2FE6-4661-9B8A-305A1FC09C85}</c15:txfldGUID>
                      <c15:f>Diagramm!$I$57</c15:f>
                      <c15:dlblFieldTableCache>
                        <c:ptCount val="1"/>
                      </c15:dlblFieldTableCache>
                    </c15:dlblFTEntry>
                  </c15:dlblFieldTable>
                  <c15:showDataLabelsRange val="0"/>
                </c:ext>
                <c:ext xmlns:c16="http://schemas.microsoft.com/office/drawing/2014/chart" uri="{C3380CC4-5D6E-409C-BE32-E72D297353CC}">
                  <c16:uniqueId val="{0000000B-5721-45BC-8D8D-F67201F50E9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{36070F00-A235-43F1-8090-069DAAE3F290}</c15:txfldGUID>
                      <c15:f>Diagramm!$I$58</c15:f>
                      <c15:dlblFieldTableCache>
                        <c:ptCount val="1"/>
                      </c15:dlblFieldTableCache>
                    </c15:dlblFTEntry>
                  </c15:dlblFieldTable>
                  <c15:showDataLabelsRange val="0"/>
                </c:ext>
                <c:ext xmlns:c16="http://schemas.microsoft.com/office/drawing/2014/chart" uri="{C3380CC4-5D6E-409C-BE32-E72D297353CC}">
                  <c16:uniqueId val="{0000000C-5721-45BC-8D8D-F67201F50E9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{7DFC80B3-1CB1-42E7-99F3-EF417BFFB210}</c15:txfldGUID>
                      <c15:f>Diagramm!$I$59</c15:f>
                      <c15:dlblFieldTableCache>
                        <c:ptCount val="1"/>
                      </c15:dlblFieldTableCache>
                    </c15:dlblFTEntry>
                  </c15:dlblFieldTable>
                  <c15:showDataLabelsRange val="0"/>
                </c:ext>
                <c:ext xmlns:c16="http://schemas.microsoft.com/office/drawing/2014/chart" uri="{C3380CC4-5D6E-409C-BE32-E72D297353CC}">
                  <c16:uniqueId val="{0000000D-5721-45BC-8D8D-F67201F50E9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{07C44076-6C1E-445F-A9CF-5CAFDEF043E2}</c15:txfldGUID>
                      <c15:f>Diagramm!$I$60</c15:f>
                      <c15:dlblFieldTableCache>
                        <c:ptCount val="1"/>
                      </c15:dlblFieldTableCache>
                    </c15:dlblFTEntry>
                  </c15:dlblFieldTable>
                  <c15:showDataLabelsRange val="0"/>
                </c:ext>
                <c:ext xmlns:c16="http://schemas.microsoft.com/office/drawing/2014/chart" uri="{C3380CC4-5D6E-409C-BE32-E72D297353CC}">
                  <c16:uniqueId val="{0000000E-5721-45BC-8D8D-F67201F50E9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{717A2DBC-35CB-419A-A4BF-1B3ACC1E2237}</c15:txfldGUID>
                      <c15:f>Diagramm!$I$61</c15:f>
                      <c15:dlblFieldTableCache>
                        <c:ptCount val="1"/>
                      </c15:dlblFieldTableCache>
                    </c15:dlblFTEntry>
                  </c15:dlblFieldTable>
                  <c15:showDataLabelsRange val="0"/>
                </c:ext>
                <c:ext xmlns:c16="http://schemas.microsoft.com/office/drawing/2014/chart" uri="{C3380CC4-5D6E-409C-BE32-E72D297353CC}">
                  <c16:uniqueId val="{0000000F-5721-45BC-8D8D-F67201F50E9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{6F162514-9491-4F4B-9B18-292FFFD9952B}</c15:txfldGUID>
                      <c15:f>Diagramm!$I$62</c15:f>
                      <c15:dlblFieldTableCache>
                        <c:ptCount val="1"/>
                      </c15:dlblFieldTableCache>
                    </c15:dlblFTEntry>
                  </c15:dlblFieldTable>
                  <c15:showDataLabelsRange val="0"/>
                </c:ext>
                <c:ext xmlns:c16="http://schemas.microsoft.com/office/drawing/2014/chart" uri="{C3380CC4-5D6E-409C-BE32-E72D297353CC}">
                  <c16:uniqueId val="{00000010-5721-45BC-8D8D-F67201F50E9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{3B75CF6E-07E0-4B71-A955-908C7E87BA87}</c15:txfldGUID>
                      <c15:f>Diagramm!$I$63</c15:f>
                      <c15:dlblFieldTableCache>
                        <c:ptCount val="1"/>
                      </c15:dlblFieldTableCache>
                    </c15:dlblFTEntry>
                  </c15:dlblFieldTable>
                  <c15:showDataLabelsRange val="0"/>
                </c:ext>
                <c:ext xmlns:c16="http://schemas.microsoft.com/office/drawing/2014/chart" uri="{C3380CC4-5D6E-409C-BE32-E72D297353CC}">
                  <c16:uniqueId val="{00000011-5721-45BC-8D8D-F67201F50E9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{3F343D23-139D-4BDD-81C9-EF80798F4743}</c15:txfldGUID>
                      <c15:f>Diagramm!$I$64</c15:f>
                      <c15:dlblFieldTableCache>
                        <c:ptCount val="1"/>
                      </c15:dlblFieldTableCache>
                    </c15:dlblFTEntry>
                  </c15:dlblFieldTable>
                  <c15:showDataLabelsRange val="0"/>
                </c:ext>
                <c:ext xmlns:c16="http://schemas.microsoft.com/office/drawing/2014/chart" uri="{C3380CC4-5D6E-409C-BE32-E72D297353CC}">
                  <c16:uniqueId val="{00000012-5721-45BC-8D8D-F67201F50E9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{4441A72D-7633-4AB6-B0EE-B0F4F9E46CFA}</c15:txfldGUID>
                      <c15:f>Diagramm!$I$65</c15:f>
                      <c15:dlblFieldTableCache>
                        <c:ptCount val="1"/>
                      </c15:dlblFieldTableCache>
                    </c15:dlblFTEntry>
                  </c15:dlblFieldTable>
                  <c15:showDataLabelsRange val="0"/>
                </c:ext>
                <c:ext xmlns:c16="http://schemas.microsoft.com/office/drawing/2014/chart" uri="{C3380CC4-5D6E-409C-BE32-E72D297353CC}">
                  <c16:uniqueId val="{00000013-5721-45BC-8D8D-F67201F50E9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{84832BCA-C948-4F50-A9C9-A73EA3F1F809}</c15:txfldGUID>
                      <c15:f>Diagramm!$I$66</c15:f>
                      <c15:dlblFieldTableCache>
                        <c:ptCount val="1"/>
                      </c15:dlblFieldTableCache>
                    </c15:dlblFTEntry>
                  </c15:dlblFieldTable>
                  <c15:showDataLabelsRange val="0"/>
                </c:ext>
                <c:ext xmlns:c16="http://schemas.microsoft.com/office/drawing/2014/chart" uri="{C3380CC4-5D6E-409C-BE32-E72D297353CC}">
                  <c16:uniqueId val="{00000014-5721-45BC-8D8D-F67201F50E9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{8BA368FC-1594-4087-A664-BFD4A71EB8FF}</c15:txfldGUID>
                      <c15:f>Diagramm!$I$67</c15:f>
                      <c15:dlblFieldTableCache>
                        <c:ptCount val="1"/>
                      </c15:dlblFieldTableCache>
                    </c15:dlblFTEntry>
                  </c15:dlblFieldTable>
                  <c15:showDataLabelsRange val="0"/>
                </c:ext>
                <c:ext xmlns:c16="http://schemas.microsoft.com/office/drawing/2014/chart" uri="{C3380CC4-5D6E-409C-BE32-E72D297353CC}">
                  <c16:uniqueId val="{00000015-5721-45BC-8D8D-F67201F50E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721-45BC-8D8D-F67201F50E9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{E1E6CE0D-E135-4086-9AB5-3619AA879151}</c15:txfldGUID>
                      <c15:f>Diagramm!$K$46</c15:f>
                      <c15:dlblFieldTableCache>
                        <c:ptCount val="1"/>
                      </c15:dlblFieldTableCache>
                    </c15:dlblFTEntry>
                  </c15:dlblFieldTable>
                  <c15:showDataLabelsRange val="0"/>
                </c:ext>
                <c:ext xmlns:c16="http://schemas.microsoft.com/office/drawing/2014/chart" uri="{C3380CC4-5D6E-409C-BE32-E72D297353CC}">
                  <c16:uniqueId val="{00000017-5721-45BC-8D8D-F67201F50E9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{682775F8-DF88-4374-9C5B-15B2EE12F4F1}</c15:txfldGUID>
                      <c15:f>Diagramm!$K$47</c15:f>
                      <c15:dlblFieldTableCache>
                        <c:ptCount val="1"/>
                      </c15:dlblFieldTableCache>
                    </c15:dlblFTEntry>
                  </c15:dlblFieldTable>
                  <c15:showDataLabelsRange val="0"/>
                </c:ext>
                <c:ext xmlns:c16="http://schemas.microsoft.com/office/drawing/2014/chart" uri="{C3380CC4-5D6E-409C-BE32-E72D297353CC}">
                  <c16:uniqueId val="{00000018-5721-45BC-8D8D-F67201F50E9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{2222CDBE-F63A-451A-BF8C-9C3DCC8D7F5B}</c15:txfldGUID>
                      <c15:f>Diagramm!$K$48</c15:f>
                      <c15:dlblFieldTableCache>
                        <c:ptCount val="1"/>
                      </c15:dlblFieldTableCache>
                    </c15:dlblFTEntry>
                  </c15:dlblFieldTable>
                  <c15:showDataLabelsRange val="0"/>
                </c:ext>
                <c:ext xmlns:c16="http://schemas.microsoft.com/office/drawing/2014/chart" uri="{C3380CC4-5D6E-409C-BE32-E72D297353CC}">
                  <c16:uniqueId val="{00000019-5721-45BC-8D8D-F67201F50E9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{F714FA53-5012-4616-BC43-3DEAD64EC083}</c15:txfldGUID>
                      <c15:f>Diagramm!$K$49</c15:f>
                      <c15:dlblFieldTableCache>
                        <c:ptCount val="1"/>
                      </c15:dlblFieldTableCache>
                    </c15:dlblFTEntry>
                  </c15:dlblFieldTable>
                  <c15:showDataLabelsRange val="0"/>
                </c:ext>
                <c:ext xmlns:c16="http://schemas.microsoft.com/office/drawing/2014/chart" uri="{C3380CC4-5D6E-409C-BE32-E72D297353CC}">
                  <c16:uniqueId val="{0000001A-5721-45BC-8D8D-F67201F50E9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{E377671B-1541-4D48-96B8-EE993AB214E4}</c15:txfldGUID>
                      <c15:f>Diagramm!$K$50</c15:f>
                      <c15:dlblFieldTableCache>
                        <c:ptCount val="1"/>
                      </c15:dlblFieldTableCache>
                    </c15:dlblFTEntry>
                  </c15:dlblFieldTable>
                  <c15:showDataLabelsRange val="0"/>
                </c:ext>
                <c:ext xmlns:c16="http://schemas.microsoft.com/office/drawing/2014/chart" uri="{C3380CC4-5D6E-409C-BE32-E72D297353CC}">
                  <c16:uniqueId val="{0000001B-5721-45BC-8D8D-F67201F50E9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{E4577AEF-8748-48A4-90F2-969D40B82555}</c15:txfldGUID>
                      <c15:f>Diagramm!$K$51</c15:f>
                      <c15:dlblFieldTableCache>
                        <c:ptCount val="1"/>
                      </c15:dlblFieldTableCache>
                    </c15:dlblFTEntry>
                  </c15:dlblFieldTable>
                  <c15:showDataLabelsRange val="0"/>
                </c:ext>
                <c:ext xmlns:c16="http://schemas.microsoft.com/office/drawing/2014/chart" uri="{C3380CC4-5D6E-409C-BE32-E72D297353CC}">
                  <c16:uniqueId val="{0000001C-5721-45BC-8D8D-F67201F50E9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{9C9D3650-3136-4BF2-94D5-8A6B5EF615C2}</c15:txfldGUID>
                      <c15:f>Diagramm!$K$52</c15:f>
                      <c15:dlblFieldTableCache>
                        <c:ptCount val="1"/>
                      </c15:dlblFieldTableCache>
                    </c15:dlblFTEntry>
                  </c15:dlblFieldTable>
                  <c15:showDataLabelsRange val="0"/>
                </c:ext>
                <c:ext xmlns:c16="http://schemas.microsoft.com/office/drawing/2014/chart" uri="{C3380CC4-5D6E-409C-BE32-E72D297353CC}">
                  <c16:uniqueId val="{0000001D-5721-45BC-8D8D-F67201F50E9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{E5A07EC6-2F9A-43AD-8412-7C10EE2815DE}</c15:txfldGUID>
                      <c15:f>Diagramm!$K$53</c15:f>
                      <c15:dlblFieldTableCache>
                        <c:ptCount val="1"/>
                      </c15:dlblFieldTableCache>
                    </c15:dlblFTEntry>
                  </c15:dlblFieldTable>
                  <c15:showDataLabelsRange val="0"/>
                </c:ext>
                <c:ext xmlns:c16="http://schemas.microsoft.com/office/drawing/2014/chart" uri="{C3380CC4-5D6E-409C-BE32-E72D297353CC}">
                  <c16:uniqueId val="{0000001E-5721-45BC-8D8D-F67201F50E9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{05474607-39F5-464E-9C75-7AD4EB742D0B}</c15:txfldGUID>
                      <c15:f>Diagramm!$K$54</c15:f>
                      <c15:dlblFieldTableCache>
                        <c:ptCount val="1"/>
                      </c15:dlblFieldTableCache>
                    </c15:dlblFTEntry>
                  </c15:dlblFieldTable>
                  <c15:showDataLabelsRange val="0"/>
                </c:ext>
                <c:ext xmlns:c16="http://schemas.microsoft.com/office/drawing/2014/chart" uri="{C3380CC4-5D6E-409C-BE32-E72D297353CC}">
                  <c16:uniqueId val="{0000001F-5721-45BC-8D8D-F67201F50E9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{F3B298DE-0FA1-41BA-B029-B91E86594EDA}</c15:txfldGUID>
                      <c15:f>Diagramm!$K$55</c15:f>
                      <c15:dlblFieldTableCache>
                        <c:ptCount val="1"/>
                      </c15:dlblFieldTableCache>
                    </c15:dlblFTEntry>
                  </c15:dlblFieldTable>
                  <c15:showDataLabelsRange val="0"/>
                </c:ext>
                <c:ext xmlns:c16="http://schemas.microsoft.com/office/drawing/2014/chart" uri="{C3380CC4-5D6E-409C-BE32-E72D297353CC}">
                  <c16:uniqueId val="{00000020-5721-45BC-8D8D-F67201F50E9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{A57349FD-158C-481C-BFCE-5ADA0DB877B8}</c15:txfldGUID>
                      <c15:f>Diagramm!$K$56</c15:f>
                      <c15:dlblFieldTableCache>
                        <c:ptCount val="1"/>
                      </c15:dlblFieldTableCache>
                    </c15:dlblFTEntry>
                  </c15:dlblFieldTable>
                  <c15:showDataLabelsRange val="0"/>
                </c:ext>
                <c:ext xmlns:c16="http://schemas.microsoft.com/office/drawing/2014/chart" uri="{C3380CC4-5D6E-409C-BE32-E72D297353CC}">
                  <c16:uniqueId val="{00000021-5721-45BC-8D8D-F67201F50E9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{5A464FC8-FD70-4694-9FD7-A178D79866C8}</c15:txfldGUID>
                      <c15:f>Diagramm!$K$57</c15:f>
                      <c15:dlblFieldTableCache>
                        <c:ptCount val="1"/>
                      </c15:dlblFieldTableCache>
                    </c15:dlblFTEntry>
                  </c15:dlblFieldTable>
                  <c15:showDataLabelsRange val="0"/>
                </c:ext>
                <c:ext xmlns:c16="http://schemas.microsoft.com/office/drawing/2014/chart" uri="{C3380CC4-5D6E-409C-BE32-E72D297353CC}">
                  <c16:uniqueId val="{00000022-5721-45BC-8D8D-F67201F50E9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{A8170E00-679D-4BFB-BA36-261BB2AC8CDD}</c15:txfldGUID>
                      <c15:f>Diagramm!$K$58</c15:f>
                      <c15:dlblFieldTableCache>
                        <c:ptCount val="1"/>
                      </c15:dlblFieldTableCache>
                    </c15:dlblFTEntry>
                  </c15:dlblFieldTable>
                  <c15:showDataLabelsRange val="0"/>
                </c:ext>
                <c:ext xmlns:c16="http://schemas.microsoft.com/office/drawing/2014/chart" uri="{C3380CC4-5D6E-409C-BE32-E72D297353CC}">
                  <c16:uniqueId val="{00000023-5721-45BC-8D8D-F67201F50E9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{B56269E0-275A-4F1F-812B-277EBBB4C866}</c15:txfldGUID>
                      <c15:f>Diagramm!$K$59</c15:f>
                      <c15:dlblFieldTableCache>
                        <c:ptCount val="1"/>
                      </c15:dlblFieldTableCache>
                    </c15:dlblFTEntry>
                  </c15:dlblFieldTable>
                  <c15:showDataLabelsRange val="0"/>
                </c:ext>
                <c:ext xmlns:c16="http://schemas.microsoft.com/office/drawing/2014/chart" uri="{C3380CC4-5D6E-409C-BE32-E72D297353CC}">
                  <c16:uniqueId val="{00000024-5721-45BC-8D8D-F67201F50E9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{14981360-F9B5-4325-A1DD-FCAE01E261D4}</c15:txfldGUID>
                      <c15:f>Diagramm!$K$60</c15:f>
                      <c15:dlblFieldTableCache>
                        <c:ptCount val="1"/>
                      </c15:dlblFieldTableCache>
                    </c15:dlblFTEntry>
                  </c15:dlblFieldTable>
                  <c15:showDataLabelsRange val="0"/>
                </c:ext>
                <c:ext xmlns:c16="http://schemas.microsoft.com/office/drawing/2014/chart" uri="{C3380CC4-5D6E-409C-BE32-E72D297353CC}">
                  <c16:uniqueId val="{00000025-5721-45BC-8D8D-F67201F50E9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{3796BC69-1A36-4982-9F5E-8C560AC5E8DB}</c15:txfldGUID>
                      <c15:f>Diagramm!$K$61</c15:f>
                      <c15:dlblFieldTableCache>
                        <c:ptCount val="1"/>
                      </c15:dlblFieldTableCache>
                    </c15:dlblFTEntry>
                  </c15:dlblFieldTable>
                  <c15:showDataLabelsRange val="0"/>
                </c:ext>
                <c:ext xmlns:c16="http://schemas.microsoft.com/office/drawing/2014/chart" uri="{C3380CC4-5D6E-409C-BE32-E72D297353CC}">
                  <c16:uniqueId val="{00000026-5721-45BC-8D8D-F67201F50E9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{E7C41E74-9ED8-44E3-91B1-35550643BD45}</c15:txfldGUID>
                      <c15:f>Diagramm!$K$62</c15:f>
                      <c15:dlblFieldTableCache>
                        <c:ptCount val="1"/>
                      </c15:dlblFieldTableCache>
                    </c15:dlblFTEntry>
                  </c15:dlblFieldTable>
                  <c15:showDataLabelsRange val="0"/>
                </c:ext>
                <c:ext xmlns:c16="http://schemas.microsoft.com/office/drawing/2014/chart" uri="{C3380CC4-5D6E-409C-BE32-E72D297353CC}">
                  <c16:uniqueId val="{00000027-5721-45BC-8D8D-F67201F50E9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{33CB005A-5D5C-42C8-A415-8CB85658E8DA}</c15:txfldGUID>
                      <c15:f>Diagramm!$K$63</c15:f>
                      <c15:dlblFieldTableCache>
                        <c:ptCount val="1"/>
                      </c15:dlblFieldTableCache>
                    </c15:dlblFTEntry>
                  </c15:dlblFieldTable>
                  <c15:showDataLabelsRange val="0"/>
                </c:ext>
                <c:ext xmlns:c16="http://schemas.microsoft.com/office/drawing/2014/chart" uri="{C3380CC4-5D6E-409C-BE32-E72D297353CC}">
                  <c16:uniqueId val="{00000028-5721-45BC-8D8D-F67201F50E9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{42BCDC83-C311-43D7-AA40-0DEFB4C008E7}</c15:txfldGUID>
                      <c15:f>Diagramm!$K$64</c15:f>
                      <c15:dlblFieldTableCache>
                        <c:ptCount val="1"/>
                      </c15:dlblFieldTableCache>
                    </c15:dlblFTEntry>
                  </c15:dlblFieldTable>
                  <c15:showDataLabelsRange val="0"/>
                </c:ext>
                <c:ext xmlns:c16="http://schemas.microsoft.com/office/drawing/2014/chart" uri="{C3380CC4-5D6E-409C-BE32-E72D297353CC}">
                  <c16:uniqueId val="{00000029-5721-45BC-8D8D-F67201F50E9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{20F8B747-80AF-457B-9B18-23A4B029067D}</c15:txfldGUID>
                      <c15:f>Diagramm!$K$65</c15:f>
                      <c15:dlblFieldTableCache>
                        <c:ptCount val="1"/>
                      </c15:dlblFieldTableCache>
                    </c15:dlblFTEntry>
                  </c15:dlblFieldTable>
                  <c15:showDataLabelsRange val="0"/>
                </c:ext>
                <c:ext xmlns:c16="http://schemas.microsoft.com/office/drawing/2014/chart" uri="{C3380CC4-5D6E-409C-BE32-E72D297353CC}">
                  <c16:uniqueId val="{0000002A-5721-45BC-8D8D-F67201F50E9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{D334E7F7-1972-484C-B05E-C7B3A23B167F}</c15:txfldGUID>
                      <c15:f>Diagramm!$K$66</c15:f>
                      <c15:dlblFieldTableCache>
                        <c:ptCount val="1"/>
                      </c15:dlblFieldTableCache>
                    </c15:dlblFTEntry>
                  </c15:dlblFieldTable>
                  <c15:showDataLabelsRange val="0"/>
                </c:ext>
                <c:ext xmlns:c16="http://schemas.microsoft.com/office/drawing/2014/chart" uri="{C3380CC4-5D6E-409C-BE32-E72D297353CC}">
                  <c16:uniqueId val="{0000002B-5721-45BC-8D8D-F67201F50E9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{9D779DA8-ABC2-42CF-B6DA-71C41E6620E1}</c15:txfldGUID>
                      <c15:f>Diagramm!$K$67</c15:f>
                      <c15:dlblFieldTableCache>
                        <c:ptCount val="1"/>
                      </c15:dlblFieldTableCache>
                    </c15:dlblFTEntry>
                  </c15:dlblFieldTable>
                  <c15:showDataLabelsRange val="0"/>
                </c:ext>
                <c:ext xmlns:c16="http://schemas.microsoft.com/office/drawing/2014/chart" uri="{C3380CC4-5D6E-409C-BE32-E72D297353CC}">
                  <c16:uniqueId val="{0000002C-5721-45BC-8D8D-F67201F50E9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721-45BC-8D8D-F67201F50E9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{7598237D-EAB2-41A8-A048-DFDA05AB3CB9}</c15:txfldGUID>
                      <c15:f>Diagramm!$J$46</c15:f>
                      <c15:dlblFieldTableCache>
                        <c:ptCount val="1"/>
                      </c15:dlblFieldTableCache>
                    </c15:dlblFTEntry>
                  </c15:dlblFieldTable>
                  <c15:showDataLabelsRange val="0"/>
                </c:ext>
                <c:ext xmlns:c16="http://schemas.microsoft.com/office/drawing/2014/chart" uri="{C3380CC4-5D6E-409C-BE32-E72D297353CC}">
                  <c16:uniqueId val="{0000002E-5721-45BC-8D8D-F67201F50E9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{510C0A91-4AF7-4224-9682-45E24CC93D43}</c15:txfldGUID>
                      <c15:f>Diagramm!$J$47</c15:f>
                      <c15:dlblFieldTableCache>
                        <c:ptCount val="1"/>
                      </c15:dlblFieldTableCache>
                    </c15:dlblFTEntry>
                  </c15:dlblFieldTable>
                  <c15:showDataLabelsRange val="0"/>
                </c:ext>
                <c:ext xmlns:c16="http://schemas.microsoft.com/office/drawing/2014/chart" uri="{C3380CC4-5D6E-409C-BE32-E72D297353CC}">
                  <c16:uniqueId val="{0000002F-5721-45BC-8D8D-F67201F50E9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{1FC755CC-672B-4A81-BF1A-B804F937226E}</c15:txfldGUID>
                      <c15:f>Diagramm!$J$48</c15:f>
                      <c15:dlblFieldTableCache>
                        <c:ptCount val="1"/>
                      </c15:dlblFieldTableCache>
                    </c15:dlblFTEntry>
                  </c15:dlblFieldTable>
                  <c15:showDataLabelsRange val="0"/>
                </c:ext>
                <c:ext xmlns:c16="http://schemas.microsoft.com/office/drawing/2014/chart" uri="{C3380CC4-5D6E-409C-BE32-E72D297353CC}">
                  <c16:uniqueId val="{00000030-5721-45BC-8D8D-F67201F50E9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{DD781C70-8021-429C-BC86-A7F3FE0383D1}</c15:txfldGUID>
                      <c15:f>Diagramm!$J$49</c15:f>
                      <c15:dlblFieldTableCache>
                        <c:ptCount val="1"/>
                      </c15:dlblFieldTableCache>
                    </c15:dlblFTEntry>
                  </c15:dlblFieldTable>
                  <c15:showDataLabelsRange val="0"/>
                </c:ext>
                <c:ext xmlns:c16="http://schemas.microsoft.com/office/drawing/2014/chart" uri="{C3380CC4-5D6E-409C-BE32-E72D297353CC}">
                  <c16:uniqueId val="{00000031-5721-45BC-8D8D-F67201F50E9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{B43ECAC2-60D0-44A7-A8C1-E7E3448517F9}</c15:txfldGUID>
                      <c15:f>Diagramm!$J$50</c15:f>
                      <c15:dlblFieldTableCache>
                        <c:ptCount val="1"/>
                      </c15:dlblFieldTableCache>
                    </c15:dlblFTEntry>
                  </c15:dlblFieldTable>
                  <c15:showDataLabelsRange val="0"/>
                </c:ext>
                <c:ext xmlns:c16="http://schemas.microsoft.com/office/drawing/2014/chart" uri="{C3380CC4-5D6E-409C-BE32-E72D297353CC}">
                  <c16:uniqueId val="{00000032-5721-45BC-8D8D-F67201F50E9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{10B9DE2E-E7FF-4F1B-A80F-530B67C61C50}</c15:txfldGUID>
                      <c15:f>Diagramm!$J$51</c15:f>
                      <c15:dlblFieldTableCache>
                        <c:ptCount val="1"/>
                      </c15:dlblFieldTableCache>
                    </c15:dlblFTEntry>
                  </c15:dlblFieldTable>
                  <c15:showDataLabelsRange val="0"/>
                </c:ext>
                <c:ext xmlns:c16="http://schemas.microsoft.com/office/drawing/2014/chart" uri="{C3380CC4-5D6E-409C-BE32-E72D297353CC}">
                  <c16:uniqueId val="{00000033-5721-45BC-8D8D-F67201F50E9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{114051B9-8173-4071-99D7-0084BF559B26}</c15:txfldGUID>
                      <c15:f>Diagramm!$J$52</c15:f>
                      <c15:dlblFieldTableCache>
                        <c:ptCount val="1"/>
                      </c15:dlblFieldTableCache>
                    </c15:dlblFTEntry>
                  </c15:dlblFieldTable>
                  <c15:showDataLabelsRange val="0"/>
                </c:ext>
                <c:ext xmlns:c16="http://schemas.microsoft.com/office/drawing/2014/chart" uri="{C3380CC4-5D6E-409C-BE32-E72D297353CC}">
                  <c16:uniqueId val="{00000034-5721-45BC-8D8D-F67201F50E9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{4A1CEE07-2141-468E-8D47-F4703CC326D5}</c15:txfldGUID>
                      <c15:f>Diagramm!$J$53</c15:f>
                      <c15:dlblFieldTableCache>
                        <c:ptCount val="1"/>
                      </c15:dlblFieldTableCache>
                    </c15:dlblFTEntry>
                  </c15:dlblFieldTable>
                  <c15:showDataLabelsRange val="0"/>
                </c:ext>
                <c:ext xmlns:c16="http://schemas.microsoft.com/office/drawing/2014/chart" uri="{C3380CC4-5D6E-409C-BE32-E72D297353CC}">
                  <c16:uniqueId val="{00000035-5721-45BC-8D8D-F67201F50E9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{C799A051-EF5A-4479-BEEA-CD08F92BB17D}</c15:txfldGUID>
                      <c15:f>Diagramm!$J$54</c15:f>
                      <c15:dlblFieldTableCache>
                        <c:ptCount val="1"/>
                      </c15:dlblFieldTableCache>
                    </c15:dlblFTEntry>
                  </c15:dlblFieldTable>
                  <c15:showDataLabelsRange val="0"/>
                </c:ext>
                <c:ext xmlns:c16="http://schemas.microsoft.com/office/drawing/2014/chart" uri="{C3380CC4-5D6E-409C-BE32-E72D297353CC}">
                  <c16:uniqueId val="{00000036-5721-45BC-8D8D-F67201F50E9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{611ECC42-F227-47C6-93F5-99C5E05B02F6}</c15:txfldGUID>
                      <c15:f>Diagramm!$J$55</c15:f>
                      <c15:dlblFieldTableCache>
                        <c:ptCount val="1"/>
                      </c15:dlblFieldTableCache>
                    </c15:dlblFTEntry>
                  </c15:dlblFieldTable>
                  <c15:showDataLabelsRange val="0"/>
                </c:ext>
                <c:ext xmlns:c16="http://schemas.microsoft.com/office/drawing/2014/chart" uri="{C3380CC4-5D6E-409C-BE32-E72D297353CC}">
                  <c16:uniqueId val="{00000037-5721-45BC-8D8D-F67201F50E9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{F9E457D1-C211-4E23-975C-477E583EC7AC}</c15:txfldGUID>
                      <c15:f>Diagramm!$J$56</c15:f>
                      <c15:dlblFieldTableCache>
                        <c:ptCount val="1"/>
                      </c15:dlblFieldTableCache>
                    </c15:dlblFTEntry>
                  </c15:dlblFieldTable>
                  <c15:showDataLabelsRange val="0"/>
                </c:ext>
                <c:ext xmlns:c16="http://schemas.microsoft.com/office/drawing/2014/chart" uri="{C3380CC4-5D6E-409C-BE32-E72D297353CC}">
                  <c16:uniqueId val="{00000038-5721-45BC-8D8D-F67201F50E9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{8741A31F-F302-4F31-BD1A-6779279CBB09}</c15:txfldGUID>
                      <c15:f>Diagramm!$J$57</c15:f>
                      <c15:dlblFieldTableCache>
                        <c:ptCount val="1"/>
                      </c15:dlblFieldTableCache>
                    </c15:dlblFTEntry>
                  </c15:dlblFieldTable>
                  <c15:showDataLabelsRange val="0"/>
                </c:ext>
                <c:ext xmlns:c16="http://schemas.microsoft.com/office/drawing/2014/chart" uri="{C3380CC4-5D6E-409C-BE32-E72D297353CC}">
                  <c16:uniqueId val="{00000039-5721-45BC-8D8D-F67201F50E9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{47043F32-0609-4BB8-904A-F73BD919DF65}</c15:txfldGUID>
                      <c15:f>Diagramm!$J$58</c15:f>
                      <c15:dlblFieldTableCache>
                        <c:ptCount val="1"/>
                      </c15:dlblFieldTableCache>
                    </c15:dlblFTEntry>
                  </c15:dlblFieldTable>
                  <c15:showDataLabelsRange val="0"/>
                </c:ext>
                <c:ext xmlns:c16="http://schemas.microsoft.com/office/drawing/2014/chart" uri="{C3380CC4-5D6E-409C-BE32-E72D297353CC}">
                  <c16:uniqueId val="{0000003A-5721-45BC-8D8D-F67201F50E9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{6BC20ED9-0D9E-4102-8C49-384280C670C7}</c15:txfldGUID>
                      <c15:f>Diagramm!$J$59</c15:f>
                      <c15:dlblFieldTableCache>
                        <c:ptCount val="1"/>
                      </c15:dlblFieldTableCache>
                    </c15:dlblFTEntry>
                  </c15:dlblFieldTable>
                  <c15:showDataLabelsRange val="0"/>
                </c:ext>
                <c:ext xmlns:c16="http://schemas.microsoft.com/office/drawing/2014/chart" uri="{C3380CC4-5D6E-409C-BE32-E72D297353CC}">
                  <c16:uniqueId val="{0000003B-5721-45BC-8D8D-F67201F50E9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{E167930D-2660-48AA-8B50-5E2A5410633A}</c15:txfldGUID>
                      <c15:f>Diagramm!$J$60</c15:f>
                      <c15:dlblFieldTableCache>
                        <c:ptCount val="1"/>
                      </c15:dlblFieldTableCache>
                    </c15:dlblFTEntry>
                  </c15:dlblFieldTable>
                  <c15:showDataLabelsRange val="0"/>
                </c:ext>
                <c:ext xmlns:c16="http://schemas.microsoft.com/office/drawing/2014/chart" uri="{C3380CC4-5D6E-409C-BE32-E72D297353CC}">
                  <c16:uniqueId val="{0000003C-5721-45BC-8D8D-F67201F50E9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{CAF62B12-26C5-40EC-A185-5FEDE2DFE556}</c15:txfldGUID>
                      <c15:f>Diagramm!$J$61</c15:f>
                      <c15:dlblFieldTableCache>
                        <c:ptCount val="1"/>
                      </c15:dlblFieldTableCache>
                    </c15:dlblFTEntry>
                  </c15:dlblFieldTable>
                  <c15:showDataLabelsRange val="0"/>
                </c:ext>
                <c:ext xmlns:c16="http://schemas.microsoft.com/office/drawing/2014/chart" uri="{C3380CC4-5D6E-409C-BE32-E72D297353CC}">
                  <c16:uniqueId val="{0000003D-5721-45BC-8D8D-F67201F50E9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{B52733ED-9DF4-49A0-BCD9-24B5B82C1F89}</c15:txfldGUID>
                      <c15:f>Diagramm!$J$62</c15:f>
                      <c15:dlblFieldTableCache>
                        <c:ptCount val="1"/>
                      </c15:dlblFieldTableCache>
                    </c15:dlblFTEntry>
                  </c15:dlblFieldTable>
                  <c15:showDataLabelsRange val="0"/>
                </c:ext>
                <c:ext xmlns:c16="http://schemas.microsoft.com/office/drawing/2014/chart" uri="{C3380CC4-5D6E-409C-BE32-E72D297353CC}">
                  <c16:uniqueId val="{0000003E-5721-45BC-8D8D-F67201F50E9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{85ECB12B-4A46-4ABE-847E-9C04C3B0DB52}</c15:txfldGUID>
                      <c15:f>Diagramm!$J$63</c15:f>
                      <c15:dlblFieldTableCache>
                        <c:ptCount val="1"/>
                      </c15:dlblFieldTableCache>
                    </c15:dlblFTEntry>
                  </c15:dlblFieldTable>
                  <c15:showDataLabelsRange val="0"/>
                </c:ext>
                <c:ext xmlns:c16="http://schemas.microsoft.com/office/drawing/2014/chart" uri="{C3380CC4-5D6E-409C-BE32-E72D297353CC}">
                  <c16:uniqueId val="{0000003F-5721-45BC-8D8D-F67201F50E9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{D2B865E9-541C-4BB9-AAF2-E0290E0D161D}</c15:txfldGUID>
                      <c15:f>Diagramm!$J$64</c15:f>
                      <c15:dlblFieldTableCache>
                        <c:ptCount val="1"/>
                      </c15:dlblFieldTableCache>
                    </c15:dlblFTEntry>
                  </c15:dlblFieldTable>
                  <c15:showDataLabelsRange val="0"/>
                </c:ext>
                <c:ext xmlns:c16="http://schemas.microsoft.com/office/drawing/2014/chart" uri="{C3380CC4-5D6E-409C-BE32-E72D297353CC}">
                  <c16:uniqueId val="{00000040-5721-45BC-8D8D-F67201F50E9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{3DE3233A-765C-4F08-A2AC-FD30FD7261FC}</c15:txfldGUID>
                      <c15:f>Diagramm!$J$65</c15:f>
                      <c15:dlblFieldTableCache>
                        <c:ptCount val="1"/>
                      </c15:dlblFieldTableCache>
                    </c15:dlblFTEntry>
                  </c15:dlblFieldTable>
                  <c15:showDataLabelsRange val="0"/>
                </c:ext>
                <c:ext xmlns:c16="http://schemas.microsoft.com/office/drawing/2014/chart" uri="{C3380CC4-5D6E-409C-BE32-E72D297353CC}">
                  <c16:uniqueId val="{00000041-5721-45BC-8D8D-F67201F50E9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{84CC8443-F2A1-43D6-9943-6253FEB04CA5}</c15:txfldGUID>
                      <c15:f>Diagramm!$J$66</c15:f>
                      <c15:dlblFieldTableCache>
                        <c:ptCount val="1"/>
                      </c15:dlblFieldTableCache>
                    </c15:dlblFTEntry>
                  </c15:dlblFieldTable>
                  <c15:showDataLabelsRange val="0"/>
                </c:ext>
                <c:ext xmlns:c16="http://schemas.microsoft.com/office/drawing/2014/chart" uri="{C3380CC4-5D6E-409C-BE32-E72D297353CC}">
                  <c16:uniqueId val="{00000042-5721-45BC-8D8D-F67201F50E9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{B83EE35D-8FCA-4577-A93E-2EF539DFA340}</c15:txfldGUID>
                      <c15:f>Diagramm!$J$67</c15:f>
                      <c15:dlblFieldTableCache>
                        <c:ptCount val="1"/>
                      </c15:dlblFieldTableCache>
                    </c15:dlblFTEntry>
                  </c15:dlblFieldTable>
                  <c15:showDataLabelsRange val="0"/>
                </c:ext>
                <c:ext xmlns:c16="http://schemas.microsoft.com/office/drawing/2014/chart" uri="{C3380CC4-5D6E-409C-BE32-E72D297353CC}">
                  <c16:uniqueId val="{00000043-5721-45BC-8D8D-F67201F50E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721-45BC-8D8D-F67201F50E9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CD-42E6-9655-B24A24CD946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CD-42E6-9655-B24A24CD946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D-42E6-9655-B24A24CD946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CD-42E6-9655-B24A24CD946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CD-42E6-9655-B24A24CD946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CD-42E6-9655-B24A24CD946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CD-42E6-9655-B24A24CD946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CD-42E6-9655-B24A24CD946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9CD-42E6-9655-B24A24CD946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CD-42E6-9655-B24A24CD946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9CD-42E6-9655-B24A24CD946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9CD-42E6-9655-B24A24CD946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9CD-42E6-9655-B24A24CD946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9CD-42E6-9655-B24A24CD946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9CD-42E6-9655-B24A24CD946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9CD-42E6-9655-B24A24CD946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9CD-42E6-9655-B24A24CD946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9CD-42E6-9655-B24A24CD946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9CD-42E6-9655-B24A24CD946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9CD-42E6-9655-B24A24CD946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9CD-42E6-9655-B24A24CD946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9CD-42E6-9655-B24A24CD946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9CD-42E6-9655-B24A24CD946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9CD-42E6-9655-B24A24CD946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9CD-42E6-9655-B24A24CD946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9CD-42E6-9655-B24A24CD946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9CD-42E6-9655-B24A24CD946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9CD-42E6-9655-B24A24CD946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9CD-42E6-9655-B24A24CD946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9CD-42E6-9655-B24A24CD946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9CD-42E6-9655-B24A24CD946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9CD-42E6-9655-B24A24CD946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9CD-42E6-9655-B24A24CD946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9CD-42E6-9655-B24A24CD946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9CD-42E6-9655-B24A24CD946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9CD-42E6-9655-B24A24CD946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9CD-42E6-9655-B24A24CD946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9CD-42E6-9655-B24A24CD946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9CD-42E6-9655-B24A24CD946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9CD-42E6-9655-B24A24CD946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9CD-42E6-9655-B24A24CD946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9CD-42E6-9655-B24A24CD946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9CD-42E6-9655-B24A24CD946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9CD-42E6-9655-B24A24CD946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9CD-42E6-9655-B24A24CD946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9CD-42E6-9655-B24A24CD946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9CD-42E6-9655-B24A24CD946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9CD-42E6-9655-B24A24CD946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9CD-42E6-9655-B24A24CD946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9CD-42E6-9655-B24A24CD946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9CD-42E6-9655-B24A24CD946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9CD-42E6-9655-B24A24CD946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9CD-42E6-9655-B24A24CD946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9CD-42E6-9655-B24A24CD946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9CD-42E6-9655-B24A24CD946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9CD-42E6-9655-B24A24CD946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9CD-42E6-9655-B24A24CD946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9CD-42E6-9655-B24A24CD946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9CD-42E6-9655-B24A24CD946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9CD-42E6-9655-B24A24CD946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9CD-42E6-9655-B24A24CD946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9CD-42E6-9655-B24A24CD946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9CD-42E6-9655-B24A24CD946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9CD-42E6-9655-B24A24CD946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9CD-42E6-9655-B24A24CD946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9CD-42E6-9655-B24A24CD946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9CD-42E6-9655-B24A24CD946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9CD-42E6-9655-B24A24CD946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9CD-42E6-9655-B24A24CD946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100.73615667561388</c:v>
                </c:pt>
                <c:pt idx="2">
                  <c:v>102.47092156277959</c:v>
                </c:pt>
                <c:pt idx="3">
                  <c:v>102.31285416045333</c:v>
                </c:pt>
                <c:pt idx="4">
                  <c:v>103.88905457798987</c:v>
                </c:pt>
                <c:pt idx="5">
                  <c:v>104.76786956953971</c:v>
                </c:pt>
                <c:pt idx="6">
                  <c:v>106.79640123272691</c:v>
                </c:pt>
                <c:pt idx="7">
                  <c:v>106.42906849587435</c:v>
                </c:pt>
                <c:pt idx="8">
                  <c:v>107.05984690327071</c:v>
                </c:pt>
                <c:pt idx="9">
                  <c:v>108.44765881300329</c:v>
                </c:pt>
                <c:pt idx="10">
                  <c:v>110.27736355502536</c:v>
                </c:pt>
                <c:pt idx="11">
                  <c:v>109.8951187990854</c:v>
                </c:pt>
                <c:pt idx="12">
                  <c:v>110.63873148424297</c:v>
                </c:pt>
                <c:pt idx="13">
                  <c:v>111.58514762898896</c:v>
                </c:pt>
                <c:pt idx="14">
                  <c:v>113.71408688736454</c:v>
                </c:pt>
                <c:pt idx="15">
                  <c:v>113.88259270305198</c:v>
                </c:pt>
                <c:pt idx="16">
                  <c:v>114.76687543493389</c:v>
                </c:pt>
                <c:pt idx="17">
                  <c:v>116.0592504225072</c:v>
                </c:pt>
                <c:pt idx="18">
                  <c:v>117.97494780793318</c:v>
                </c:pt>
                <c:pt idx="19">
                  <c:v>118.13798588328859</c:v>
                </c:pt>
                <c:pt idx="20">
                  <c:v>118.3358186698479</c:v>
                </c:pt>
                <c:pt idx="21">
                  <c:v>119.6783974550154</c:v>
                </c:pt>
                <c:pt idx="22">
                  <c:v>120.55671537926236</c:v>
                </c:pt>
                <c:pt idx="23">
                  <c:v>119.9378665871359</c:v>
                </c:pt>
                <c:pt idx="24">
                  <c:v>119.48106173575903</c:v>
                </c:pt>
              </c:numCache>
            </c:numRef>
          </c:val>
          <c:smooth val="0"/>
          <c:extLst>
            <c:ext xmlns:c16="http://schemas.microsoft.com/office/drawing/2014/chart" uri="{C3380CC4-5D6E-409C-BE32-E72D297353CC}">
              <c16:uniqueId val="{00000000-59C0-4060-A3A8-7B0BFC27FC9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102.15676902855778</c:v>
                </c:pt>
                <c:pt idx="2">
                  <c:v>103.66232524793881</c:v>
                </c:pt>
                <c:pt idx="3">
                  <c:v>107.15139204206</c:v>
                </c:pt>
                <c:pt idx="4">
                  <c:v>108.38212450710958</c:v>
                </c:pt>
                <c:pt idx="5">
                  <c:v>110.38355837017563</c:v>
                </c:pt>
                <c:pt idx="6">
                  <c:v>112.3491456565898</c:v>
                </c:pt>
                <c:pt idx="7">
                  <c:v>111.94885888397658</c:v>
                </c:pt>
                <c:pt idx="8">
                  <c:v>110.75397299557892</c:v>
                </c:pt>
                <c:pt idx="9">
                  <c:v>112.98243517744055</c:v>
                </c:pt>
                <c:pt idx="10">
                  <c:v>116.12498506392639</c:v>
                </c:pt>
                <c:pt idx="11">
                  <c:v>116.34603895327996</c:v>
                </c:pt>
                <c:pt idx="12">
                  <c:v>117.30792209344007</c:v>
                </c:pt>
                <c:pt idx="13">
                  <c:v>119.56625642251164</c:v>
                </c:pt>
                <c:pt idx="14">
                  <c:v>122.43995698410801</c:v>
                </c:pt>
                <c:pt idx="15">
                  <c:v>123.63484287250569</c:v>
                </c:pt>
                <c:pt idx="16">
                  <c:v>123.37196797705818</c:v>
                </c:pt>
                <c:pt idx="17">
                  <c:v>128.74895447484764</c:v>
                </c:pt>
                <c:pt idx="18">
                  <c:v>131.30601027601864</c:v>
                </c:pt>
                <c:pt idx="19">
                  <c:v>133.17600669136098</c:v>
                </c:pt>
                <c:pt idx="20">
                  <c:v>133.4209582984825</c:v>
                </c:pt>
                <c:pt idx="21">
                  <c:v>139.33564344605088</c:v>
                </c:pt>
                <c:pt idx="22">
                  <c:v>140.84119966543196</c:v>
                </c:pt>
                <c:pt idx="23">
                  <c:v>140.90094395985184</c:v>
                </c:pt>
                <c:pt idx="24">
                  <c:v>137.06536025809535</c:v>
                </c:pt>
              </c:numCache>
            </c:numRef>
          </c:val>
          <c:smooth val="0"/>
          <c:extLst>
            <c:ext xmlns:c16="http://schemas.microsoft.com/office/drawing/2014/chart" uri="{C3380CC4-5D6E-409C-BE32-E72D297353CC}">
              <c16:uniqueId val="{00000001-59C0-4060-A3A8-7B0BFC27FC9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102.79492859499457</c:v>
                </c:pt>
                <c:pt idx="2">
                  <c:v>100.96620634396946</c:v>
                </c:pt>
                <c:pt idx="3">
                  <c:v>104.36913795541312</c:v>
                </c:pt>
                <c:pt idx="4">
                  <c:v>100.24508648725079</c:v>
                </c:pt>
                <c:pt idx="5">
                  <c:v>102.71009096479237</c:v>
                </c:pt>
                <c:pt idx="6">
                  <c:v>99.533393033887918</c:v>
                </c:pt>
                <c:pt idx="7">
                  <c:v>101.14059480605175</c:v>
                </c:pt>
                <c:pt idx="8">
                  <c:v>98.73214874864496</c:v>
                </c:pt>
                <c:pt idx="9">
                  <c:v>101.11231559598434</c:v>
                </c:pt>
                <c:pt idx="10">
                  <c:v>99.104491681199036</c:v>
                </c:pt>
                <c:pt idx="11">
                  <c:v>100.94264033557995</c:v>
                </c:pt>
                <c:pt idx="12">
                  <c:v>98.355092614412982</c:v>
                </c:pt>
                <c:pt idx="13">
                  <c:v>99.967007588254702</c:v>
                </c:pt>
                <c:pt idx="14">
                  <c:v>97.949757270113594</c:v>
                </c:pt>
                <c:pt idx="15">
                  <c:v>98.567186689918458</c:v>
                </c:pt>
                <c:pt idx="16">
                  <c:v>95.310364330489705</c:v>
                </c:pt>
                <c:pt idx="17">
                  <c:v>98.053447707027388</c:v>
                </c:pt>
                <c:pt idx="18">
                  <c:v>95.513032002639392</c:v>
                </c:pt>
                <c:pt idx="19">
                  <c:v>96.80444926238394</c:v>
                </c:pt>
                <c:pt idx="20">
                  <c:v>95.607296036197383</c:v>
                </c:pt>
                <c:pt idx="21">
                  <c:v>98.378658622802476</c:v>
                </c:pt>
                <c:pt idx="22">
                  <c:v>96.743177640571247</c:v>
                </c:pt>
                <c:pt idx="23">
                  <c:v>97.421878682188805</c:v>
                </c:pt>
                <c:pt idx="24">
                  <c:v>93.759720978460663</c:v>
                </c:pt>
              </c:numCache>
            </c:numRef>
          </c:val>
          <c:smooth val="0"/>
          <c:extLst>
            <c:ext xmlns:c16="http://schemas.microsoft.com/office/drawing/2014/chart" uri="{C3380CC4-5D6E-409C-BE32-E72D297353CC}">
              <c16:uniqueId val="{00000002-59C0-4060-A3A8-7B0BFC27FC9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9C0-4060-A3A8-7B0BFC27FC95}"/>
                </c:ext>
              </c:extLst>
            </c:dLbl>
            <c:dLbl>
              <c:idx val="1"/>
              <c:delete val="1"/>
              <c:extLst>
                <c:ext xmlns:c15="http://schemas.microsoft.com/office/drawing/2012/chart" uri="{CE6537A1-D6FC-4f65-9D91-7224C49458BB}"/>
                <c:ext xmlns:c16="http://schemas.microsoft.com/office/drawing/2014/chart" uri="{C3380CC4-5D6E-409C-BE32-E72D297353CC}">
                  <c16:uniqueId val="{00000004-59C0-4060-A3A8-7B0BFC27FC95}"/>
                </c:ext>
              </c:extLst>
            </c:dLbl>
            <c:dLbl>
              <c:idx val="2"/>
              <c:delete val="1"/>
              <c:extLst>
                <c:ext xmlns:c15="http://schemas.microsoft.com/office/drawing/2012/chart" uri="{CE6537A1-D6FC-4f65-9D91-7224C49458BB}"/>
                <c:ext xmlns:c16="http://schemas.microsoft.com/office/drawing/2014/chart" uri="{C3380CC4-5D6E-409C-BE32-E72D297353CC}">
                  <c16:uniqueId val="{00000005-59C0-4060-A3A8-7B0BFC27FC95}"/>
                </c:ext>
              </c:extLst>
            </c:dLbl>
            <c:dLbl>
              <c:idx val="3"/>
              <c:delete val="1"/>
              <c:extLst>
                <c:ext xmlns:c15="http://schemas.microsoft.com/office/drawing/2012/chart" uri="{CE6537A1-D6FC-4f65-9D91-7224C49458BB}"/>
                <c:ext xmlns:c16="http://schemas.microsoft.com/office/drawing/2014/chart" uri="{C3380CC4-5D6E-409C-BE32-E72D297353CC}">
                  <c16:uniqueId val="{00000006-59C0-4060-A3A8-7B0BFC27FC95}"/>
                </c:ext>
              </c:extLst>
            </c:dLbl>
            <c:dLbl>
              <c:idx val="4"/>
              <c:delete val="1"/>
              <c:extLst>
                <c:ext xmlns:c15="http://schemas.microsoft.com/office/drawing/2012/chart" uri="{CE6537A1-D6FC-4f65-9D91-7224C49458BB}"/>
                <c:ext xmlns:c16="http://schemas.microsoft.com/office/drawing/2014/chart" uri="{C3380CC4-5D6E-409C-BE32-E72D297353CC}">
                  <c16:uniqueId val="{00000007-59C0-4060-A3A8-7B0BFC27FC95}"/>
                </c:ext>
              </c:extLst>
            </c:dLbl>
            <c:dLbl>
              <c:idx val="5"/>
              <c:delete val="1"/>
              <c:extLst>
                <c:ext xmlns:c15="http://schemas.microsoft.com/office/drawing/2012/chart" uri="{CE6537A1-D6FC-4f65-9D91-7224C49458BB}"/>
                <c:ext xmlns:c16="http://schemas.microsoft.com/office/drawing/2014/chart" uri="{C3380CC4-5D6E-409C-BE32-E72D297353CC}">
                  <c16:uniqueId val="{00000008-59C0-4060-A3A8-7B0BFC27FC95}"/>
                </c:ext>
              </c:extLst>
            </c:dLbl>
            <c:dLbl>
              <c:idx val="6"/>
              <c:delete val="1"/>
              <c:extLst>
                <c:ext xmlns:c15="http://schemas.microsoft.com/office/drawing/2012/chart" uri="{CE6537A1-D6FC-4f65-9D91-7224C49458BB}"/>
                <c:ext xmlns:c16="http://schemas.microsoft.com/office/drawing/2014/chart" uri="{C3380CC4-5D6E-409C-BE32-E72D297353CC}">
                  <c16:uniqueId val="{00000009-59C0-4060-A3A8-7B0BFC27FC95}"/>
                </c:ext>
              </c:extLst>
            </c:dLbl>
            <c:dLbl>
              <c:idx val="7"/>
              <c:delete val="1"/>
              <c:extLst>
                <c:ext xmlns:c15="http://schemas.microsoft.com/office/drawing/2012/chart" uri="{CE6537A1-D6FC-4f65-9D91-7224C49458BB}"/>
                <c:ext xmlns:c16="http://schemas.microsoft.com/office/drawing/2014/chart" uri="{C3380CC4-5D6E-409C-BE32-E72D297353CC}">
                  <c16:uniqueId val="{0000000A-59C0-4060-A3A8-7B0BFC27FC95}"/>
                </c:ext>
              </c:extLst>
            </c:dLbl>
            <c:dLbl>
              <c:idx val="8"/>
              <c:delete val="1"/>
              <c:extLst>
                <c:ext xmlns:c15="http://schemas.microsoft.com/office/drawing/2012/chart" uri="{CE6537A1-D6FC-4f65-9D91-7224C49458BB}"/>
                <c:ext xmlns:c16="http://schemas.microsoft.com/office/drawing/2014/chart" uri="{C3380CC4-5D6E-409C-BE32-E72D297353CC}">
                  <c16:uniqueId val="{0000000B-59C0-4060-A3A8-7B0BFC27FC95}"/>
                </c:ext>
              </c:extLst>
            </c:dLbl>
            <c:dLbl>
              <c:idx val="9"/>
              <c:delete val="1"/>
              <c:extLst>
                <c:ext xmlns:c15="http://schemas.microsoft.com/office/drawing/2012/chart" uri="{CE6537A1-D6FC-4f65-9D91-7224C49458BB}"/>
                <c:ext xmlns:c16="http://schemas.microsoft.com/office/drawing/2014/chart" uri="{C3380CC4-5D6E-409C-BE32-E72D297353CC}">
                  <c16:uniqueId val="{0000000C-59C0-4060-A3A8-7B0BFC27FC95}"/>
                </c:ext>
              </c:extLst>
            </c:dLbl>
            <c:dLbl>
              <c:idx val="10"/>
              <c:delete val="1"/>
              <c:extLst>
                <c:ext xmlns:c15="http://schemas.microsoft.com/office/drawing/2012/chart" uri="{CE6537A1-D6FC-4f65-9D91-7224C49458BB}"/>
                <c:ext xmlns:c16="http://schemas.microsoft.com/office/drawing/2014/chart" uri="{C3380CC4-5D6E-409C-BE32-E72D297353CC}">
                  <c16:uniqueId val="{0000000D-59C0-4060-A3A8-7B0BFC27FC95}"/>
                </c:ext>
              </c:extLst>
            </c:dLbl>
            <c:dLbl>
              <c:idx val="11"/>
              <c:delete val="1"/>
              <c:extLst>
                <c:ext xmlns:c15="http://schemas.microsoft.com/office/drawing/2012/chart" uri="{CE6537A1-D6FC-4f65-9D91-7224C49458BB}"/>
                <c:ext xmlns:c16="http://schemas.microsoft.com/office/drawing/2014/chart" uri="{C3380CC4-5D6E-409C-BE32-E72D297353CC}">
                  <c16:uniqueId val="{0000000E-59C0-4060-A3A8-7B0BFC27FC95}"/>
                </c:ext>
              </c:extLst>
            </c:dLbl>
            <c:dLbl>
              <c:idx val="12"/>
              <c:delete val="1"/>
              <c:extLst>
                <c:ext xmlns:c15="http://schemas.microsoft.com/office/drawing/2012/chart" uri="{CE6537A1-D6FC-4f65-9D91-7224C49458BB}"/>
                <c:ext xmlns:c16="http://schemas.microsoft.com/office/drawing/2014/chart" uri="{C3380CC4-5D6E-409C-BE32-E72D297353CC}">
                  <c16:uniqueId val="{0000000F-59C0-4060-A3A8-7B0BFC27FC9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9C0-4060-A3A8-7B0BFC27FC95}"/>
                </c:ext>
              </c:extLst>
            </c:dLbl>
            <c:dLbl>
              <c:idx val="14"/>
              <c:delete val="1"/>
              <c:extLst>
                <c:ext xmlns:c15="http://schemas.microsoft.com/office/drawing/2012/chart" uri="{CE6537A1-D6FC-4f65-9D91-7224C49458BB}"/>
                <c:ext xmlns:c16="http://schemas.microsoft.com/office/drawing/2014/chart" uri="{C3380CC4-5D6E-409C-BE32-E72D297353CC}">
                  <c16:uniqueId val="{00000011-59C0-4060-A3A8-7B0BFC27FC95}"/>
                </c:ext>
              </c:extLst>
            </c:dLbl>
            <c:dLbl>
              <c:idx val="15"/>
              <c:delete val="1"/>
              <c:extLst>
                <c:ext xmlns:c15="http://schemas.microsoft.com/office/drawing/2012/chart" uri="{CE6537A1-D6FC-4f65-9D91-7224C49458BB}"/>
                <c:ext xmlns:c16="http://schemas.microsoft.com/office/drawing/2014/chart" uri="{C3380CC4-5D6E-409C-BE32-E72D297353CC}">
                  <c16:uniqueId val="{00000012-59C0-4060-A3A8-7B0BFC27FC95}"/>
                </c:ext>
              </c:extLst>
            </c:dLbl>
            <c:dLbl>
              <c:idx val="16"/>
              <c:delete val="1"/>
              <c:extLst>
                <c:ext xmlns:c15="http://schemas.microsoft.com/office/drawing/2012/chart" uri="{CE6537A1-D6FC-4f65-9D91-7224C49458BB}"/>
                <c:ext xmlns:c16="http://schemas.microsoft.com/office/drawing/2014/chart" uri="{C3380CC4-5D6E-409C-BE32-E72D297353CC}">
                  <c16:uniqueId val="{00000013-59C0-4060-A3A8-7B0BFC27FC95}"/>
                </c:ext>
              </c:extLst>
            </c:dLbl>
            <c:dLbl>
              <c:idx val="17"/>
              <c:delete val="1"/>
              <c:extLst>
                <c:ext xmlns:c15="http://schemas.microsoft.com/office/drawing/2012/chart" uri="{CE6537A1-D6FC-4f65-9D91-7224C49458BB}"/>
                <c:ext xmlns:c16="http://schemas.microsoft.com/office/drawing/2014/chart" uri="{C3380CC4-5D6E-409C-BE32-E72D297353CC}">
                  <c16:uniqueId val="{00000014-59C0-4060-A3A8-7B0BFC27FC95}"/>
                </c:ext>
              </c:extLst>
            </c:dLbl>
            <c:dLbl>
              <c:idx val="18"/>
              <c:delete val="1"/>
              <c:extLst>
                <c:ext xmlns:c15="http://schemas.microsoft.com/office/drawing/2012/chart" uri="{CE6537A1-D6FC-4f65-9D91-7224C49458BB}"/>
                <c:ext xmlns:c16="http://schemas.microsoft.com/office/drawing/2014/chart" uri="{C3380CC4-5D6E-409C-BE32-E72D297353CC}">
                  <c16:uniqueId val="{00000015-59C0-4060-A3A8-7B0BFC27FC95}"/>
                </c:ext>
              </c:extLst>
            </c:dLbl>
            <c:dLbl>
              <c:idx val="19"/>
              <c:delete val="1"/>
              <c:extLst>
                <c:ext xmlns:c15="http://schemas.microsoft.com/office/drawing/2012/chart" uri="{CE6537A1-D6FC-4f65-9D91-7224C49458BB}"/>
                <c:ext xmlns:c16="http://schemas.microsoft.com/office/drawing/2014/chart" uri="{C3380CC4-5D6E-409C-BE32-E72D297353CC}">
                  <c16:uniqueId val="{00000016-59C0-4060-A3A8-7B0BFC27FC95}"/>
                </c:ext>
              </c:extLst>
            </c:dLbl>
            <c:dLbl>
              <c:idx val="20"/>
              <c:delete val="1"/>
              <c:extLst>
                <c:ext xmlns:c15="http://schemas.microsoft.com/office/drawing/2012/chart" uri="{CE6537A1-D6FC-4f65-9D91-7224C49458BB}"/>
                <c:ext xmlns:c16="http://schemas.microsoft.com/office/drawing/2014/chart" uri="{C3380CC4-5D6E-409C-BE32-E72D297353CC}">
                  <c16:uniqueId val="{00000017-59C0-4060-A3A8-7B0BFC27FC95}"/>
                </c:ext>
              </c:extLst>
            </c:dLbl>
            <c:dLbl>
              <c:idx val="21"/>
              <c:delete val="1"/>
              <c:extLst>
                <c:ext xmlns:c15="http://schemas.microsoft.com/office/drawing/2012/chart" uri="{CE6537A1-D6FC-4f65-9D91-7224C49458BB}"/>
                <c:ext xmlns:c16="http://schemas.microsoft.com/office/drawing/2014/chart" uri="{C3380CC4-5D6E-409C-BE32-E72D297353CC}">
                  <c16:uniqueId val="{00000018-59C0-4060-A3A8-7B0BFC27FC95}"/>
                </c:ext>
              </c:extLst>
            </c:dLbl>
            <c:dLbl>
              <c:idx val="22"/>
              <c:delete val="1"/>
              <c:extLst>
                <c:ext xmlns:c15="http://schemas.microsoft.com/office/drawing/2012/chart" uri="{CE6537A1-D6FC-4f65-9D91-7224C49458BB}"/>
                <c:ext xmlns:c16="http://schemas.microsoft.com/office/drawing/2014/chart" uri="{C3380CC4-5D6E-409C-BE32-E72D297353CC}">
                  <c16:uniqueId val="{00000019-59C0-4060-A3A8-7B0BFC27FC95}"/>
                </c:ext>
              </c:extLst>
            </c:dLbl>
            <c:dLbl>
              <c:idx val="23"/>
              <c:delete val="1"/>
              <c:extLst>
                <c:ext xmlns:c15="http://schemas.microsoft.com/office/drawing/2012/chart" uri="{CE6537A1-D6FC-4f65-9D91-7224C49458BB}"/>
                <c:ext xmlns:c16="http://schemas.microsoft.com/office/drawing/2014/chart" uri="{C3380CC4-5D6E-409C-BE32-E72D297353CC}">
                  <c16:uniqueId val="{0000001A-59C0-4060-A3A8-7B0BFC27FC95}"/>
                </c:ext>
              </c:extLst>
            </c:dLbl>
            <c:dLbl>
              <c:idx val="24"/>
              <c:delete val="1"/>
              <c:extLst>
                <c:ext xmlns:c15="http://schemas.microsoft.com/office/drawing/2012/chart" uri="{CE6537A1-D6FC-4f65-9D91-7224C49458BB}"/>
                <c:ext xmlns:c16="http://schemas.microsoft.com/office/drawing/2014/chart" uri="{C3380CC4-5D6E-409C-BE32-E72D297353CC}">
                  <c16:uniqueId val="{0000001B-59C0-4060-A3A8-7B0BFC27FC9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9C0-4060-A3A8-7B0BFC27FC9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München (09184)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240372</v>
      </c>
      <c r="F11" s="238">
        <v>241291</v>
      </c>
      <c r="G11" s="238">
        <v>242536</v>
      </c>
      <c r="H11" s="238">
        <v>240769</v>
      </c>
      <c r="I11" s="265">
        <v>238068</v>
      </c>
      <c r="J11" s="263">
        <v>2304</v>
      </c>
      <c r="K11" s="266">
        <v>0.96779071525782545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9.6442181285673865</v>
      </c>
      <c r="E13" s="115">
        <v>23182</v>
      </c>
      <c r="F13" s="114">
        <v>23297</v>
      </c>
      <c r="G13" s="114">
        <v>23651</v>
      </c>
      <c r="H13" s="114">
        <v>23999</v>
      </c>
      <c r="I13" s="140">
        <v>22879</v>
      </c>
      <c r="J13" s="115">
        <v>303</v>
      </c>
      <c r="K13" s="116">
        <v>1.3243585821058612</v>
      </c>
    </row>
    <row r="14" spans="1:255" ht="14.1" customHeight="1" x14ac:dyDescent="0.2">
      <c r="A14" s="306" t="s">
        <v>230</v>
      </c>
      <c r="B14" s="307"/>
      <c r="C14" s="308"/>
      <c r="D14" s="113">
        <v>43.664403507896097</v>
      </c>
      <c r="E14" s="115">
        <v>104957</v>
      </c>
      <c r="F14" s="114">
        <v>105638</v>
      </c>
      <c r="G14" s="114">
        <v>106587</v>
      </c>
      <c r="H14" s="114">
        <v>106202</v>
      </c>
      <c r="I14" s="140">
        <v>105739</v>
      </c>
      <c r="J14" s="115">
        <v>-782</v>
      </c>
      <c r="K14" s="116">
        <v>-0.73955683333490951</v>
      </c>
    </row>
    <row r="15" spans="1:255" ht="14.1" customHeight="1" x14ac:dyDescent="0.2">
      <c r="A15" s="306" t="s">
        <v>231</v>
      </c>
      <c r="B15" s="307"/>
      <c r="C15" s="308"/>
      <c r="D15" s="113">
        <v>20.519860882299103</v>
      </c>
      <c r="E15" s="115">
        <v>49324</v>
      </c>
      <c r="F15" s="114">
        <v>49496</v>
      </c>
      <c r="G15" s="114">
        <v>49756</v>
      </c>
      <c r="H15" s="114">
        <v>48920</v>
      </c>
      <c r="I15" s="140">
        <v>48490</v>
      </c>
      <c r="J15" s="115">
        <v>834</v>
      </c>
      <c r="K15" s="116">
        <v>1.7199422561352857</v>
      </c>
    </row>
    <row r="16" spans="1:255" ht="14.1" customHeight="1" x14ac:dyDescent="0.2">
      <c r="A16" s="306" t="s">
        <v>232</v>
      </c>
      <c r="B16" s="307"/>
      <c r="C16" s="308"/>
      <c r="D16" s="113">
        <v>26.110778293644852</v>
      </c>
      <c r="E16" s="115">
        <v>62763</v>
      </c>
      <c r="F16" s="114">
        <v>62711</v>
      </c>
      <c r="G16" s="114">
        <v>62396</v>
      </c>
      <c r="H16" s="114">
        <v>61498</v>
      </c>
      <c r="I16" s="140">
        <v>60812</v>
      </c>
      <c r="J16" s="115">
        <v>1951</v>
      </c>
      <c r="K16" s="116">
        <v>3.2082483720318358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0.29371141397500539</v>
      </c>
      <c r="E18" s="115">
        <v>706</v>
      </c>
      <c r="F18" s="114">
        <v>676</v>
      </c>
      <c r="G18" s="114">
        <v>793</v>
      </c>
      <c r="H18" s="114">
        <v>764</v>
      </c>
      <c r="I18" s="140">
        <v>745</v>
      </c>
      <c r="J18" s="115">
        <v>-39</v>
      </c>
      <c r="K18" s="116">
        <v>-5.2348993288590604</v>
      </c>
    </row>
    <row r="19" spans="1:255" ht="14.1" customHeight="1" x14ac:dyDescent="0.2">
      <c r="A19" s="306" t="s">
        <v>235</v>
      </c>
      <c r="B19" s="307" t="s">
        <v>236</v>
      </c>
      <c r="C19" s="308"/>
      <c r="D19" s="113">
        <v>0.10483750187209825</v>
      </c>
      <c r="E19" s="115">
        <v>252</v>
      </c>
      <c r="F19" s="114">
        <v>254</v>
      </c>
      <c r="G19" s="114">
        <v>278</v>
      </c>
      <c r="H19" s="114">
        <v>281</v>
      </c>
      <c r="I19" s="140">
        <v>278</v>
      </c>
      <c r="J19" s="115">
        <v>-26</v>
      </c>
      <c r="K19" s="116">
        <v>-9.3525179856115113</v>
      </c>
    </row>
    <row r="20" spans="1:255" ht="14.1" customHeight="1" x14ac:dyDescent="0.2">
      <c r="A20" s="306">
        <v>12</v>
      </c>
      <c r="B20" s="307" t="s">
        <v>237</v>
      </c>
      <c r="C20" s="308"/>
      <c r="D20" s="113">
        <v>0.60281563576456487</v>
      </c>
      <c r="E20" s="115">
        <v>1449</v>
      </c>
      <c r="F20" s="114">
        <v>1323</v>
      </c>
      <c r="G20" s="114">
        <v>1461</v>
      </c>
      <c r="H20" s="114">
        <v>1430</v>
      </c>
      <c r="I20" s="140">
        <v>1360</v>
      </c>
      <c r="J20" s="115">
        <v>89</v>
      </c>
      <c r="K20" s="116">
        <v>6.5441176470588234</v>
      </c>
    </row>
    <row r="21" spans="1:255" ht="14.1" customHeight="1" x14ac:dyDescent="0.2">
      <c r="A21" s="306">
        <v>21</v>
      </c>
      <c r="B21" s="307" t="s">
        <v>238</v>
      </c>
      <c r="C21" s="308"/>
      <c r="D21" s="113">
        <v>0.10733363286905297</v>
      </c>
      <c r="E21" s="115">
        <v>258</v>
      </c>
      <c r="F21" s="114">
        <v>266</v>
      </c>
      <c r="G21" s="114">
        <v>268</v>
      </c>
      <c r="H21" s="114">
        <v>259</v>
      </c>
      <c r="I21" s="140">
        <v>265</v>
      </c>
      <c r="J21" s="115">
        <v>-7</v>
      </c>
      <c r="K21" s="116">
        <v>-2.641509433962264</v>
      </c>
    </row>
    <row r="22" spans="1:255" ht="14.1" customHeight="1" x14ac:dyDescent="0.2">
      <c r="A22" s="306">
        <v>22</v>
      </c>
      <c r="B22" s="307" t="s">
        <v>239</v>
      </c>
      <c r="C22" s="308"/>
      <c r="D22" s="113">
        <v>0.50837867971311135</v>
      </c>
      <c r="E22" s="115">
        <v>1222</v>
      </c>
      <c r="F22" s="114">
        <v>1237</v>
      </c>
      <c r="G22" s="114">
        <v>1253</v>
      </c>
      <c r="H22" s="114">
        <v>1230</v>
      </c>
      <c r="I22" s="140">
        <v>1243</v>
      </c>
      <c r="J22" s="115">
        <v>-21</v>
      </c>
      <c r="K22" s="116">
        <v>-1.6894609814963797</v>
      </c>
    </row>
    <row r="23" spans="1:255" ht="14.1" customHeight="1" x14ac:dyDescent="0.2">
      <c r="A23" s="306">
        <v>23</v>
      </c>
      <c r="B23" s="307" t="s">
        <v>240</v>
      </c>
      <c r="C23" s="308"/>
      <c r="D23" s="113">
        <v>0.92232040337476906</v>
      </c>
      <c r="E23" s="115">
        <v>2217</v>
      </c>
      <c r="F23" s="114">
        <v>2211</v>
      </c>
      <c r="G23" s="114">
        <v>2219</v>
      </c>
      <c r="H23" s="114">
        <v>2228</v>
      </c>
      <c r="I23" s="140">
        <v>2243</v>
      </c>
      <c r="J23" s="115">
        <v>-26</v>
      </c>
      <c r="K23" s="116">
        <v>-1.15916183682568</v>
      </c>
    </row>
    <row r="24" spans="1:255" ht="14.1" customHeight="1" x14ac:dyDescent="0.2">
      <c r="A24" s="306">
        <v>24</v>
      </c>
      <c r="B24" s="307" t="s">
        <v>241</v>
      </c>
      <c r="C24" s="308"/>
      <c r="D24" s="113">
        <v>1.109946249979199</v>
      </c>
      <c r="E24" s="115">
        <v>2668</v>
      </c>
      <c r="F24" s="114">
        <v>2675</v>
      </c>
      <c r="G24" s="114">
        <v>2747</v>
      </c>
      <c r="H24" s="114">
        <v>2760</v>
      </c>
      <c r="I24" s="140">
        <v>2873</v>
      </c>
      <c r="J24" s="115">
        <v>-205</v>
      </c>
      <c r="K24" s="116">
        <v>-7.1353985381134706</v>
      </c>
    </row>
    <row r="25" spans="1:255" ht="14.1" customHeight="1" x14ac:dyDescent="0.2">
      <c r="A25" s="306">
        <v>25</v>
      </c>
      <c r="B25" s="307" t="s">
        <v>242</v>
      </c>
      <c r="C25" s="308"/>
      <c r="D25" s="113">
        <v>4.8454062869219374</v>
      </c>
      <c r="E25" s="115">
        <v>11647</v>
      </c>
      <c r="F25" s="114">
        <v>11821</v>
      </c>
      <c r="G25" s="114">
        <v>11901</v>
      </c>
      <c r="H25" s="114">
        <v>11771</v>
      </c>
      <c r="I25" s="140">
        <v>11608</v>
      </c>
      <c r="J25" s="115">
        <v>39</v>
      </c>
      <c r="K25" s="116">
        <v>0.33597518952446587</v>
      </c>
    </row>
    <row r="26" spans="1:255" ht="14.1" customHeight="1" x14ac:dyDescent="0.2">
      <c r="A26" s="306">
        <v>26</v>
      </c>
      <c r="B26" s="307" t="s">
        <v>243</v>
      </c>
      <c r="C26" s="308"/>
      <c r="D26" s="113">
        <v>3.7529329539214218</v>
      </c>
      <c r="E26" s="115">
        <v>9021</v>
      </c>
      <c r="F26" s="114">
        <v>9030</v>
      </c>
      <c r="G26" s="114">
        <v>9044</v>
      </c>
      <c r="H26" s="114">
        <v>8952</v>
      </c>
      <c r="I26" s="140">
        <v>8891</v>
      </c>
      <c r="J26" s="115">
        <v>130</v>
      </c>
      <c r="K26" s="116">
        <v>1.462152738724553</v>
      </c>
    </row>
    <row r="27" spans="1:255" ht="14.1" customHeight="1" x14ac:dyDescent="0.2">
      <c r="A27" s="306">
        <v>27</v>
      </c>
      <c r="B27" s="307" t="s">
        <v>244</v>
      </c>
      <c r="C27" s="308"/>
      <c r="D27" s="113">
        <v>4.9340189373138301</v>
      </c>
      <c r="E27" s="115">
        <v>11860</v>
      </c>
      <c r="F27" s="114">
        <v>11870</v>
      </c>
      <c r="G27" s="114">
        <v>11856</v>
      </c>
      <c r="H27" s="114">
        <v>11457</v>
      </c>
      <c r="I27" s="140">
        <v>11339</v>
      </c>
      <c r="J27" s="115">
        <v>521</v>
      </c>
      <c r="K27" s="116">
        <v>4.5947614428080081</v>
      </c>
    </row>
    <row r="28" spans="1:255" ht="14.1" customHeight="1" x14ac:dyDescent="0.2">
      <c r="A28" s="306">
        <v>28</v>
      </c>
      <c r="B28" s="307" t="s">
        <v>245</v>
      </c>
      <c r="C28" s="308"/>
      <c r="D28" s="113">
        <v>0.16100044930357946</v>
      </c>
      <c r="E28" s="115">
        <v>387</v>
      </c>
      <c r="F28" s="114">
        <v>407</v>
      </c>
      <c r="G28" s="114">
        <v>419</v>
      </c>
      <c r="H28" s="114">
        <v>413</v>
      </c>
      <c r="I28" s="140">
        <v>419</v>
      </c>
      <c r="J28" s="115">
        <v>-32</v>
      </c>
      <c r="K28" s="116">
        <v>-7.6372315035799518</v>
      </c>
    </row>
    <row r="29" spans="1:255" ht="14.1" customHeight="1" x14ac:dyDescent="0.2">
      <c r="A29" s="306">
        <v>29</v>
      </c>
      <c r="B29" s="307" t="s">
        <v>246</v>
      </c>
      <c r="C29" s="308"/>
      <c r="D29" s="113">
        <v>1.4926863361789227</v>
      </c>
      <c r="E29" s="115">
        <v>3588</v>
      </c>
      <c r="F29" s="114">
        <v>3869</v>
      </c>
      <c r="G29" s="114">
        <v>3918</v>
      </c>
      <c r="H29" s="114">
        <v>3851</v>
      </c>
      <c r="I29" s="140">
        <v>3741</v>
      </c>
      <c r="J29" s="115">
        <v>-153</v>
      </c>
      <c r="K29" s="116">
        <v>-4.0898155573376105</v>
      </c>
    </row>
    <row r="30" spans="1:255" ht="14.1" customHeight="1" x14ac:dyDescent="0.2">
      <c r="A30" s="306" t="s">
        <v>247</v>
      </c>
      <c r="B30" s="307" t="s">
        <v>248</v>
      </c>
      <c r="C30" s="308"/>
      <c r="D30" s="113">
        <v>0.34571414307822873</v>
      </c>
      <c r="E30" s="115">
        <v>831</v>
      </c>
      <c r="F30" s="114">
        <v>1006</v>
      </c>
      <c r="G30" s="114">
        <v>1014</v>
      </c>
      <c r="H30" s="114">
        <v>1000</v>
      </c>
      <c r="I30" s="140">
        <v>953</v>
      </c>
      <c r="J30" s="115">
        <v>-122</v>
      </c>
      <c r="K30" s="116">
        <v>-12.80167890870934</v>
      </c>
    </row>
    <row r="31" spans="1:255" ht="14.1" customHeight="1" x14ac:dyDescent="0.2">
      <c r="A31" s="306" t="s">
        <v>249</v>
      </c>
      <c r="B31" s="307" t="s">
        <v>250</v>
      </c>
      <c r="C31" s="308"/>
      <c r="D31" s="113">
        <v>1.1278351887907077</v>
      </c>
      <c r="E31" s="115">
        <v>2711</v>
      </c>
      <c r="F31" s="114">
        <v>2818</v>
      </c>
      <c r="G31" s="114">
        <v>2860</v>
      </c>
      <c r="H31" s="114">
        <v>2808</v>
      </c>
      <c r="I31" s="140">
        <v>2745</v>
      </c>
      <c r="J31" s="115">
        <v>-34</v>
      </c>
      <c r="K31" s="116">
        <v>-1.2386156648451729</v>
      </c>
    </row>
    <row r="32" spans="1:255" ht="14.1" customHeight="1" x14ac:dyDescent="0.2">
      <c r="A32" s="306">
        <v>31</v>
      </c>
      <c r="B32" s="307" t="s">
        <v>251</v>
      </c>
      <c r="C32" s="308"/>
      <c r="D32" s="113">
        <v>0.56079743064916043</v>
      </c>
      <c r="E32" s="115">
        <v>1348</v>
      </c>
      <c r="F32" s="114">
        <v>1366</v>
      </c>
      <c r="G32" s="114">
        <v>1373</v>
      </c>
      <c r="H32" s="114">
        <v>1327</v>
      </c>
      <c r="I32" s="140">
        <v>1289</v>
      </c>
      <c r="J32" s="115">
        <v>59</v>
      </c>
      <c r="K32" s="116">
        <v>4.5771916214119477</v>
      </c>
    </row>
    <row r="33" spans="1:11" ht="14.1" customHeight="1" x14ac:dyDescent="0.2">
      <c r="A33" s="306">
        <v>32</v>
      </c>
      <c r="B33" s="307" t="s">
        <v>252</v>
      </c>
      <c r="C33" s="308"/>
      <c r="D33" s="113">
        <v>0.98472367829863716</v>
      </c>
      <c r="E33" s="115">
        <v>2367</v>
      </c>
      <c r="F33" s="114">
        <v>2279</v>
      </c>
      <c r="G33" s="114">
        <v>2545</v>
      </c>
      <c r="H33" s="114">
        <v>2483</v>
      </c>
      <c r="I33" s="140">
        <v>2310</v>
      </c>
      <c r="J33" s="115">
        <v>57</v>
      </c>
      <c r="K33" s="116">
        <v>2.4675324675324677</v>
      </c>
    </row>
    <row r="34" spans="1:11" ht="14.1" customHeight="1" x14ac:dyDescent="0.2">
      <c r="A34" s="306">
        <v>33</v>
      </c>
      <c r="B34" s="307" t="s">
        <v>253</v>
      </c>
      <c r="C34" s="308"/>
      <c r="D34" s="113">
        <v>0.77213652172466007</v>
      </c>
      <c r="E34" s="115">
        <v>1856</v>
      </c>
      <c r="F34" s="114">
        <v>1805</v>
      </c>
      <c r="G34" s="114">
        <v>1946</v>
      </c>
      <c r="H34" s="114">
        <v>1913</v>
      </c>
      <c r="I34" s="140">
        <v>1830</v>
      </c>
      <c r="J34" s="115">
        <v>26</v>
      </c>
      <c r="K34" s="116">
        <v>1.4207650273224044</v>
      </c>
    </row>
    <row r="35" spans="1:11" ht="14.1" customHeight="1" x14ac:dyDescent="0.2">
      <c r="A35" s="306">
        <v>34</v>
      </c>
      <c r="B35" s="307" t="s">
        <v>254</v>
      </c>
      <c r="C35" s="308"/>
      <c r="D35" s="113">
        <v>1.9149484964970962</v>
      </c>
      <c r="E35" s="115">
        <v>4603</v>
      </c>
      <c r="F35" s="114">
        <v>4526</v>
      </c>
      <c r="G35" s="114">
        <v>4530</v>
      </c>
      <c r="H35" s="114">
        <v>4490</v>
      </c>
      <c r="I35" s="140">
        <v>4496</v>
      </c>
      <c r="J35" s="115">
        <v>107</v>
      </c>
      <c r="K35" s="116">
        <v>2.3798932384341636</v>
      </c>
    </row>
    <row r="36" spans="1:11" ht="14.1" customHeight="1" x14ac:dyDescent="0.2">
      <c r="A36" s="306">
        <v>41</v>
      </c>
      <c r="B36" s="307" t="s">
        <v>255</v>
      </c>
      <c r="C36" s="308"/>
      <c r="D36" s="113">
        <v>2.2581665085783702</v>
      </c>
      <c r="E36" s="115">
        <v>5428</v>
      </c>
      <c r="F36" s="114">
        <v>5490</v>
      </c>
      <c r="G36" s="114">
        <v>5462</v>
      </c>
      <c r="H36" s="114">
        <v>5366</v>
      </c>
      <c r="I36" s="140">
        <v>5315</v>
      </c>
      <c r="J36" s="115">
        <v>113</v>
      </c>
      <c r="K36" s="116">
        <v>2.1260583254938852</v>
      </c>
    </row>
    <row r="37" spans="1:11" ht="14.1" customHeight="1" x14ac:dyDescent="0.2">
      <c r="A37" s="306">
        <v>42</v>
      </c>
      <c r="B37" s="307" t="s">
        <v>256</v>
      </c>
      <c r="C37" s="308"/>
      <c r="D37" s="113">
        <v>0.19761037059224867</v>
      </c>
      <c r="E37" s="115">
        <v>475</v>
      </c>
      <c r="F37" s="114">
        <v>484</v>
      </c>
      <c r="G37" s="114">
        <v>486</v>
      </c>
      <c r="H37" s="114">
        <v>464</v>
      </c>
      <c r="I37" s="140">
        <v>485</v>
      </c>
      <c r="J37" s="115">
        <v>-10</v>
      </c>
      <c r="K37" s="116">
        <v>-2.0618556701030926</v>
      </c>
    </row>
    <row r="38" spans="1:11" ht="14.1" customHeight="1" x14ac:dyDescent="0.2">
      <c r="A38" s="306">
        <v>43</v>
      </c>
      <c r="B38" s="307" t="s">
        <v>257</v>
      </c>
      <c r="C38" s="308"/>
      <c r="D38" s="113">
        <v>8.0396219193583285</v>
      </c>
      <c r="E38" s="115">
        <v>19325</v>
      </c>
      <c r="F38" s="114">
        <v>19196</v>
      </c>
      <c r="G38" s="114">
        <v>18995</v>
      </c>
      <c r="H38" s="114">
        <v>18483</v>
      </c>
      <c r="I38" s="140">
        <v>18341</v>
      </c>
      <c r="J38" s="115">
        <v>984</v>
      </c>
      <c r="K38" s="116">
        <v>5.3650291696199774</v>
      </c>
    </row>
    <row r="39" spans="1:11" ht="14.1" customHeight="1" x14ac:dyDescent="0.2">
      <c r="A39" s="306">
        <v>51</v>
      </c>
      <c r="B39" s="307" t="s">
        <v>258</v>
      </c>
      <c r="C39" s="308"/>
      <c r="D39" s="113">
        <v>4.3316193233820908</v>
      </c>
      <c r="E39" s="115">
        <v>10412</v>
      </c>
      <c r="F39" s="114">
        <v>10589</v>
      </c>
      <c r="G39" s="114">
        <v>10467</v>
      </c>
      <c r="H39" s="114">
        <v>10418</v>
      </c>
      <c r="I39" s="140">
        <v>10385</v>
      </c>
      <c r="J39" s="115">
        <v>27</v>
      </c>
      <c r="K39" s="116">
        <v>0.25999037072701009</v>
      </c>
    </row>
    <row r="40" spans="1:11" ht="14.1" customHeight="1" x14ac:dyDescent="0.2">
      <c r="A40" s="306" t="s">
        <v>259</v>
      </c>
      <c r="B40" s="307" t="s">
        <v>260</v>
      </c>
      <c r="C40" s="308"/>
      <c r="D40" s="113">
        <v>3.4213635531592699</v>
      </c>
      <c r="E40" s="115">
        <v>8224</v>
      </c>
      <c r="F40" s="114">
        <v>8380</v>
      </c>
      <c r="G40" s="114">
        <v>8277</v>
      </c>
      <c r="H40" s="114">
        <v>8263</v>
      </c>
      <c r="I40" s="140">
        <v>8280</v>
      </c>
      <c r="J40" s="115">
        <v>-56</v>
      </c>
      <c r="K40" s="116">
        <v>-0.67632850241545894</v>
      </c>
    </row>
    <row r="41" spans="1:11" ht="14.1" customHeight="1" x14ac:dyDescent="0.2">
      <c r="A41" s="306"/>
      <c r="B41" s="307" t="s">
        <v>261</v>
      </c>
      <c r="C41" s="308"/>
      <c r="D41" s="113">
        <v>2.8797031268200954</v>
      </c>
      <c r="E41" s="115">
        <v>6922</v>
      </c>
      <c r="F41" s="114">
        <v>7057</v>
      </c>
      <c r="G41" s="114">
        <v>6981</v>
      </c>
      <c r="H41" s="114">
        <v>6911</v>
      </c>
      <c r="I41" s="140">
        <v>6886</v>
      </c>
      <c r="J41" s="115">
        <v>36</v>
      </c>
      <c r="K41" s="116">
        <v>0.52279988382224807</v>
      </c>
    </row>
    <row r="42" spans="1:11" ht="14.1" customHeight="1" x14ac:dyDescent="0.2">
      <c r="A42" s="306">
        <v>52</v>
      </c>
      <c r="B42" s="307" t="s">
        <v>262</v>
      </c>
      <c r="C42" s="308"/>
      <c r="D42" s="113">
        <v>2.4199990015476014</v>
      </c>
      <c r="E42" s="115">
        <v>5817</v>
      </c>
      <c r="F42" s="114">
        <v>5927</v>
      </c>
      <c r="G42" s="114">
        <v>5973</v>
      </c>
      <c r="H42" s="114">
        <v>5909</v>
      </c>
      <c r="I42" s="140">
        <v>5693</v>
      </c>
      <c r="J42" s="115">
        <v>124</v>
      </c>
      <c r="K42" s="116">
        <v>2.1781134726857543</v>
      </c>
    </row>
    <row r="43" spans="1:11" ht="14.1" customHeight="1" x14ac:dyDescent="0.2">
      <c r="A43" s="306" t="s">
        <v>263</v>
      </c>
      <c r="B43" s="307" t="s">
        <v>264</v>
      </c>
      <c r="C43" s="308"/>
      <c r="D43" s="113">
        <v>2.211988085134708</v>
      </c>
      <c r="E43" s="115">
        <v>5317</v>
      </c>
      <c r="F43" s="114">
        <v>5415</v>
      </c>
      <c r="G43" s="114">
        <v>5455</v>
      </c>
      <c r="H43" s="114">
        <v>5397</v>
      </c>
      <c r="I43" s="140">
        <v>5196</v>
      </c>
      <c r="J43" s="115">
        <v>121</v>
      </c>
      <c r="K43" s="116">
        <v>2.3287143956889915</v>
      </c>
    </row>
    <row r="44" spans="1:11" ht="14.1" customHeight="1" x14ac:dyDescent="0.2">
      <c r="A44" s="306">
        <v>53</v>
      </c>
      <c r="B44" s="307" t="s">
        <v>265</v>
      </c>
      <c r="C44" s="308"/>
      <c r="D44" s="113">
        <v>1.1968948130397883</v>
      </c>
      <c r="E44" s="115">
        <v>2877</v>
      </c>
      <c r="F44" s="114">
        <v>2857</v>
      </c>
      <c r="G44" s="114">
        <v>2870</v>
      </c>
      <c r="H44" s="114">
        <v>2780</v>
      </c>
      <c r="I44" s="140">
        <v>2702</v>
      </c>
      <c r="J44" s="115">
        <v>175</v>
      </c>
      <c r="K44" s="116">
        <v>6.4766839378238341</v>
      </c>
    </row>
    <row r="45" spans="1:11" ht="14.1" customHeight="1" x14ac:dyDescent="0.2">
      <c r="A45" s="306" t="s">
        <v>266</v>
      </c>
      <c r="B45" s="307" t="s">
        <v>267</v>
      </c>
      <c r="C45" s="308"/>
      <c r="D45" s="113">
        <v>1.1661091974106801</v>
      </c>
      <c r="E45" s="115">
        <v>2803</v>
      </c>
      <c r="F45" s="114">
        <v>2786</v>
      </c>
      <c r="G45" s="114">
        <v>2798</v>
      </c>
      <c r="H45" s="114">
        <v>2709</v>
      </c>
      <c r="I45" s="140">
        <v>2629</v>
      </c>
      <c r="J45" s="115">
        <v>174</v>
      </c>
      <c r="K45" s="116">
        <v>6.6184861163940658</v>
      </c>
    </row>
    <row r="46" spans="1:11" ht="14.1" customHeight="1" x14ac:dyDescent="0.2">
      <c r="A46" s="306">
        <v>54</v>
      </c>
      <c r="B46" s="307" t="s">
        <v>268</v>
      </c>
      <c r="C46" s="308"/>
      <c r="D46" s="113">
        <v>2.4516166608423609</v>
      </c>
      <c r="E46" s="115">
        <v>5893</v>
      </c>
      <c r="F46" s="114">
        <v>5751</v>
      </c>
      <c r="G46" s="114">
        <v>5965</v>
      </c>
      <c r="H46" s="114">
        <v>6257</v>
      </c>
      <c r="I46" s="140">
        <v>5678</v>
      </c>
      <c r="J46" s="115">
        <v>215</v>
      </c>
      <c r="K46" s="116">
        <v>3.7865445579429378</v>
      </c>
    </row>
    <row r="47" spans="1:11" ht="14.1" customHeight="1" x14ac:dyDescent="0.2">
      <c r="A47" s="306">
        <v>61</v>
      </c>
      <c r="B47" s="307" t="s">
        <v>269</v>
      </c>
      <c r="C47" s="308"/>
      <c r="D47" s="113">
        <v>6.76368295808164</v>
      </c>
      <c r="E47" s="115">
        <v>16258</v>
      </c>
      <c r="F47" s="114">
        <v>16339</v>
      </c>
      <c r="G47" s="114">
        <v>16429</v>
      </c>
      <c r="H47" s="114">
        <v>16345</v>
      </c>
      <c r="I47" s="140">
        <v>16252</v>
      </c>
      <c r="J47" s="115">
        <v>6</v>
      </c>
      <c r="K47" s="116">
        <v>3.6918533103618013E-2</v>
      </c>
    </row>
    <row r="48" spans="1:11" ht="14.1" customHeight="1" x14ac:dyDescent="0.2">
      <c r="A48" s="306">
        <v>62</v>
      </c>
      <c r="B48" s="307" t="s">
        <v>270</v>
      </c>
      <c r="C48" s="308"/>
      <c r="D48" s="113">
        <v>3.702178290316676</v>
      </c>
      <c r="E48" s="115">
        <v>8899</v>
      </c>
      <c r="F48" s="114">
        <v>8910</v>
      </c>
      <c r="G48" s="114">
        <v>8923</v>
      </c>
      <c r="H48" s="114">
        <v>8806</v>
      </c>
      <c r="I48" s="140">
        <v>8753</v>
      </c>
      <c r="J48" s="115">
        <v>146</v>
      </c>
      <c r="K48" s="116">
        <v>1.6679995430138239</v>
      </c>
    </row>
    <row r="49" spans="1:11" ht="14.1" customHeight="1" x14ac:dyDescent="0.2">
      <c r="A49" s="306">
        <v>63</v>
      </c>
      <c r="B49" s="307" t="s">
        <v>271</v>
      </c>
      <c r="C49" s="308"/>
      <c r="D49" s="113">
        <v>2.0663804436456825</v>
      </c>
      <c r="E49" s="115">
        <v>4967</v>
      </c>
      <c r="F49" s="114">
        <v>5282</v>
      </c>
      <c r="G49" s="114">
        <v>5417</v>
      </c>
      <c r="H49" s="114">
        <v>5172</v>
      </c>
      <c r="I49" s="140">
        <v>5370</v>
      </c>
      <c r="J49" s="115">
        <v>-403</v>
      </c>
      <c r="K49" s="116">
        <v>-7.5046554934823089</v>
      </c>
    </row>
    <row r="50" spans="1:11" ht="14.1" customHeight="1" x14ac:dyDescent="0.2">
      <c r="A50" s="306" t="s">
        <v>272</v>
      </c>
      <c r="B50" s="307" t="s">
        <v>273</v>
      </c>
      <c r="C50" s="308"/>
      <c r="D50" s="113">
        <v>0.64275373171584049</v>
      </c>
      <c r="E50" s="115">
        <v>1545</v>
      </c>
      <c r="F50" s="114">
        <v>1684</v>
      </c>
      <c r="G50" s="114">
        <v>1651</v>
      </c>
      <c r="H50" s="114">
        <v>1549</v>
      </c>
      <c r="I50" s="140">
        <v>1529</v>
      </c>
      <c r="J50" s="115">
        <v>16</v>
      </c>
      <c r="K50" s="116">
        <v>1.0464355788096795</v>
      </c>
    </row>
    <row r="51" spans="1:11" ht="14.1" customHeight="1" x14ac:dyDescent="0.2">
      <c r="A51" s="306" t="s">
        <v>274</v>
      </c>
      <c r="B51" s="307" t="s">
        <v>275</v>
      </c>
      <c r="C51" s="308"/>
      <c r="D51" s="113">
        <v>1.067096001198143</v>
      </c>
      <c r="E51" s="115">
        <v>2565</v>
      </c>
      <c r="F51" s="114">
        <v>2697</v>
      </c>
      <c r="G51" s="114">
        <v>2855</v>
      </c>
      <c r="H51" s="114">
        <v>2747</v>
      </c>
      <c r="I51" s="140">
        <v>2984</v>
      </c>
      <c r="J51" s="115">
        <v>-419</v>
      </c>
      <c r="K51" s="116">
        <v>-14.041554959785524</v>
      </c>
    </row>
    <row r="52" spans="1:11" ht="14.1" customHeight="1" x14ac:dyDescent="0.2">
      <c r="A52" s="306">
        <v>71</v>
      </c>
      <c r="B52" s="307" t="s">
        <v>276</v>
      </c>
      <c r="C52" s="308"/>
      <c r="D52" s="113">
        <v>18.144792238696688</v>
      </c>
      <c r="E52" s="115">
        <v>43615</v>
      </c>
      <c r="F52" s="114">
        <v>43876</v>
      </c>
      <c r="G52" s="114">
        <v>43773</v>
      </c>
      <c r="H52" s="114">
        <v>43794</v>
      </c>
      <c r="I52" s="140">
        <v>43184</v>
      </c>
      <c r="J52" s="115">
        <v>431</v>
      </c>
      <c r="K52" s="116">
        <v>0.99805483512412008</v>
      </c>
    </row>
    <row r="53" spans="1:11" ht="14.1" customHeight="1" x14ac:dyDescent="0.2">
      <c r="A53" s="306" t="s">
        <v>277</v>
      </c>
      <c r="B53" s="307" t="s">
        <v>278</v>
      </c>
      <c r="C53" s="308"/>
      <c r="D53" s="113">
        <v>8.1685886875343225</v>
      </c>
      <c r="E53" s="115">
        <v>19635</v>
      </c>
      <c r="F53" s="114">
        <v>19648</v>
      </c>
      <c r="G53" s="114">
        <v>19708</v>
      </c>
      <c r="H53" s="114">
        <v>19304</v>
      </c>
      <c r="I53" s="140">
        <v>19145</v>
      </c>
      <c r="J53" s="115">
        <v>490</v>
      </c>
      <c r="K53" s="116">
        <v>2.5594149908592323</v>
      </c>
    </row>
    <row r="54" spans="1:11" ht="14.1" customHeight="1" x14ac:dyDescent="0.2">
      <c r="A54" s="306" t="s">
        <v>279</v>
      </c>
      <c r="B54" s="307" t="s">
        <v>280</v>
      </c>
      <c r="C54" s="308"/>
      <c r="D54" s="113">
        <v>7.4800725542076449</v>
      </c>
      <c r="E54" s="115">
        <v>17980</v>
      </c>
      <c r="F54" s="114">
        <v>18193</v>
      </c>
      <c r="G54" s="114">
        <v>18069</v>
      </c>
      <c r="H54" s="114">
        <v>18488</v>
      </c>
      <c r="I54" s="140">
        <v>18061</v>
      </c>
      <c r="J54" s="115">
        <v>-81</v>
      </c>
      <c r="K54" s="116">
        <v>-0.44848015060074192</v>
      </c>
    </row>
    <row r="55" spans="1:11" ht="14.1" customHeight="1" x14ac:dyDescent="0.2">
      <c r="A55" s="306">
        <v>72</v>
      </c>
      <c r="B55" s="307" t="s">
        <v>281</v>
      </c>
      <c r="C55" s="308"/>
      <c r="D55" s="113">
        <v>6.7358094952823127</v>
      </c>
      <c r="E55" s="115">
        <v>16191</v>
      </c>
      <c r="F55" s="114">
        <v>16227</v>
      </c>
      <c r="G55" s="114">
        <v>16236</v>
      </c>
      <c r="H55" s="114">
        <v>17055</v>
      </c>
      <c r="I55" s="140">
        <v>17105</v>
      </c>
      <c r="J55" s="115">
        <v>-914</v>
      </c>
      <c r="K55" s="116">
        <v>-5.3434668225665014</v>
      </c>
    </row>
    <row r="56" spans="1:11" ht="14.1" customHeight="1" x14ac:dyDescent="0.2">
      <c r="A56" s="306" t="s">
        <v>282</v>
      </c>
      <c r="B56" s="307" t="s">
        <v>283</v>
      </c>
      <c r="C56" s="308"/>
      <c r="D56" s="113">
        <v>3.9580317175045345</v>
      </c>
      <c r="E56" s="115">
        <v>9514</v>
      </c>
      <c r="F56" s="114">
        <v>9561</v>
      </c>
      <c r="G56" s="114">
        <v>9591</v>
      </c>
      <c r="H56" s="114">
        <v>10400</v>
      </c>
      <c r="I56" s="140">
        <v>10497</v>
      </c>
      <c r="J56" s="115">
        <v>-983</v>
      </c>
      <c r="K56" s="116">
        <v>-9.364580356292274</v>
      </c>
    </row>
    <row r="57" spans="1:11" ht="14.1" customHeight="1" x14ac:dyDescent="0.2">
      <c r="A57" s="306" t="s">
        <v>284</v>
      </c>
      <c r="B57" s="307" t="s">
        <v>285</v>
      </c>
      <c r="C57" s="308"/>
      <c r="D57" s="113">
        <v>2.4595210756660508</v>
      </c>
      <c r="E57" s="115">
        <v>5912</v>
      </c>
      <c r="F57" s="114">
        <v>5898</v>
      </c>
      <c r="G57" s="114">
        <v>5885</v>
      </c>
      <c r="H57" s="114">
        <v>5923</v>
      </c>
      <c r="I57" s="140">
        <v>5883</v>
      </c>
      <c r="J57" s="115">
        <v>29</v>
      </c>
      <c r="K57" s="116">
        <v>0.4929457759646439</v>
      </c>
    </row>
    <row r="58" spans="1:11" ht="14.1" customHeight="1" x14ac:dyDescent="0.2">
      <c r="A58" s="306">
        <v>73</v>
      </c>
      <c r="B58" s="307" t="s">
        <v>286</v>
      </c>
      <c r="C58" s="308"/>
      <c r="D58" s="113">
        <v>1.934501522639908</v>
      </c>
      <c r="E58" s="115">
        <v>4650</v>
      </c>
      <c r="F58" s="114">
        <v>4593</v>
      </c>
      <c r="G58" s="114">
        <v>4524</v>
      </c>
      <c r="H58" s="114">
        <v>4462</v>
      </c>
      <c r="I58" s="140">
        <v>4407</v>
      </c>
      <c r="J58" s="115">
        <v>243</v>
      </c>
      <c r="K58" s="116">
        <v>5.513955071477195</v>
      </c>
    </row>
    <row r="59" spans="1:11" ht="14.1" customHeight="1" x14ac:dyDescent="0.2">
      <c r="A59" s="306" t="s">
        <v>287</v>
      </c>
      <c r="B59" s="307" t="s">
        <v>288</v>
      </c>
      <c r="C59" s="308"/>
      <c r="D59" s="113">
        <v>1.3262776030486081</v>
      </c>
      <c r="E59" s="115">
        <v>3188</v>
      </c>
      <c r="F59" s="114">
        <v>3141</v>
      </c>
      <c r="G59" s="114">
        <v>3100</v>
      </c>
      <c r="H59" s="114">
        <v>3044</v>
      </c>
      <c r="I59" s="140">
        <v>2983</v>
      </c>
      <c r="J59" s="115">
        <v>205</v>
      </c>
      <c r="K59" s="116">
        <v>6.8722762319812274</v>
      </c>
    </row>
    <row r="60" spans="1:11" ht="14.1" customHeight="1" x14ac:dyDescent="0.2">
      <c r="A60" s="306">
        <v>81</v>
      </c>
      <c r="B60" s="307" t="s">
        <v>289</v>
      </c>
      <c r="C60" s="308"/>
      <c r="D60" s="113">
        <v>4.3432679347012133</v>
      </c>
      <c r="E60" s="115">
        <v>10440</v>
      </c>
      <c r="F60" s="114">
        <v>10532</v>
      </c>
      <c r="G60" s="114">
        <v>10378</v>
      </c>
      <c r="H60" s="114">
        <v>10152</v>
      </c>
      <c r="I60" s="140">
        <v>10176</v>
      </c>
      <c r="J60" s="115">
        <v>264</v>
      </c>
      <c r="K60" s="116">
        <v>2.5943396226415096</v>
      </c>
    </row>
    <row r="61" spans="1:11" ht="14.1" customHeight="1" x14ac:dyDescent="0.2">
      <c r="A61" s="306" t="s">
        <v>290</v>
      </c>
      <c r="B61" s="307" t="s">
        <v>291</v>
      </c>
      <c r="C61" s="308"/>
      <c r="D61" s="113">
        <v>1.0358943637362088</v>
      </c>
      <c r="E61" s="115">
        <v>2490</v>
      </c>
      <c r="F61" s="114">
        <v>2492</v>
      </c>
      <c r="G61" s="114">
        <v>2514</v>
      </c>
      <c r="H61" s="114">
        <v>2431</v>
      </c>
      <c r="I61" s="140">
        <v>2444</v>
      </c>
      <c r="J61" s="115">
        <v>46</v>
      </c>
      <c r="K61" s="116">
        <v>1.8821603927986907</v>
      </c>
    </row>
    <row r="62" spans="1:11" ht="14.1" customHeight="1" x14ac:dyDescent="0.2">
      <c r="A62" s="306" t="s">
        <v>292</v>
      </c>
      <c r="B62" s="307" t="s">
        <v>293</v>
      </c>
      <c r="C62" s="308"/>
      <c r="D62" s="113">
        <v>1.4340272577504867</v>
      </c>
      <c r="E62" s="115">
        <v>3447</v>
      </c>
      <c r="F62" s="114">
        <v>3411</v>
      </c>
      <c r="G62" s="114">
        <v>3324</v>
      </c>
      <c r="H62" s="114">
        <v>3193</v>
      </c>
      <c r="I62" s="140">
        <v>3240</v>
      </c>
      <c r="J62" s="115">
        <v>207</v>
      </c>
      <c r="K62" s="116">
        <v>6.3888888888888893</v>
      </c>
    </row>
    <row r="63" spans="1:11" ht="14.1" customHeight="1" x14ac:dyDescent="0.2">
      <c r="A63" s="306"/>
      <c r="B63" s="307" t="s">
        <v>294</v>
      </c>
      <c r="C63" s="308"/>
      <c r="D63" s="113">
        <v>1.2243522540062903</v>
      </c>
      <c r="E63" s="115">
        <v>2943</v>
      </c>
      <c r="F63" s="114">
        <v>2938</v>
      </c>
      <c r="G63" s="114">
        <v>2877</v>
      </c>
      <c r="H63" s="114">
        <v>2762</v>
      </c>
      <c r="I63" s="140">
        <v>2737</v>
      </c>
      <c r="J63" s="115">
        <v>206</v>
      </c>
      <c r="K63" s="116">
        <v>7.5264888564121302</v>
      </c>
    </row>
    <row r="64" spans="1:11" ht="14.1" customHeight="1" x14ac:dyDescent="0.2">
      <c r="A64" s="306" t="s">
        <v>295</v>
      </c>
      <c r="B64" s="307" t="s">
        <v>296</v>
      </c>
      <c r="C64" s="308"/>
      <c r="D64" s="113">
        <v>0.37691578054016273</v>
      </c>
      <c r="E64" s="115">
        <v>906</v>
      </c>
      <c r="F64" s="114">
        <v>881</v>
      </c>
      <c r="G64" s="114">
        <v>871</v>
      </c>
      <c r="H64" s="114">
        <v>909</v>
      </c>
      <c r="I64" s="140">
        <v>895</v>
      </c>
      <c r="J64" s="115">
        <v>11</v>
      </c>
      <c r="K64" s="116">
        <v>1.229050279329609</v>
      </c>
    </row>
    <row r="65" spans="1:11" ht="14.1" customHeight="1" x14ac:dyDescent="0.2">
      <c r="A65" s="306" t="s">
        <v>297</v>
      </c>
      <c r="B65" s="307" t="s">
        <v>298</v>
      </c>
      <c r="C65" s="308"/>
      <c r="D65" s="113">
        <v>0.32075283310868152</v>
      </c>
      <c r="E65" s="115">
        <v>771</v>
      </c>
      <c r="F65" s="114">
        <v>766</v>
      </c>
      <c r="G65" s="114">
        <v>756</v>
      </c>
      <c r="H65" s="114">
        <v>736</v>
      </c>
      <c r="I65" s="140">
        <v>735</v>
      </c>
      <c r="J65" s="115">
        <v>36</v>
      </c>
      <c r="K65" s="116">
        <v>4.8979591836734695</v>
      </c>
    </row>
    <row r="66" spans="1:11" ht="14.1" customHeight="1" x14ac:dyDescent="0.2">
      <c r="A66" s="306">
        <v>82</v>
      </c>
      <c r="B66" s="307" t="s">
        <v>299</v>
      </c>
      <c r="C66" s="308"/>
      <c r="D66" s="113">
        <v>1.3570632186777163</v>
      </c>
      <c r="E66" s="115">
        <v>3262</v>
      </c>
      <c r="F66" s="114">
        <v>3325</v>
      </c>
      <c r="G66" s="114">
        <v>3412</v>
      </c>
      <c r="H66" s="114">
        <v>3417</v>
      </c>
      <c r="I66" s="140">
        <v>3372</v>
      </c>
      <c r="J66" s="115">
        <v>-110</v>
      </c>
      <c r="K66" s="116">
        <v>-3.262158956109134</v>
      </c>
    </row>
    <row r="67" spans="1:11" ht="14.1" customHeight="1" x14ac:dyDescent="0.2">
      <c r="A67" s="306" t="s">
        <v>300</v>
      </c>
      <c r="B67" s="307" t="s">
        <v>301</v>
      </c>
      <c r="C67" s="308"/>
      <c r="D67" s="113">
        <v>0.78794535137204003</v>
      </c>
      <c r="E67" s="115">
        <v>1894</v>
      </c>
      <c r="F67" s="114">
        <v>1965</v>
      </c>
      <c r="G67" s="114">
        <v>2023</v>
      </c>
      <c r="H67" s="114">
        <v>2051</v>
      </c>
      <c r="I67" s="140">
        <v>2008</v>
      </c>
      <c r="J67" s="115">
        <v>-114</v>
      </c>
      <c r="K67" s="116">
        <v>-5.6772908366533867</v>
      </c>
    </row>
    <row r="68" spans="1:11" ht="14.1" customHeight="1" x14ac:dyDescent="0.2">
      <c r="A68" s="306" t="s">
        <v>302</v>
      </c>
      <c r="B68" s="307" t="s">
        <v>303</v>
      </c>
      <c r="C68" s="308"/>
      <c r="D68" s="113">
        <v>0.30702411262543056</v>
      </c>
      <c r="E68" s="115">
        <v>738</v>
      </c>
      <c r="F68" s="114">
        <v>731</v>
      </c>
      <c r="G68" s="114">
        <v>753</v>
      </c>
      <c r="H68" s="114">
        <v>739</v>
      </c>
      <c r="I68" s="140">
        <v>744</v>
      </c>
      <c r="J68" s="115">
        <v>-6</v>
      </c>
      <c r="K68" s="116">
        <v>-0.80645161290322576</v>
      </c>
    </row>
    <row r="69" spans="1:11" ht="14.1" customHeight="1" x14ac:dyDescent="0.2">
      <c r="A69" s="306">
        <v>83</v>
      </c>
      <c r="B69" s="307" t="s">
        <v>304</v>
      </c>
      <c r="C69" s="308"/>
      <c r="D69" s="113">
        <v>2.6642038174163378</v>
      </c>
      <c r="E69" s="115">
        <v>6404</v>
      </c>
      <c r="F69" s="114">
        <v>6382</v>
      </c>
      <c r="G69" s="114">
        <v>6312</v>
      </c>
      <c r="H69" s="114">
        <v>6273</v>
      </c>
      <c r="I69" s="140">
        <v>6278</v>
      </c>
      <c r="J69" s="115">
        <v>126</v>
      </c>
      <c r="K69" s="116">
        <v>2.0070086014654347</v>
      </c>
    </row>
    <row r="70" spans="1:11" ht="14.1" customHeight="1" x14ac:dyDescent="0.2">
      <c r="A70" s="306" t="s">
        <v>305</v>
      </c>
      <c r="B70" s="307" t="s">
        <v>306</v>
      </c>
      <c r="C70" s="308"/>
      <c r="D70" s="113">
        <v>2.2515101592531575</v>
      </c>
      <c r="E70" s="115">
        <v>5412</v>
      </c>
      <c r="F70" s="114">
        <v>5418</v>
      </c>
      <c r="G70" s="114">
        <v>5361</v>
      </c>
      <c r="H70" s="114">
        <v>5311</v>
      </c>
      <c r="I70" s="140">
        <v>5321</v>
      </c>
      <c r="J70" s="115">
        <v>91</v>
      </c>
      <c r="K70" s="116">
        <v>1.710204848712648</v>
      </c>
    </row>
    <row r="71" spans="1:11" ht="14.1" customHeight="1" x14ac:dyDescent="0.2">
      <c r="A71" s="306"/>
      <c r="B71" s="307" t="s">
        <v>307</v>
      </c>
      <c r="C71" s="308"/>
      <c r="D71" s="113">
        <v>1.5733945717471254</v>
      </c>
      <c r="E71" s="115">
        <v>3782</v>
      </c>
      <c r="F71" s="114">
        <v>3799</v>
      </c>
      <c r="G71" s="114">
        <v>3752</v>
      </c>
      <c r="H71" s="114">
        <v>3735</v>
      </c>
      <c r="I71" s="140">
        <v>3752</v>
      </c>
      <c r="J71" s="115">
        <v>30</v>
      </c>
      <c r="K71" s="116">
        <v>0.79957356076759056</v>
      </c>
    </row>
    <row r="72" spans="1:11" ht="14.1" customHeight="1" x14ac:dyDescent="0.2">
      <c r="A72" s="306">
        <v>84</v>
      </c>
      <c r="B72" s="307" t="s">
        <v>308</v>
      </c>
      <c r="C72" s="308"/>
      <c r="D72" s="113">
        <v>2.5481337260579435</v>
      </c>
      <c r="E72" s="115">
        <v>6125</v>
      </c>
      <c r="F72" s="114">
        <v>6149</v>
      </c>
      <c r="G72" s="114">
        <v>5996</v>
      </c>
      <c r="H72" s="114">
        <v>6062</v>
      </c>
      <c r="I72" s="140">
        <v>5941</v>
      </c>
      <c r="J72" s="115">
        <v>184</v>
      </c>
      <c r="K72" s="116">
        <v>3.0971216966840598</v>
      </c>
    </row>
    <row r="73" spans="1:11" ht="14.1" customHeight="1" x14ac:dyDescent="0.2">
      <c r="A73" s="306" t="s">
        <v>309</v>
      </c>
      <c r="B73" s="307" t="s">
        <v>310</v>
      </c>
      <c r="C73" s="308"/>
      <c r="D73" s="113">
        <v>0.22007554956484116</v>
      </c>
      <c r="E73" s="115">
        <v>529</v>
      </c>
      <c r="F73" s="114">
        <v>517</v>
      </c>
      <c r="G73" s="114">
        <v>497</v>
      </c>
      <c r="H73" s="114">
        <v>555</v>
      </c>
      <c r="I73" s="140">
        <v>546</v>
      </c>
      <c r="J73" s="115">
        <v>-17</v>
      </c>
      <c r="K73" s="116">
        <v>-3.1135531135531136</v>
      </c>
    </row>
    <row r="74" spans="1:11" ht="14.1" customHeight="1" x14ac:dyDescent="0.2">
      <c r="A74" s="306" t="s">
        <v>311</v>
      </c>
      <c r="B74" s="307" t="s">
        <v>312</v>
      </c>
      <c r="C74" s="308"/>
      <c r="D74" s="113">
        <v>6.697951508495166E-2</v>
      </c>
      <c r="E74" s="115">
        <v>161</v>
      </c>
      <c r="F74" s="114">
        <v>166</v>
      </c>
      <c r="G74" s="114">
        <v>163</v>
      </c>
      <c r="H74" s="114">
        <v>165</v>
      </c>
      <c r="I74" s="140">
        <v>165</v>
      </c>
      <c r="J74" s="115">
        <v>-4</v>
      </c>
      <c r="K74" s="116">
        <v>-2.4242424242424243</v>
      </c>
    </row>
    <row r="75" spans="1:11" ht="14.1" customHeight="1" x14ac:dyDescent="0.2">
      <c r="A75" s="306" t="s">
        <v>313</v>
      </c>
      <c r="B75" s="307" t="s">
        <v>314</v>
      </c>
      <c r="C75" s="308"/>
      <c r="D75" s="113">
        <v>1.7589403091874261</v>
      </c>
      <c r="E75" s="115">
        <v>4228</v>
      </c>
      <c r="F75" s="114">
        <v>4266</v>
      </c>
      <c r="G75" s="114">
        <v>4137</v>
      </c>
      <c r="H75" s="114">
        <v>4137</v>
      </c>
      <c r="I75" s="140">
        <v>4035</v>
      </c>
      <c r="J75" s="115">
        <v>193</v>
      </c>
      <c r="K75" s="116">
        <v>4.7831474597273855</v>
      </c>
    </row>
    <row r="76" spans="1:11" ht="14.1" customHeight="1" x14ac:dyDescent="0.2">
      <c r="A76" s="306">
        <v>91</v>
      </c>
      <c r="B76" s="307" t="s">
        <v>315</v>
      </c>
      <c r="C76" s="308"/>
      <c r="D76" s="113">
        <v>0.19345015226399082</v>
      </c>
      <c r="E76" s="115">
        <v>465</v>
      </c>
      <c r="F76" s="114">
        <v>465</v>
      </c>
      <c r="G76" s="114">
        <v>464</v>
      </c>
      <c r="H76" s="114">
        <v>442</v>
      </c>
      <c r="I76" s="140">
        <v>438</v>
      </c>
      <c r="J76" s="115">
        <v>27</v>
      </c>
      <c r="K76" s="116">
        <v>6.1643835616438354</v>
      </c>
    </row>
    <row r="77" spans="1:11" ht="14.1" customHeight="1" x14ac:dyDescent="0.2">
      <c r="A77" s="306">
        <v>92</v>
      </c>
      <c r="B77" s="307" t="s">
        <v>316</v>
      </c>
      <c r="C77" s="308"/>
      <c r="D77" s="113">
        <v>4.0973990315011735</v>
      </c>
      <c r="E77" s="115">
        <v>9849</v>
      </c>
      <c r="F77" s="114">
        <v>9894</v>
      </c>
      <c r="G77" s="114">
        <v>9924</v>
      </c>
      <c r="H77" s="114">
        <v>9824</v>
      </c>
      <c r="I77" s="140">
        <v>9731</v>
      </c>
      <c r="J77" s="115">
        <v>118</v>
      </c>
      <c r="K77" s="116">
        <v>1.2126194635700338</v>
      </c>
    </row>
    <row r="78" spans="1:11" ht="14.1" customHeight="1" x14ac:dyDescent="0.2">
      <c r="A78" s="306">
        <v>93</v>
      </c>
      <c r="B78" s="307" t="s">
        <v>317</v>
      </c>
      <c r="C78" s="308"/>
      <c r="D78" s="113">
        <v>0.22298770239462168</v>
      </c>
      <c r="E78" s="115">
        <v>536</v>
      </c>
      <c r="F78" s="114">
        <v>550</v>
      </c>
      <c r="G78" s="114">
        <v>564</v>
      </c>
      <c r="H78" s="114">
        <v>589</v>
      </c>
      <c r="I78" s="140">
        <v>573</v>
      </c>
      <c r="J78" s="115">
        <v>-37</v>
      </c>
      <c r="K78" s="116">
        <v>-6.4572425828970328</v>
      </c>
    </row>
    <row r="79" spans="1:11" ht="14.1" customHeight="1" x14ac:dyDescent="0.2">
      <c r="A79" s="306">
        <v>94</v>
      </c>
      <c r="B79" s="307" t="s">
        <v>318</v>
      </c>
      <c r="C79" s="308"/>
      <c r="D79" s="113">
        <v>1.2796831577721199</v>
      </c>
      <c r="E79" s="115">
        <v>3076</v>
      </c>
      <c r="F79" s="114">
        <v>2936</v>
      </c>
      <c r="G79" s="114">
        <v>3521</v>
      </c>
      <c r="H79" s="114">
        <v>3200</v>
      </c>
      <c r="I79" s="140">
        <v>3068</v>
      </c>
      <c r="J79" s="115">
        <v>8</v>
      </c>
      <c r="K79" s="116">
        <v>0.2607561929595828</v>
      </c>
    </row>
    <row r="80" spans="1:11" ht="14.1" customHeight="1" x14ac:dyDescent="0.2">
      <c r="A80" s="306" t="s">
        <v>319</v>
      </c>
      <c r="B80" s="307" t="s">
        <v>320</v>
      </c>
      <c r="C80" s="308"/>
      <c r="D80" s="113">
        <v>2.7041419133676137E-2</v>
      </c>
      <c r="E80" s="115">
        <v>65</v>
      </c>
      <c r="F80" s="114">
        <v>27</v>
      </c>
      <c r="G80" s="114">
        <v>26</v>
      </c>
      <c r="H80" s="114">
        <v>21</v>
      </c>
      <c r="I80" s="140">
        <v>21</v>
      </c>
      <c r="J80" s="115">
        <v>44</v>
      </c>
      <c r="K80" s="116">
        <v>209.52380952380952</v>
      </c>
    </row>
    <row r="81" spans="1:11" ht="14.1" customHeight="1" x14ac:dyDescent="0.2">
      <c r="A81" s="310" t="s">
        <v>321</v>
      </c>
      <c r="B81" s="311" t="s">
        <v>224</v>
      </c>
      <c r="C81" s="312"/>
      <c r="D81" s="125">
        <v>6.0739187592564858E-2</v>
      </c>
      <c r="E81" s="143">
        <v>146</v>
      </c>
      <c r="F81" s="144">
        <v>149</v>
      </c>
      <c r="G81" s="144">
        <v>146</v>
      </c>
      <c r="H81" s="144">
        <v>150</v>
      </c>
      <c r="I81" s="145">
        <v>148</v>
      </c>
      <c r="J81" s="143">
        <v>-2</v>
      </c>
      <c r="K81" s="146">
        <v>-1.3513513513513513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42835</v>
      </c>
      <c r="E12" s="114">
        <v>44254</v>
      </c>
      <c r="F12" s="114">
        <v>44100</v>
      </c>
      <c r="G12" s="114">
        <v>44195</v>
      </c>
      <c r="H12" s="140">
        <v>42617</v>
      </c>
      <c r="I12" s="115">
        <v>218</v>
      </c>
      <c r="J12" s="116">
        <v>0.51153295633198015</v>
      </c>
      <c r="K12"/>
      <c r="L12"/>
      <c r="M12"/>
      <c r="N12"/>
      <c r="O12"/>
      <c r="P12"/>
    </row>
    <row r="13" spans="1:16" s="110" customFormat="1" ht="14.45" customHeight="1" x14ac:dyDescent="0.2">
      <c r="A13" s="120" t="s">
        <v>105</v>
      </c>
      <c r="B13" s="119" t="s">
        <v>106</v>
      </c>
      <c r="C13" s="113">
        <v>45.682269172405746</v>
      </c>
      <c r="D13" s="115">
        <v>19568</v>
      </c>
      <c r="E13" s="114">
        <v>20004</v>
      </c>
      <c r="F13" s="114">
        <v>19847</v>
      </c>
      <c r="G13" s="114">
        <v>19797</v>
      </c>
      <c r="H13" s="140">
        <v>19132</v>
      </c>
      <c r="I13" s="115">
        <v>436</v>
      </c>
      <c r="J13" s="116">
        <v>2.2789044532720051</v>
      </c>
      <c r="K13"/>
      <c r="L13"/>
      <c r="M13"/>
      <c r="N13"/>
      <c r="O13"/>
      <c r="P13"/>
    </row>
    <row r="14" spans="1:16" s="110" customFormat="1" ht="14.45" customHeight="1" x14ac:dyDescent="0.2">
      <c r="A14" s="120"/>
      <c r="B14" s="119" t="s">
        <v>107</v>
      </c>
      <c r="C14" s="113">
        <v>54.317730827594254</v>
      </c>
      <c r="D14" s="115">
        <v>23267</v>
      </c>
      <c r="E14" s="114">
        <v>24250</v>
      </c>
      <c r="F14" s="114">
        <v>24253</v>
      </c>
      <c r="G14" s="114">
        <v>24398</v>
      </c>
      <c r="H14" s="140">
        <v>23485</v>
      </c>
      <c r="I14" s="115">
        <v>-218</v>
      </c>
      <c r="J14" s="116">
        <v>-0.92825207579305935</v>
      </c>
      <c r="K14"/>
      <c r="L14"/>
      <c r="M14"/>
      <c r="N14"/>
      <c r="O14"/>
      <c r="P14"/>
    </row>
    <row r="15" spans="1:16" s="110" customFormat="1" ht="14.45" customHeight="1" x14ac:dyDescent="0.2">
      <c r="A15" s="118" t="s">
        <v>105</v>
      </c>
      <c r="B15" s="121" t="s">
        <v>108</v>
      </c>
      <c r="C15" s="113">
        <v>17.172872650869618</v>
      </c>
      <c r="D15" s="115">
        <v>7356</v>
      </c>
      <c r="E15" s="114">
        <v>7725</v>
      </c>
      <c r="F15" s="114">
        <v>7637</v>
      </c>
      <c r="G15" s="114">
        <v>7768</v>
      </c>
      <c r="H15" s="140">
        <v>7521</v>
      </c>
      <c r="I15" s="115">
        <v>-165</v>
      </c>
      <c r="J15" s="116">
        <v>-2.1938571998404468</v>
      </c>
      <c r="K15"/>
      <c r="L15"/>
      <c r="M15"/>
      <c r="N15"/>
      <c r="O15"/>
      <c r="P15"/>
    </row>
    <row r="16" spans="1:16" s="110" customFormat="1" ht="14.45" customHeight="1" x14ac:dyDescent="0.2">
      <c r="A16" s="118"/>
      <c r="B16" s="121" t="s">
        <v>109</v>
      </c>
      <c r="C16" s="113">
        <v>54.945721956344109</v>
      </c>
      <c r="D16" s="115">
        <v>23536</v>
      </c>
      <c r="E16" s="114">
        <v>24352</v>
      </c>
      <c r="F16" s="114">
        <v>24346</v>
      </c>
      <c r="G16" s="114">
        <v>24415</v>
      </c>
      <c r="H16" s="140">
        <v>23530</v>
      </c>
      <c r="I16" s="115">
        <v>6</v>
      </c>
      <c r="J16" s="116">
        <v>2.5499362515937103E-2</v>
      </c>
      <c r="K16"/>
      <c r="L16"/>
      <c r="M16"/>
      <c r="N16"/>
      <c r="O16"/>
      <c r="P16"/>
    </row>
    <row r="17" spans="1:16" s="110" customFormat="1" ht="14.45" customHeight="1" x14ac:dyDescent="0.2">
      <c r="A17" s="118"/>
      <c r="B17" s="121" t="s">
        <v>110</v>
      </c>
      <c r="C17" s="113">
        <v>14.782304190498424</v>
      </c>
      <c r="D17" s="115">
        <v>6332</v>
      </c>
      <c r="E17" s="114">
        <v>6449</v>
      </c>
      <c r="F17" s="114">
        <v>6444</v>
      </c>
      <c r="G17" s="114">
        <v>6386</v>
      </c>
      <c r="H17" s="140">
        <v>6073</v>
      </c>
      <c r="I17" s="115">
        <v>259</v>
      </c>
      <c r="J17" s="116">
        <v>4.2647785279104236</v>
      </c>
      <c r="K17"/>
      <c r="L17"/>
      <c r="M17"/>
      <c r="N17"/>
      <c r="O17"/>
      <c r="P17"/>
    </row>
    <row r="18" spans="1:16" s="110" customFormat="1" ht="14.45" customHeight="1" x14ac:dyDescent="0.2">
      <c r="A18" s="120"/>
      <c r="B18" s="121" t="s">
        <v>111</v>
      </c>
      <c r="C18" s="113">
        <v>13.099101202287848</v>
      </c>
      <c r="D18" s="115">
        <v>5611</v>
      </c>
      <c r="E18" s="114">
        <v>5728</v>
      </c>
      <c r="F18" s="114">
        <v>5673</v>
      </c>
      <c r="G18" s="114">
        <v>5626</v>
      </c>
      <c r="H18" s="140">
        <v>5493</v>
      </c>
      <c r="I18" s="115">
        <v>118</v>
      </c>
      <c r="J18" s="116">
        <v>2.1481886036774078</v>
      </c>
      <c r="K18"/>
      <c r="L18"/>
      <c r="M18"/>
      <c r="N18"/>
      <c r="O18"/>
      <c r="P18"/>
    </row>
    <row r="19" spans="1:16" s="110" customFormat="1" ht="14.45" customHeight="1" x14ac:dyDescent="0.2">
      <c r="A19" s="120"/>
      <c r="B19" s="121" t="s">
        <v>112</v>
      </c>
      <c r="C19" s="113">
        <v>1.099568110190265</v>
      </c>
      <c r="D19" s="115">
        <v>471</v>
      </c>
      <c r="E19" s="114">
        <v>458</v>
      </c>
      <c r="F19" s="114">
        <v>446</v>
      </c>
      <c r="G19" s="114">
        <v>362</v>
      </c>
      <c r="H19" s="140">
        <v>335</v>
      </c>
      <c r="I19" s="115">
        <v>136</v>
      </c>
      <c r="J19" s="116">
        <v>40.597014925373138</v>
      </c>
      <c r="K19"/>
      <c r="L19"/>
      <c r="M19"/>
      <c r="N19"/>
      <c r="O19"/>
      <c r="P19"/>
    </row>
    <row r="20" spans="1:16" s="110" customFormat="1" ht="14.45" customHeight="1" x14ac:dyDescent="0.2">
      <c r="A20" s="120" t="s">
        <v>113</v>
      </c>
      <c r="B20" s="119" t="s">
        <v>116</v>
      </c>
      <c r="C20" s="113">
        <v>70.99334656239057</v>
      </c>
      <c r="D20" s="115">
        <v>30410</v>
      </c>
      <c r="E20" s="114">
        <v>31619</v>
      </c>
      <c r="F20" s="114">
        <v>31556</v>
      </c>
      <c r="G20" s="114">
        <v>31555</v>
      </c>
      <c r="H20" s="140">
        <v>30839</v>
      </c>
      <c r="I20" s="115">
        <v>-429</v>
      </c>
      <c r="J20" s="116">
        <v>-1.391095690521742</v>
      </c>
      <c r="K20"/>
      <c r="L20"/>
      <c r="M20"/>
      <c r="N20"/>
      <c r="O20"/>
      <c r="P20"/>
    </row>
    <row r="21" spans="1:16" s="110" customFormat="1" ht="14.45" customHeight="1" x14ac:dyDescent="0.2">
      <c r="A21" s="123"/>
      <c r="B21" s="124" t="s">
        <v>117</v>
      </c>
      <c r="C21" s="125">
        <v>28.805883039570446</v>
      </c>
      <c r="D21" s="143">
        <v>12339</v>
      </c>
      <c r="E21" s="144">
        <v>12548</v>
      </c>
      <c r="F21" s="144">
        <v>12451</v>
      </c>
      <c r="G21" s="144">
        <v>12547</v>
      </c>
      <c r="H21" s="145">
        <v>11695</v>
      </c>
      <c r="I21" s="143">
        <v>644</v>
      </c>
      <c r="J21" s="146">
        <v>5.506626763574177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30852</v>
      </c>
      <c r="E56" s="114">
        <v>32009</v>
      </c>
      <c r="F56" s="114">
        <v>31736</v>
      </c>
      <c r="G56" s="114">
        <v>31894</v>
      </c>
      <c r="H56" s="140">
        <v>31368</v>
      </c>
      <c r="I56" s="115">
        <v>-516</v>
      </c>
      <c r="J56" s="116">
        <v>-1.6449885233358836</v>
      </c>
      <c r="K56"/>
      <c r="L56"/>
      <c r="M56"/>
      <c r="N56"/>
      <c r="O56"/>
      <c r="P56"/>
    </row>
    <row r="57" spans="1:16" s="110" customFormat="1" ht="14.45" customHeight="1" x14ac:dyDescent="0.2">
      <c r="A57" s="120" t="s">
        <v>105</v>
      </c>
      <c r="B57" s="119" t="s">
        <v>106</v>
      </c>
      <c r="C57" s="113">
        <v>41.974588357318815</v>
      </c>
      <c r="D57" s="115">
        <v>12950</v>
      </c>
      <c r="E57" s="114">
        <v>13337</v>
      </c>
      <c r="F57" s="114">
        <v>13157</v>
      </c>
      <c r="G57" s="114">
        <v>13136</v>
      </c>
      <c r="H57" s="140">
        <v>12870</v>
      </c>
      <c r="I57" s="115">
        <v>80</v>
      </c>
      <c r="J57" s="116">
        <v>0.62160062160062157</v>
      </c>
    </row>
    <row r="58" spans="1:16" s="110" customFormat="1" ht="14.45" customHeight="1" x14ac:dyDescent="0.2">
      <c r="A58" s="120"/>
      <c r="B58" s="119" t="s">
        <v>107</v>
      </c>
      <c r="C58" s="113">
        <v>58.025411642681185</v>
      </c>
      <c r="D58" s="115">
        <v>17902</v>
      </c>
      <c r="E58" s="114">
        <v>18672</v>
      </c>
      <c r="F58" s="114">
        <v>18579</v>
      </c>
      <c r="G58" s="114">
        <v>18758</v>
      </c>
      <c r="H58" s="140">
        <v>18498</v>
      </c>
      <c r="I58" s="115">
        <v>-596</v>
      </c>
      <c r="J58" s="116">
        <v>-3.2219699426965076</v>
      </c>
    </row>
    <row r="59" spans="1:16" s="110" customFormat="1" ht="14.45" customHeight="1" x14ac:dyDescent="0.2">
      <c r="A59" s="118" t="s">
        <v>105</v>
      </c>
      <c r="B59" s="121" t="s">
        <v>108</v>
      </c>
      <c r="C59" s="113">
        <v>20.008427330481005</v>
      </c>
      <c r="D59" s="115">
        <v>6173</v>
      </c>
      <c r="E59" s="114">
        <v>6507</v>
      </c>
      <c r="F59" s="114">
        <v>6389</v>
      </c>
      <c r="G59" s="114">
        <v>6484</v>
      </c>
      <c r="H59" s="140">
        <v>6275</v>
      </c>
      <c r="I59" s="115">
        <v>-102</v>
      </c>
      <c r="J59" s="116">
        <v>-1.6254980079681276</v>
      </c>
    </row>
    <row r="60" spans="1:16" s="110" customFormat="1" ht="14.45" customHeight="1" x14ac:dyDescent="0.2">
      <c r="A60" s="118"/>
      <c r="B60" s="121" t="s">
        <v>109</v>
      </c>
      <c r="C60" s="113">
        <v>51.082587838713863</v>
      </c>
      <c r="D60" s="115">
        <v>15760</v>
      </c>
      <c r="E60" s="114">
        <v>16371</v>
      </c>
      <c r="F60" s="114">
        <v>16228</v>
      </c>
      <c r="G60" s="114">
        <v>16392</v>
      </c>
      <c r="H60" s="140">
        <v>16174</v>
      </c>
      <c r="I60" s="115">
        <v>-414</v>
      </c>
      <c r="J60" s="116">
        <v>-2.5596636577222704</v>
      </c>
    </row>
    <row r="61" spans="1:16" s="110" customFormat="1" ht="14.45" customHeight="1" x14ac:dyDescent="0.2">
      <c r="A61" s="118"/>
      <c r="B61" s="121" t="s">
        <v>110</v>
      </c>
      <c r="C61" s="113">
        <v>14.997406975236613</v>
      </c>
      <c r="D61" s="115">
        <v>4627</v>
      </c>
      <c r="E61" s="114">
        <v>4707</v>
      </c>
      <c r="F61" s="114">
        <v>4717</v>
      </c>
      <c r="G61" s="114">
        <v>4648</v>
      </c>
      <c r="H61" s="140">
        <v>4568</v>
      </c>
      <c r="I61" s="115">
        <v>59</v>
      </c>
      <c r="J61" s="116">
        <v>1.2915936952714535</v>
      </c>
    </row>
    <row r="62" spans="1:16" s="110" customFormat="1" ht="14.45" customHeight="1" x14ac:dyDescent="0.2">
      <c r="A62" s="120"/>
      <c r="B62" s="121" t="s">
        <v>111</v>
      </c>
      <c r="C62" s="113">
        <v>13.91157785556852</v>
      </c>
      <c r="D62" s="115">
        <v>4292</v>
      </c>
      <c r="E62" s="114">
        <v>4424</v>
      </c>
      <c r="F62" s="114">
        <v>4402</v>
      </c>
      <c r="G62" s="114">
        <v>4370</v>
      </c>
      <c r="H62" s="140">
        <v>4351</v>
      </c>
      <c r="I62" s="115">
        <v>-59</v>
      </c>
      <c r="J62" s="116">
        <v>-1.356010112617789</v>
      </c>
    </row>
    <row r="63" spans="1:16" s="110" customFormat="1" ht="14.45" customHeight="1" x14ac:dyDescent="0.2">
      <c r="A63" s="120"/>
      <c r="B63" s="121" t="s">
        <v>112</v>
      </c>
      <c r="C63" s="113">
        <v>0.95941916245300141</v>
      </c>
      <c r="D63" s="115">
        <v>296</v>
      </c>
      <c r="E63" s="114">
        <v>304</v>
      </c>
      <c r="F63" s="114">
        <v>326</v>
      </c>
      <c r="G63" s="114">
        <v>295</v>
      </c>
      <c r="H63" s="140">
        <v>273</v>
      </c>
      <c r="I63" s="115">
        <v>23</v>
      </c>
      <c r="J63" s="116">
        <v>8.4249084249084252</v>
      </c>
    </row>
    <row r="64" spans="1:16" s="110" customFormat="1" ht="14.45" customHeight="1" x14ac:dyDescent="0.2">
      <c r="A64" s="120" t="s">
        <v>113</v>
      </c>
      <c r="B64" s="119" t="s">
        <v>116</v>
      </c>
      <c r="C64" s="113">
        <v>76.701672500972379</v>
      </c>
      <c r="D64" s="115">
        <v>23664</v>
      </c>
      <c r="E64" s="114">
        <v>24611</v>
      </c>
      <c r="F64" s="114">
        <v>24489</v>
      </c>
      <c r="G64" s="114">
        <v>24599</v>
      </c>
      <c r="H64" s="140">
        <v>24305</v>
      </c>
      <c r="I64" s="115">
        <v>-641</v>
      </c>
      <c r="J64" s="116">
        <v>-2.637317424398272</v>
      </c>
    </row>
    <row r="65" spans="1:10" s="110" customFormat="1" ht="14.45" customHeight="1" x14ac:dyDescent="0.2">
      <c r="A65" s="123"/>
      <c r="B65" s="124" t="s">
        <v>117</v>
      </c>
      <c r="C65" s="125">
        <v>23.097368079865163</v>
      </c>
      <c r="D65" s="143">
        <v>7126</v>
      </c>
      <c r="E65" s="144">
        <v>7331</v>
      </c>
      <c r="F65" s="144">
        <v>7180</v>
      </c>
      <c r="G65" s="144">
        <v>7237</v>
      </c>
      <c r="H65" s="145">
        <v>7000</v>
      </c>
      <c r="I65" s="143">
        <v>126</v>
      </c>
      <c r="J65" s="146">
        <v>1.8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42835</v>
      </c>
      <c r="G11" s="114">
        <v>44254</v>
      </c>
      <c r="H11" s="114">
        <v>44100</v>
      </c>
      <c r="I11" s="114">
        <v>44195</v>
      </c>
      <c r="J11" s="140">
        <v>42617</v>
      </c>
      <c r="K11" s="114">
        <v>218</v>
      </c>
      <c r="L11" s="116">
        <v>0.51153295633198015</v>
      </c>
    </row>
    <row r="12" spans="1:17" s="110" customFormat="1" ht="24" customHeight="1" x14ac:dyDescent="0.2">
      <c r="A12" s="604" t="s">
        <v>185</v>
      </c>
      <c r="B12" s="605"/>
      <c r="C12" s="605"/>
      <c r="D12" s="606"/>
      <c r="E12" s="113">
        <v>45.682269172405746</v>
      </c>
      <c r="F12" s="115">
        <v>19568</v>
      </c>
      <c r="G12" s="114">
        <v>20004</v>
      </c>
      <c r="H12" s="114">
        <v>19847</v>
      </c>
      <c r="I12" s="114">
        <v>19797</v>
      </c>
      <c r="J12" s="140">
        <v>19132</v>
      </c>
      <c r="K12" s="114">
        <v>436</v>
      </c>
      <c r="L12" s="116">
        <v>2.2789044532720051</v>
      </c>
    </row>
    <row r="13" spans="1:17" s="110" customFormat="1" ht="15" customHeight="1" x14ac:dyDescent="0.2">
      <c r="A13" s="120"/>
      <c r="B13" s="612" t="s">
        <v>107</v>
      </c>
      <c r="C13" s="612"/>
      <c r="E13" s="113">
        <v>54.317730827594254</v>
      </c>
      <c r="F13" s="115">
        <v>23267</v>
      </c>
      <c r="G13" s="114">
        <v>24250</v>
      </c>
      <c r="H13" s="114">
        <v>24253</v>
      </c>
      <c r="I13" s="114">
        <v>24398</v>
      </c>
      <c r="J13" s="140">
        <v>23485</v>
      </c>
      <c r="K13" s="114">
        <v>-218</v>
      </c>
      <c r="L13" s="116">
        <v>-0.92825207579305935</v>
      </c>
    </row>
    <row r="14" spans="1:17" s="110" customFormat="1" ht="22.5" customHeight="1" x14ac:dyDescent="0.2">
      <c r="A14" s="604" t="s">
        <v>186</v>
      </c>
      <c r="B14" s="605"/>
      <c r="C14" s="605"/>
      <c r="D14" s="606"/>
      <c r="E14" s="113">
        <v>17.172872650869618</v>
      </c>
      <c r="F14" s="115">
        <v>7356</v>
      </c>
      <c r="G14" s="114">
        <v>7725</v>
      </c>
      <c r="H14" s="114">
        <v>7637</v>
      </c>
      <c r="I14" s="114">
        <v>7768</v>
      </c>
      <c r="J14" s="140">
        <v>7521</v>
      </c>
      <c r="K14" s="114">
        <v>-165</v>
      </c>
      <c r="L14" s="116">
        <v>-2.1938571998404468</v>
      </c>
    </row>
    <row r="15" spans="1:17" s="110" customFormat="1" ht="15" customHeight="1" x14ac:dyDescent="0.2">
      <c r="A15" s="120"/>
      <c r="B15" s="119"/>
      <c r="C15" s="258" t="s">
        <v>106</v>
      </c>
      <c r="E15" s="113">
        <v>55.723219140837415</v>
      </c>
      <c r="F15" s="115">
        <v>4099</v>
      </c>
      <c r="G15" s="114">
        <v>4257</v>
      </c>
      <c r="H15" s="114">
        <v>4150</v>
      </c>
      <c r="I15" s="114">
        <v>4290</v>
      </c>
      <c r="J15" s="140">
        <v>4172</v>
      </c>
      <c r="K15" s="114">
        <v>-73</v>
      </c>
      <c r="L15" s="116">
        <v>-1.7497603068072867</v>
      </c>
    </row>
    <row r="16" spans="1:17" s="110" customFormat="1" ht="15" customHeight="1" x14ac:dyDescent="0.2">
      <c r="A16" s="120"/>
      <c r="B16" s="119"/>
      <c r="C16" s="258" t="s">
        <v>107</v>
      </c>
      <c r="E16" s="113">
        <v>44.276780859162585</v>
      </c>
      <c r="F16" s="115">
        <v>3257</v>
      </c>
      <c r="G16" s="114">
        <v>3468</v>
      </c>
      <c r="H16" s="114">
        <v>3487</v>
      </c>
      <c r="I16" s="114">
        <v>3478</v>
      </c>
      <c r="J16" s="140">
        <v>3349</v>
      </c>
      <c r="K16" s="114">
        <v>-92</v>
      </c>
      <c r="L16" s="116">
        <v>-2.7470886831890118</v>
      </c>
    </row>
    <row r="17" spans="1:12" s="110" customFormat="1" ht="15" customHeight="1" x14ac:dyDescent="0.2">
      <c r="A17" s="120"/>
      <c r="B17" s="121" t="s">
        <v>109</v>
      </c>
      <c r="C17" s="258"/>
      <c r="E17" s="113">
        <v>54.945721956344109</v>
      </c>
      <c r="F17" s="115">
        <v>23536</v>
      </c>
      <c r="G17" s="114">
        <v>24352</v>
      </c>
      <c r="H17" s="114">
        <v>24346</v>
      </c>
      <c r="I17" s="114">
        <v>24415</v>
      </c>
      <c r="J17" s="140">
        <v>23530</v>
      </c>
      <c r="K17" s="114">
        <v>6</v>
      </c>
      <c r="L17" s="116">
        <v>2.5499362515937103E-2</v>
      </c>
    </row>
    <row r="18" spans="1:12" s="110" customFormat="1" ht="15" customHeight="1" x14ac:dyDescent="0.2">
      <c r="A18" s="120"/>
      <c r="B18" s="119"/>
      <c r="C18" s="258" t="s">
        <v>106</v>
      </c>
      <c r="E18" s="113">
        <v>44.557273963290278</v>
      </c>
      <c r="F18" s="115">
        <v>10487</v>
      </c>
      <c r="G18" s="114">
        <v>10697</v>
      </c>
      <c r="H18" s="114">
        <v>10616</v>
      </c>
      <c r="I18" s="114">
        <v>10484</v>
      </c>
      <c r="J18" s="140">
        <v>10088</v>
      </c>
      <c r="K18" s="114">
        <v>399</v>
      </c>
      <c r="L18" s="116">
        <v>3.9551942902458368</v>
      </c>
    </row>
    <row r="19" spans="1:12" s="110" customFormat="1" ht="15" customHeight="1" x14ac:dyDescent="0.2">
      <c r="A19" s="120"/>
      <c r="B19" s="119"/>
      <c r="C19" s="258" t="s">
        <v>107</v>
      </c>
      <c r="E19" s="113">
        <v>55.442726036709722</v>
      </c>
      <c r="F19" s="115">
        <v>13049</v>
      </c>
      <c r="G19" s="114">
        <v>13655</v>
      </c>
      <c r="H19" s="114">
        <v>13730</v>
      </c>
      <c r="I19" s="114">
        <v>13931</v>
      </c>
      <c r="J19" s="140">
        <v>13442</v>
      </c>
      <c r="K19" s="114">
        <v>-393</v>
      </c>
      <c r="L19" s="116">
        <v>-2.9236720726082428</v>
      </c>
    </row>
    <row r="20" spans="1:12" s="110" customFormat="1" ht="15" customHeight="1" x14ac:dyDescent="0.2">
      <c r="A20" s="120"/>
      <c r="B20" s="121" t="s">
        <v>110</v>
      </c>
      <c r="C20" s="258"/>
      <c r="E20" s="113">
        <v>14.782304190498424</v>
      </c>
      <c r="F20" s="115">
        <v>6332</v>
      </c>
      <c r="G20" s="114">
        <v>6449</v>
      </c>
      <c r="H20" s="114">
        <v>6444</v>
      </c>
      <c r="I20" s="114">
        <v>6386</v>
      </c>
      <c r="J20" s="140">
        <v>6073</v>
      </c>
      <c r="K20" s="114">
        <v>259</v>
      </c>
      <c r="L20" s="116">
        <v>4.2647785279104236</v>
      </c>
    </row>
    <row r="21" spans="1:12" s="110" customFormat="1" ht="15" customHeight="1" x14ac:dyDescent="0.2">
      <c r="A21" s="120"/>
      <c r="B21" s="119"/>
      <c r="C21" s="258" t="s">
        <v>106</v>
      </c>
      <c r="E21" s="113">
        <v>36.355022109917876</v>
      </c>
      <c r="F21" s="115">
        <v>2302</v>
      </c>
      <c r="G21" s="114">
        <v>2333</v>
      </c>
      <c r="H21" s="114">
        <v>2362</v>
      </c>
      <c r="I21" s="114">
        <v>2317</v>
      </c>
      <c r="J21" s="140">
        <v>2216</v>
      </c>
      <c r="K21" s="114">
        <v>86</v>
      </c>
      <c r="L21" s="116">
        <v>3.8808664259927799</v>
      </c>
    </row>
    <row r="22" spans="1:12" s="110" customFormat="1" ht="15" customHeight="1" x14ac:dyDescent="0.2">
      <c r="A22" s="120"/>
      <c r="B22" s="119"/>
      <c r="C22" s="258" t="s">
        <v>107</v>
      </c>
      <c r="E22" s="113">
        <v>63.644977890082124</v>
      </c>
      <c r="F22" s="115">
        <v>4030</v>
      </c>
      <c r="G22" s="114">
        <v>4116</v>
      </c>
      <c r="H22" s="114">
        <v>4082</v>
      </c>
      <c r="I22" s="114">
        <v>4069</v>
      </c>
      <c r="J22" s="140">
        <v>3857</v>
      </c>
      <c r="K22" s="114">
        <v>173</v>
      </c>
      <c r="L22" s="116">
        <v>4.4853513093077524</v>
      </c>
    </row>
    <row r="23" spans="1:12" s="110" customFormat="1" ht="15" customHeight="1" x14ac:dyDescent="0.2">
      <c r="A23" s="120"/>
      <c r="B23" s="121" t="s">
        <v>111</v>
      </c>
      <c r="C23" s="258"/>
      <c r="E23" s="113">
        <v>13.099101202287848</v>
      </c>
      <c r="F23" s="115">
        <v>5611</v>
      </c>
      <c r="G23" s="114">
        <v>5728</v>
      </c>
      <c r="H23" s="114">
        <v>5673</v>
      </c>
      <c r="I23" s="114">
        <v>5626</v>
      </c>
      <c r="J23" s="140">
        <v>5493</v>
      </c>
      <c r="K23" s="114">
        <v>118</v>
      </c>
      <c r="L23" s="116">
        <v>2.1481886036774078</v>
      </c>
    </row>
    <row r="24" spans="1:12" s="110" customFormat="1" ht="15" customHeight="1" x14ac:dyDescent="0.2">
      <c r="A24" s="120"/>
      <c r="B24" s="119"/>
      <c r="C24" s="258" t="s">
        <v>106</v>
      </c>
      <c r="E24" s="113">
        <v>47.763322045981106</v>
      </c>
      <c r="F24" s="115">
        <v>2680</v>
      </c>
      <c r="G24" s="114">
        <v>2717</v>
      </c>
      <c r="H24" s="114">
        <v>2719</v>
      </c>
      <c r="I24" s="114">
        <v>2706</v>
      </c>
      <c r="J24" s="140">
        <v>2656</v>
      </c>
      <c r="K24" s="114">
        <v>24</v>
      </c>
      <c r="L24" s="116">
        <v>0.90361445783132532</v>
      </c>
    </row>
    <row r="25" spans="1:12" s="110" customFormat="1" ht="15" customHeight="1" x14ac:dyDescent="0.2">
      <c r="A25" s="120"/>
      <c r="B25" s="119"/>
      <c r="C25" s="258" t="s">
        <v>107</v>
      </c>
      <c r="E25" s="113">
        <v>52.236677954018894</v>
      </c>
      <c r="F25" s="115">
        <v>2931</v>
      </c>
      <c r="G25" s="114">
        <v>3011</v>
      </c>
      <c r="H25" s="114">
        <v>2954</v>
      </c>
      <c r="I25" s="114">
        <v>2920</v>
      </c>
      <c r="J25" s="140">
        <v>2837</v>
      </c>
      <c r="K25" s="114">
        <v>94</v>
      </c>
      <c r="L25" s="116">
        <v>3.313359182234755</v>
      </c>
    </row>
    <row r="26" spans="1:12" s="110" customFormat="1" ht="15" customHeight="1" x14ac:dyDescent="0.2">
      <c r="A26" s="120"/>
      <c r="C26" s="121" t="s">
        <v>187</v>
      </c>
      <c r="D26" s="110" t="s">
        <v>188</v>
      </c>
      <c r="E26" s="113">
        <v>1.099568110190265</v>
      </c>
      <c r="F26" s="115">
        <v>471</v>
      </c>
      <c r="G26" s="114">
        <v>458</v>
      </c>
      <c r="H26" s="114">
        <v>446</v>
      </c>
      <c r="I26" s="114">
        <v>362</v>
      </c>
      <c r="J26" s="140">
        <v>335</v>
      </c>
      <c r="K26" s="114">
        <v>136</v>
      </c>
      <c r="L26" s="116">
        <v>40.597014925373138</v>
      </c>
    </row>
    <row r="27" spans="1:12" s="110" customFormat="1" ht="15" customHeight="1" x14ac:dyDescent="0.2">
      <c r="A27" s="120"/>
      <c r="B27" s="119"/>
      <c r="D27" s="259" t="s">
        <v>106</v>
      </c>
      <c r="E27" s="113">
        <v>48.195329087048833</v>
      </c>
      <c r="F27" s="115">
        <v>227</v>
      </c>
      <c r="G27" s="114">
        <v>197</v>
      </c>
      <c r="H27" s="114">
        <v>203</v>
      </c>
      <c r="I27" s="114">
        <v>155</v>
      </c>
      <c r="J27" s="140">
        <v>157</v>
      </c>
      <c r="K27" s="114">
        <v>70</v>
      </c>
      <c r="L27" s="116">
        <v>44.585987261146499</v>
      </c>
    </row>
    <row r="28" spans="1:12" s="110" customFormat="1" ht="15" customHeight="1" x14ac:dyDescent="0.2">
      <c r="A28" s="120"/>
      <c r="B28" s="119"/>
      <c r="D28" s="259" t="s">
        <v>107</v>
      </c>
      <c r="E28" s="113">
        <v>51.804670912951167</v>
      </c>
      <c r="F28" s="115">
        <v>244</v>
      </c>
      <c r="G28" s="114">
        <v>261</v>
      </c>
      <c r="H28" s="114">
        <v>243</v>
      </c>
      <c r="I28" s="114">
        <v>207</v>
      </c>
      <c r="J28" s="140">
        <v>178</v>
      </c>
      <c r="K28" s="114">
        <v>66</v>
      </c>
      <c r="L28" s="116">
        <v>37.078651685393261</v>
      </c>
    </row>
    <row r="29" spans="1:12" s="110" customFormat="1" ht="24" customHeight="1" x14ac:dyDescent="0.2">
      <c r="A29" s="604" t="s">
        <v>189</v>
      </c>
      <c r="B29" s="605"/>
      <c r="C29" s="605"/>
      <c r="D29" s="606"/>
      <c r="E29" s="113">
        <v>70.99334656239057</v>
      </c>
      <c r="F29" s="115">
        <v>30410</v>
      </c>
      <c r="G29" s="114">
        <v>31619</v>
      </c>
      <c r="H29" s="114">
        <v>31556</v>
      </c>
      <c r="I29" s="114">
        <v>31555</v>
      </c>
      <c r="J29" s="140">
        <v>30839</v>
      </c>
      <c r="K29" s="114">
        <v>-429</v>
      </c>
      <c r="L29" s="116">
        <v>-1.391095690521742</v>
      </c>
    </row>
    <row r="30" spans="1:12" s="110" customFormat="1" ht="15" customHeight="1" x14ac:dyDescent="0.2">
      <c r="A30" s="120"/>
      <c r="B30" s="119"/>
      <c r="C30" s="258" t="s">
        <v>106</v>
      </c>
      <c r="E30" s="113">
        <v>44.432752384084182</v>
      </c>
      <c r="F30" s="115">
        <v>13512</v>
      </c>
      <c r="G30" s="114">
        <v>13939</v>
      </c>
      <c r="H30" s="114">
        <v>13895</v>
      </c>
      <c r="I30" s="114">
        <v>13836</v>
      </c>
      <c r="J30" s="140">
        <v>13578</v>
      </c>
      <c r="K30" s="114">
        <v>-66</v>
      </c>
      <c r="L30" s="116">
        <v>-0.48608042421564296</v>
      </c>
    </row>
    <row r="31" spans="1:12" s="110" customFormat="1" ht="15" customHeight="1" x14ac:dyDescent="0.2">
      <c r="A31" s="120"/>
      <c r="B31" s="119"/>
      <c r="C31" s="258" t="s">
        <v>107</v>
      </c>
      <c r="E31" s="113">
        <v>55.567247615915818</v>
      </c>
      <c r="F31" s="115">
        <v>16898</v>
      </c>
      <c r="G31" s="114">
        <v>17680</v>
      </c>
      <c r="H31" s="114">
        <v>17661</v>
      </c>
      <c r="I31" s="114">
        <v>17719</v>
      </c>
      <c r="J31" s="140">
        <v>17261</v>
      </c>
      <c r="K31" s="114">
        <v>-363</v>
      </c>
      <c r="L31" s="116">
        <v>-2.1030067782863102</v>
      </c>
    </row>
    <row r="32" spans="1:12" s="110" customFormat="1" ht="15" customHeight="1" x14ac:dyDescent="0.2">
      <c r="A32" s="120"/>
      <c r="B32" s="119" t="s">
        <v>117</v>
      </c>
      <c r="C32" s="258"/>
      <c r="E32" s="113">
        <v>28.805883039570446</v>
      </c>
      <c r="F32" s="114">
        <v>12339</v>
      </c>
      <c r="G32" s="114">
        <v>12548</v>
      </c>
      <c r="H32" s="114">
        <v>12451</v>
      </c>
      <c r="I32" s="114">
        <v>12547</v>
      </c>
      <c r="J32" s="140">
        <v>11695</v>
      </c>
      <c r="K32" s="114">
        <v>644</v>
      </c>
      <c r="L32" s="116">
        <v>5.506626763574177</v>
      </c>
    </row>
    <row r="33" spans="1:12" s="110" customFormat="1" ht="15" customHeight="1" x14ac:dyDescent="0.2">
      <c r="A33" s="120"/>
      <c r="B33" s="119"/>
      <c r="C33" s="258" t="s">
        <v>106</v>
      </c>
      <c r="E33" s="113">
        <v>48.958586595348081</v>
      </c>
      <c r="F33" s="114">
        <v>6041</v>
      </c>
      <c r="G33" s="114">
        <v>6045</v>
      </c>
      <c r="H33" s="114">
        <v>5930</v>
      </c>
      <c r="I33" s="114">
        <v>5936</v>
      </c>
      <c r="J33" s="140">
        <v>5535</v>
      </c>
      <c r="K33" s="114">
        <v>506</v>
      </c>
      <c r="L33" s="116">
        <v>9.1418247515808488</v>
      </c>
    </row>
    <row r="34" spans="1:12" s="110" customFormat="1" ht="15" customHeight="1" x14ac:dyDescent="0.2">
      <c r="A34" s="120"/>
      <c r="B34" s="119"/>
      <c r="C34" s="258" t="s">
        <v>107</v>
      </c>
      <c r="E34" s="113">
        <v>51.041413404651919</v>
      </c>
      <c r="F34" s="114">
        <v>6298</v>
      </c>
      <c r="G34" s="114">
        <v>6503</v>
      </c>
      <c r="H34" s="114">
        <v>6521</v>
      </c>
      <c r="I34" s="114">
        <v>6611</v>
      </c>
      <c r="J34" s="140">
        <v>6160</v>
      </c>
      <c r="K34" s="114">
        <v>138</v>
      </c>
      <c r="L34" s="116">
        <v>2.2402597402597402</v>
      </c>
    </row>
    <row r="35" spans="1:12" s="110" customFormat="1" ht="24" customHeight="1" x14ac:dyDescent="0.2">
      <c r="A35" s="604" t="s">
        <v>192</v>
      </c>
      <c r="B35" s="605"/>
      <c r="C35" s="605"/>
      <c r="D35" s="606"/>
      <c r="E35" s="113">
        <v>20.455235204855843</v>
      </c>
      <c r="F35" s="114">
        <v>8762</v>
      </c>
      <c r="G35" s="114">
        <v>9034</v>
      </c>
      <c r="H35" s="114">
        <v>9000</v>
      </c>
      <c r="I35" s="114">
        <v>9125</v>
      </c>
      <c r="J35" s="114">
        <v>8484</v>
      </c>
      <c r="K35" s="318">
        <v>278</v>
      </c>
      <c r="L35" s="319">
        <v>3.2767562470532767</v>
      </c>
    </row>
    <row r="36" spans="1:12" s="110" customFormat="1" ht="15" customHeight="1" x14ac:dyDescent="0.2">
      <c r="A36" s="120"/>
      <c r="B36" s="119"/>
      <c r="C36" s="258" t="s">
        <v>106</v>
      </c>
      <c r="E36" s="113">
        <v>50.924446473407897</v>
      </c>
      <c r="F36" s="114">
        <v>4462</v>
      </c>
      <c r="G36" s="114">
        <v>4554</v>
      </c>
      <c r="H36" s="114">
        <v>4514</v>
      </c>
      <c r="I36" s="114">
        <v>4578</v>
      </c>
      <c r="J36" s="114">
        <v>4323</v>
      </c>
      <c r="K36" s="318">
        <v>139</v>
      </c>
      <c r="L36" s="116">
        <v>3.2153597039093222</v>
      </c>
    </row>
    <row r="37" spans="1:12" s="110" customFormat="1" ht="15" customHeight="1" x14ac:dyDescent="0.2">
      <c r="A37" s="120"/>
      <c r="B37" s="119"/>
      <c r="C37" s="258" t="s">
        <v>107</v>
      </c>
      <c r="E37" s="113">
        <v>49.075553526592103</v>
      </c>
      <c r="F37" s="114">
        <v>4300</v>
      </c>
      <c r="G37" s="114">
        <v>4480</v>
      </c>
      <c r="H37" s="114">
        <v>4486</v>
      </c>
      <c r="I37" s="114">
        <v>4547</v>
      </c>
      <c r="J37" s="140">
        <v>4161</v>
      </c>
      <c r="K37" s="114">
        <v>139</v>
      </c>
      <c r="L37" s="116">
        <v>3.3405431386685893</v>
      </c>
    </row>
    <row r="38" spans="1:12" s="110" customFormat="1" ht="15" customHeight="1" x14ac:dyDescent="0.2">
      <c r="A38" s="120"/>
      <c r="B38" s="119" t="s">
        <v>328</v>
      </c>
      <c r="C38" s="258"/>
      <c r="E38" s="113">
        <v>48.514065600560286</v>
      </c>
      <c r="F38" s="114">
        <v>20781</v>
      </c>
      <c r="G38" s="114">
        <v>21346</v>
      </c>
      <c r="H38" s="114">
        <v>21354</v>
      </c>
      <c r="I38" s="114">
        <v>21310</v>
      </c>
      <c r="J38" s="140">
        <v>20649</v>
      </c>
      <c r="K38" s="114">
        <v>132</v>
      </c>
      <c r="L38" s="116">
        <v>0.63925613831178263</v>
      </c>
    </row>
    <row r="39" spans="1:12" s="110" customFormat="1" ht="15" customHeight="1" x14ac:dyDescent="0.2">
      <c r="A39" s="120"/>
      <c r="B39" s="119"/>
      <c r="C39" s="258" t="s">
        <v>106</v>
      </c>
      <c r="E39" s="113">
        <v>44.001732351667386</v>
      </c>
      <c r="F39" s="115">
        <v>9144</v>
      </c>
      <c r="G39" s="114">
        <v>9290</v>
      </c>
      <c r="H39" s="114">
        <v>9294</v>
      </c>
      <c r="I39" s="114">
        <v>9228</v>
      </c>
      <c r="J39" s="140">
        <v>8928</v>
      </c>
      <c r="K39" s="114">
        <v>216</v>
      </c>
      <c r="L39" s="116">
        <v>2.4193548387096775</v>
      </c>
    </row>
    <row r="40" spans="1:12" s="110" customFormat="1" ht="15" customHeight="1" x14ac:dyDescent="0.2">
      <c r="A40" s="120"/>
      <c r="B40" s="119"/>
      <c r="C40" s="258" t="s">
        <v>107</v>
      </c>
      <c r="E40" s="113">
        <v>55.998267648332614</v>
      </c>
      <c r="F40" s="115">
        <v>11637</v>
      </c>
      <c r="G40" s="114">
        <v>12056</v>
      </c>
      <c r="H40" s="114">
        <v>12060</v>
      </c>
      <c r="I40" s="114">
        <v>12082</v>
      </c>
      <c r="J40" s="140">
        <v>11721</v>
      </c>
      <c r="K40" s="114">
        <v>-84</v>
      </c>
      <c r="L40" s="116">
        <v>-0.71666240081904276</v>
      </c>
    </row>
    <row r="41" spans="1:12" s="110" customFormat="1" ht="15" customHeight="1" x14ac:dyDescent="0.2">
      <c r="A41" s="120"/>
      <c r="B41" s="320" t="s">
        <v>515</v>
      </c>
      <c r="C41" s="258"/>
      <c r="E41" s="113">
        <v>12.741916656939418</v>
      </c>
      <c r="F41" s="115">
        <v>5458</v>
      </c>
      <c r="G41" s="114">
        <v>5636</v>
      </c>
      <c r="H41" s="114">
        <v>5506</v>
      </c>
      <c r="I41" s="114">
        <v>5457</v>
      </c>
      <c r="J41" s="140">
        <v>5276</v>
      </c>
      <c r="K41" s="114">
        <v>182</v>
      </c>
      <c r="L41" s="116">
        <v>3.4495830174374524</v>
      </c>
    </row>
    <row r="42" spans="1:12" s="110" customFormat="1" ht="15" customHeight="1" x14ac:dyDescent="0.2">
      <c r="A42" s="120"/>
      <c r="B42" s="119"/>
      <c r="C42" s="268" t="s">
        <v>106</v>
      </c>
      <c r="D42" s="182"/>
      <c r="E42" s="113">
        <v>48.864052766581167</v>
      </c>
      <c r="F42" s="115">
        <v>2667</v>
      </c>
      <c r="G42" s="114">
        <v>2722</v>
      </c>
      <c r="H42" s="114">
        <v>2626</v>
      </c>
      <c r="I42" s="114">
        <v>2600</v>
      </c>
      <c r="J42" s="140">
        <v>2531</v>
      </c>
      <c r="K42" s="114">
        <v>136</v>
      </c>
      <c r="L42" s="116">
        <v>5.3733702094033982</v>
      </c>
    </row>
    <row r="43" spans="1:12" s="110" customFormat="1" ht="15" customHeight="1" x14ac:dyDescent="0.2">
      <c r="A43" s="120"/>
      <c r="B43" s="119"/>
      <c r="C43" s="268" t="s">
        <v>107</v>
      </c>
      <c r="D43" s="182"/>
      <c r="E43" s="113">
        <v>51.135947233418833</v>
      </c>
      <c r="F43" s="115">
        <v>2791</v>
      </c>
      <c r="G43" s="114">
        <v>2914</v>
      </c>
      <c r="H43" s="114">
        <v>2880</v>
      </c>
      <c r="I43" s="114">
        <v>2857</v>
      </c>
      <c r="J43" s="140">
        <v>2745</v>
      </c>
      <c r="K43" s="114">
        <v>46</v>
      </c>
      <c r="L43" s="116">
        <v>1.6757741347905282</v>
      </c>
    </row>
    <row r="44" spans="1:12" s="110" customFormat="1" ht="15" customHeight="1" x14ac:dyDescent="0.2">
      <c r="A44" s="120"/>
      <c r="B44" s="119" t="s">
        <v>205</v>
      </c>
      <c r="C44" s="268"/>
      <c r="D44" s="182"/>
      <c r="E44" s="113">
        <v>18.288782537644451</v>
      </c>
      <c r="F44" s="115">
        <v>7834</v>
      </c>
      <c r="G44" s="114">
        <v>8238</v>
      </c>
      <c r="H44" s="114">
        <v>8240</v>
      </c>
      <c r="I44" s="114">
        <v>8303</v>
      </c>
      <c r="J44" s="140">
        <v>8208</v>
      </c>
      <c r="K44" s="114">
        <v>-374</v>
      </c>
      <c r="L44" s="116">
        <v>-4.5565302144249511</v>
      </c>
    </row>
    <row r="45" spans="1:12" s="110" customFormat="1" ht="15" customHeight="1" x14ac:dyDescent="0.2">
      <c r="A45" s="120"/>
      <c r="B45" s="119"/>
      <c r="C45" s="268" t="s">
        <v>106</v>
      </c>
      <c r="D45" s="182"/>
      <c r="E45" s="113">
        <v>42.060250191473067</v>
      </c>
      <c r="F45" s="115">
        <v>3295</v>
      </c>
      <c r="G45" s="114">
        <v>3438</v>
      </c>
      <c r="H45" s="114">
        <v>3413</v>
      </c>
      <c r="I45" s="114">
        <v>3391</v>
      </c>
      <c r="J45" s="140">
        <v>3350</v>
      </c>
      <c r="K45" s="114">
        <v>-55</v>
      </c>
      <c r="L45" s="116">
        <v>-1.6417910447761195</v>
      </c>
    </row>
    <row r="46" spans="1:12" s="110" customFormat="1" ht="15" customHeight="1" x14ac:dyDescent="0.2">
      <c r="A46" s="123"/>
      <c r="B46" s="124"/>
      <c r="C46" s="260" t="s">
        <v>107</v>
      </c>
      <c r="D46" s="261"/>
      <c r="E46" s="125">
        <v>57.939749808526933</v>
      </c>
      <c r="F46" s="143">
        <v>4539</v>
      </c>
      <c r="G46" s="144">
        <v>4800</v>
      </c>
      <c r="H46" s="144">
        <v>4827</v>
      </c>
      <c r="I46" s="144">
        <v>4912</v>
      </c>
      <c r="J46" s="145">
        <v>4858</v>
      </c>
      <c r="K46" s="144">
        <v>-319</v>
      </c>
      <c r="L46" s="146">
        <v>-6.5664882667764513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42835</v>
      </c>
      <c r="E11" s="114">
        <v>44254</v>
      </c>
      <c r="F11" s="114">
        <v>44100</v>
      </c>
      <c r="G11" s="114">
        <v>44195</v>
      </c>
      <c r="H11" s="140">
        <v>42617</v>
      </c>
      <c r="I11" s="115">
        <v>218</v>
      </c>
      <c r="J11" s="116">
        <v>0.51153295633198015</v>
      </c>
    </row>
    <row r="12" spans="1:15" s="110" customFormat="1" ht="24.95" customHeight="1" x14ac:dyDescent="0.2">
      <c r="A12" s="193" t="s">
        <v>132</v>
      </c>
      <c r="B12" s="194" t="s">
        <v>133</v>
      </c>
      <c r="C12" s="113">
        <v>0.48558421851289835</v>
      </c>
      <c r="D12" s="115">
        <v>208</v>
      </c>
      <c r="E12" s="114">
        <v>214</v>
      </c>
      <c r="F12" s="114">
        <v>213</v>
      </c>
      <c r="G12" s="114">
        <v>202</v>
      </c>
      <c r="H12" s="140">
        <v>190</v>
      </c>
      <c r="I12" s="115">
        <v>18</v>
      </c>
      <c r="J12" s="116">
        <v>9.473684210526315</v>
      </c>
    </row>
    <row r="13" spans="1:15" s="110" customFormat="1" ht="24.95" customHeight="1" x14ac:dyDescent="0.2">
      <c r="A13" s="193" t="s">
        <v>134</v>
      </c>
      <c r="B13" s="199" t="s">
        <v>214</v>
      </c>
      <c r="C13" s="113">
        <v>0.49959145558538576</v>
      </c>
      <c r="D13" s="115">
        <v>214</v>
      </c>
      <c r="E13" s="114">
        <v>234</v>
      </c>
      <c r="F13" s="114">
        <v>220</v>
      </c>
      <c r="G13" s="114">
        <v>213</v>
      </c>
      <c r="H13" s="140">
        <v>204</v>
      </c>
      <c r="I13" s="115">
        <v>10</v>
      </c>
      <c r="J13" s="116">
        <v>4.9019607843137258</v>
      </c>
    </row>
    <row r="14" spans="1:15" s="287" customFormat="1" ht="24.95" customHeight="1" x14ac:dyDescent="0.2">
      <c r="A14" s="193" t="s">
        <v>215</v>
      </c>
      <c r="B14" s="199" t="s">
        <v>137</v>
      </c>
      <c r="C14" s="113">
        <v>4.9655655421968019</v>
      </c>
      <c r="D14" s="115">
        <v>2127</v>
      </c>
      <c r="E14" s="114">
        <v>2199</v>
      </c>
      <c r="F14" s="114">
        <v>2163</v>
      </c>
      <c r="G14" s="114">
        <v>2175</v>
      </c>
      <c r="H14" s="140">
        <v>2191</v>
      </c>
      <c r="I14" s="115">
        <v>-64</v>
      </c>
      <c r="J14" s="116">
        <v>-2.9210406207211319</v>
      </c>
      <c r="K14" s="110"/>
      <c r="L14" s="110"/>
      <c r="M14" s="110"/>
      <c r="N14" s="110"/>
      <c r="O14" s="110"/>
    </row>
    <row r="15" spans="1:15" s="110" customFormat="1" ht="24.95" customHeight="1" x14ac:dyDescent="0.2">
      <c r="A15" s="193" t="s">
        <v>216</v>
      </c>
      <c r="B15" s="199" t="s">
        <v>217</v>
      </c>
      <c r="C15" s="113">
        <v>2.0800747052643866</v>
      </c>
      <c r="D15" s="115">
        <v>891</v>
      </c>
      <c r="E15" s="114">
        <v>917</v>
      </c>
      <c r="F15" s="114">
        <v>875</v>
      </c>
      <c r="G15" s="114">
        <v>859</v>
      </c>
      <c r="H15" s="140">
        <v>873</v>
      </c>
      <c r="I15" s="115">
        <v>18</v>
      </c>
      <c r="J15" s="116">
        <v>2.0618556701030926</v>
      </c>
    </row>
    <row r="16" spans="1:15" s="287" customFormat="1" ht="24.95" customHeight="1" x14ac:dyDescent="0.2">
      <c r="A16" s="193" t="s">
        <v>218</v>
      </c>
      <c r="B16" s="199" t="s">
        <v>141</v>
      </c>
      <c r="C16" s="113">
        <v>2.1944671413563674</v>
      </c>
      <c r="D16" s="115">
        <v>940</v>
      </c>
      <c r="E16" s="114">
        <v>979</v>
      </c>
      <c r="F16" s="114">
        <v>991</v>
      </c>
      <c r="G16" s="114">
        <v>1008</v>
      </c>
      <c r="H16" s="140">
        <v>1008</v>
      </c>
      <c r="I16" s="115">
        <v>-68</v>
      </c>
      <c r="J16" s="116">
        <v>-6.746031746031746</v>
      </c>
      <c r="K16" s="110"/>
      <c r="L16" s="110"/>
      <c r="M16" s="110"/>
      <c r="N16" s="110"/>
      <c r="O16" s="110"/>
    </row>
    <row r="17" spans="1:15" s="110" customFormat="1" ht="24.95" customHeight="1" x14ac:dyDescent="0.2">
      <c r="A17" s="193" t="s">
        <v>142</v>
      </c>
      <c r="B17" s="199" t="s">
        <v>220</v>
      </c>
      <c r="C17" s="113">
        <v>0.69102369557604759</v>
      </c>
      <c r="D17" s="115">
        <v>296</v>
      </c>
      <c r="E17" s="114">
        <v>303</v>
      </c>
      <c r="F17" s="114">
        <v>297</v>
      </c>
      <c r="G17" s="114">
        <v>308</v>
      </c>
      <c r="H17" s="140">
        <v>310</v>
      </c>
      <c r="I17" s="115">
        <v>-14</v>
      </c>
      <c r="J17" s="116">
        <v>-4.5161290322580649</v>
      </c>
    </row>
    <row r="18" spans="1:15" s="287" customFormat="1" ht="24.95" customHeight="1" x14ac:dyDescent="0.2">
      <c r="A18" s="201" t="s">
        <v>144</v>
      </c>
      <c r="B18" s="202" t="s">
        <v>145</v>
      </c>
      <c r="C18" s="113">
        <v>3.7235905217695811</v>
      </c>
      <c r="D18" s="115">
        <v>1595</v>
      </c>
      <c r="E18" s="114">
        <v>1599</v>
      </c>
      <c r="F18" s="114">
        <v>1577</v>
      </c>
      <c r="G18" s="114">
        <v>1580</v>
      </c>
      <c r="H18" s="140">
        <v>1508</v>
      </c>
      <c r="I18" s="115">
        <v>87</v>
      </c>
      <c r="J18" s="116">
        <v>5.7692307692307692</v>
      </c>
      <c r="K18" s="110"/>
      <c r="L18" s="110"/>
      <c r="M18" s="110"/>
      <c r="N18" s="110"/>
      <c r="O18" s="110"/>
    </row>
    <row r="19" spans="1:15" s="110" customFormat="1" ht="24.95" customHeight="1" x14ac:dyDescent="0.2">
      <c r="A19" s="193" t="s">
        <v>146</v>
      </c>
      <c r="B19" s="199" t="s">
        <v>147</v>
      </c>
      <c r="C19" s="113">
        <v>15.704447297770514</v>
      </c>
      <c r="D19" s="115">
        <v>6727</v>
      </c>
      <c r="E19" s="114">
        <v>6845</v>
      </c>
      <c r="F19" s="114">
        <v>6739</v>
      </c>
      <c r="G19" s="114">
        <v>6756</v>
      </c>
      <c r="H19" s="140">
        <v>6766</v>
      </c>
      <c r="I19" s="115">
        <v>-39</v>
      </c>
      <c r="J19" s="116">
        <v>-0.5764114691102572</v>
      </c>
    </row>
    <row r="20" spans="1:15" s="287" customFormat="1" ht="24.95" customHeight="1" x14ac:dyDescent="0.2">
      <c r="A20" s="193" t="s">
        <v>148</v>
      </c>
      <c r="B20" s="199" t="s">
        <v>149</v>
      </c>
      <c r="C20" s="113">
        <v>3.8776701295669431</v>
      </c>
      <c r="D20" s="115">
        <v>1661</v>
      </c>
      <c r="E20" s="114">
        <v>1755</v>
      </c>
      <c r="F20" s="114">
        <v>1782</v>
      </c>
      <c r="G20" s="114">
        <v>1768</v>
      </c>
      <c r="H20" s="140">
        <v>1727</v>
      </c>
      <c r="I20" s="115">
        <v>-66</v>
      </c>
      <c r="J20" s="116">
        <v>-3.8216560509554141</v>
      </c>
      <c r="K20" s="110"/>
      <c r="L20" s="110"/>
      <c r="M20" s="110"/>
      <c r="N20" s="110"/>
      <c r="O20" s="110"/>
    </row>
    <row r="21" spans="1:15" s="110" customFormat="1" ht="24.95" customHeight="1" x14ac:dyDescent="0.2">
      <c r="A21" s="201" t="s">
        <v>150</v>
      </c>
      <c r="B21" s="202" t="s">
        <v>151</v>
      </c>
      <c r="C21" s="113">
        <v>7.9537761176607917</v>
      </c>
      <c r="D21" s="115">
        <v>3407</v>
      </c>
      <c r="E21" s="114">
        <v>3854</v>
      </c>
      <c r="F21" s="114">
        <v>3880</v>
      </c>
      <c r="G21" s="114">
        <v>3952</v>
      </c>
      <c r="H21" s="140">
        <v>3745</v>
      </c>
      <c r="I21" s="115">
        <v>-338</v>
      </c>
      <c r="J21" s="116">
        <v>-9.0253671562082776</v>
      </c>
    </row>
    <row r="22" spans="1:15" s="110" customFormat="1" ht="24.95" customHeight="1" x14ac:dyDescent="0.2">
      <c r="A22" s="201" t="s">
        <v>152</v>
      </c>
      <c r="B22" s="199" t="s">
        <v>153</v>
      </c>
      <c r="C22" s="113">
        <v>3.7352632193299873</v>
      </c>
      <c r="D22" s="115">
        <v>1600</v>
      </c>
      <c r="E22" s="114">
        <v>1617</v>
      </c>
      <c r="F22" s="114">
        <v>1626</v>
      </c>
      <c r="G22" s="114">
        <v>1627</v>
      </c>
      <c r="H22" s="140">
        <v>1650</v>
      </c>
      <c r="I22" s="115">
        <v>-50</v>
      </c>
      <c r="J22" s="116">
        <v>-3.0303030303030303</v>
      </c>
    </row>
    <row r="23" spans="1:15" s="110" customFormat="1" ht="24.95" customHeight="1" x14ac:dyDescent="0.2">
      <c r="A23" s="193" t="s">
        <v>154</v>
      </c>
      <c r="B23" s="199" t="s">
        <v>155</v>
      </c>
      <c r="C23" s="113">
        <v>1.4427454184662076</v>
      </c>
      <c r="D23" s="115">
        <v>618</v>
      </c>
      <c r="E23" s="114">
        <v>638</v>
      </c>
      <c r="F23" s="114">
        <v>621</v>
      </c>
      <c r="G23" s="114">
        <v>615</v>
      </c>
      <c r="H23" s="140">
        <v>589</v>
      </c>
      <c r="I23" s="115">
        <v>29</v>
      </c>
      <c r="J23" s="116">
        <v>4.9235993208828521</v>
      </c>
    </row>
    <row r="24" spans="1:15" s="110" customFormat="1" ht="24.95" customHeight="1" x14ac:dyDescent="0.2">
      <c r="A24" s="193" t="s">
        <v>156</v>
      </c>
      <c r="B24" s="199" t="s">
        <v>221</v>
      </c>
      <c r="C24" s="113">
        <v>10.9396521536127</v>
      </c>
      <c r="D24" s="115">
        <v>4686</v>
      </c>
      <c r="E24" s="114">
        <v>4754</v>
      </c>
      <c r="F24" s="114">
        <v>4799</v>
      </c>
      <c r="G24" s="114">
        <v>4780</v>
      </c>
      <c r="H24" s="140">
        <v>4652</v>
      </c>
      <c r="I24" s="115">
        <v>34</v>
      </c>
      <c r="J24" s="116">
        <v>0.73086844368013759</v>
      </c>
    </row>
    <row r="25" spans="1:15" s="110" customFormat="1" ht="24.95" customHeight="1" x14ac:dyDescent="0.2">
      <c r="A25" s="193" t="s">
        <v>222</v>
      </c>
      <c r="B25" s="204" t="s">
        <v>159</v>
      </c>
      <c r="C25" s="113">
        <v>22.171121746235556</v>
      </c>
      <c r="D25" s="115">
        <v>9497</v>
      </c>
      <c r="E25" s="114">
        <v>9658</v>
      </c>
      <c r="F25" s="114">
        <v>9690</v>
      </c>
      <c r="G25" s="114">
        <v>9748</v>
      </c>
      <c r="H25" s="140">
        <v>8670</v>
      </c>
      <c r="I25" s="115">
        <v>827</v>
      </c>
      <c r="J25" s="116">
        <v>9.5386389850057665</v>
      </c>
    </row>
    <row r="26" spans="1:15" s="110" customFormat="1" ht="24.95" customHeight="1" x14ac:dyDescent="0.2">
      <c r="A26" s="201">
        <v>782.78300000000002</v>
      </c>
      <c r="B26" s="203" t="s">
        <v>160</v>
      </c>
      <c r="C26" s="113">
        <v>1.2396404809151396</v>
      </c>
      <c r="D26" s="115">
        <v>531</v>
      </c>
      <c r="E26" s="114">
        <v>640</v>
      </c>
      <c r="F26" s="114">
        <v>621</v>
      </c>
      <c r="G26" s="114">
        <v>597</v>
      </c>
      <c r="H26" s="140">
        <v>634</v>
      </c>
      <c r="I26" s="115">
        <v>-103</v>
      </c>
      <c r="J26" s="116">
        <v>-16.246056782334385</v>
      </c>
    </row>
    <row r="27" spans="1:15" s="110" customFormat="1" ht="24.95" customHeight="1" x14ac:dyDescent="0.2">
      <c r="A27" s="193" t="s">
        <v>161</v>
      </c>
      <c r="B27" s="199" t="s">
        <v>162</v>
      </c>
      <c r="C27" s="113">
        <v>1.3096766662775767</v>
      </c>
      <c r="D27" s="115">
        <v>561</v>
      </c>
      <c r="E27" s="114">
        <v>568</v>
      </c>
      <c r="F27" s="114">
        <v>586</v>
      </c>
      <c r="G27" s="114">
        <v>584</v>
      </c>
      <c r="H27" s="140">
        <v>591</v>
      </c>
      <c r="I27" s="115">
        <v>-30</v>
      </c>
      <c r="J27" s="116">
        <v>-5.0761421319796955</v>
      </c>
    </row>
    <row r="28" spans="1:15" s="110" customFormat="1" ht="24.95" customHeight="1" x14ac:dyDescent="0.2">
      <c r="A28" s="193" t="s">
        <v>163</v>
      </c>
      <c r="B28" s="199" t="s">
        <v>164</v>
      </c>
      <c r="C28" s="113">
        <v>4.1554803315046112</v>
      </c>
      <c r="D28" s="115">
        <v>1780</v>
      </c>
      <c r="E28" s="114">
        <v>1894</v>
      </c>
      <c r="F28" s="114">
        <v>1735</v>
      </c>
      <c r="G28" s="114">
        <v>1838</v>
      </c>
      <c r="H28" s="140">
        <v>1797</v>
      </c>
      <c r="I28" s="115">
        <v>-17</v>
      </c>
      <c r="J28" s="116">
        <v>-0.9460211463550362</v>
      </c>
    </row>
    <row r="29" spans="1:15" s="110" customFormat="1" ht="24.95" customHeight="1" x14ac:dyDescent="0.2">
      <c r="A29" s="193">
        <v>86</v>
      </c>
      <c r="B29" s="199" t="s">
        <v>165</v>
      </c>
      <c r="C29" s="113">
        <v>4.2978872417415666</v>
      </c>
      <c r="D29" s="115">
        <v>1841</v>
      </c>
      <c r="E29" s="114">
        <v>1848</v>
      </c>
      <c r="F29" s="114">
        <v>1844</v>
      </c>
      <c r="G29" s="114">
        <v>1845</v>
      </c>
      <c r="H29" s="140">
        <v>1834</v>
      </c>
      <c r="I29" s="115">
        <v>7</v>
      </c>
      <c r="J29" s="116">
        <v>0.38167938931297712</v>
      </c>
    </row>
    <row r="30" spans="1:15" s="110" customFormat="1" ht="24.95" customHeight="1" x14ac:dyDescent="0.2">
      <c r="A30" s="193">
        <v>87.88</v>
      </c>
      <c r="B30" s="204" t="s">
        <v>166</v>
      </c>
      <c r="C30" s="113">
        <v>4.1041204622388232</v>
      </c>
      <c r="D30" s="115">
        <v>1758</v>
      </c>
      <c r="E30" s="114">
        <v>1755</v>
      </c>
      <c r="F30" s="114">
        <v>1774</v>
      </c>
      <c r="G30" s="114">
        <v>1788</v>
      </c>
      <c r="H30" s="140">
        <v>1775</v>
      </c>
      <c r="I30" s="115">
        <v>-17</v>
      </c>
      <c r="J30" s="116">
        <v>-0.95774647887323938</v>
      </c>
    </row>
    <row r="31" spans="1:15" s="110" customFormat="1" ht="24.95" customHeight="1" x14ac:dyDescent="0.2">
      <c r="A31" s="193" t="s">
        <v>167</v>
      </c>
      <c r="B31" s="199" t="s">
        <v>168</v>
      </c>
      <c r="C31" s="113">
        <v>9.3941869966149181</v>
      </c>
      <c r="D31" s="115">
        <v>4024</v>
      </c>
      <c r="E31" s="114">
        <v>4182</v>
      </c>
      <c r="F31" s="114">
        <v>4230</v>
      </c>
      <c r="G31" s="114">
        <v>4127</v>
      </c>
      <c r="H31" s="140">
        <v>4094</v>
      </c>
      <c r="I31" s="115">
        <v>-70</v>
      </c>
      <c r="J31" s="116">
        <v>-1.7098192476795311</v>
      </c>
    </row>
    <row r="32" spans="1:15" s="110" customFormat="1" ht="24.95" customHeight="1" x14ac:dyDescent="0.2">
      <c r="A32" s="193"/>
      <c r="B32" s="204" t="s">
        <v>169</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0.48558421851289835</v>
      </c>
      <c r="D34" s="115">
        <v>208</v>
      </c>
      <c r="E34" s="114">
        <v>214</v>
      </c>
      <c r="F34" s="114">
        <v>213</v>
      </c>
      <c r="G34" s="114">
        <v>202</v>
      </c>
      <c r="H34" s="140">
        <v>190</v>
      </c>
      <c r="I34" s="115">
        <v>18</v>
      </c>
      <c r="J34" s="116">
        <v>9.473684210526315</v>
      </c>
    </row>
    <row r="35" spans="1:10" s="110" customFormat="1" ht="24.95" customHeight="1" x14ac:dyDescent="0.2">
      <c r="A35" s="292" t="s">
        <v>171</v>
      </c>
      <c r="B35" s="293" t="s">
        <v>172</v>
      </c>
      <c r="C35" s="113">
        <v>9.1887475195517681</v>
      </c>
      <c r="D35" s="115">
        <v>3936</v>
      </c>
      <c r="E35" s="114">
        <v>4032</v>
      </c>
      <c r="F35" s="114">
        <v>3960</v>
      </c>
      <c r="G35" s="114">
        <v>3968</v>
      </c>
      <c r="H35" s="140">
        <v>3903</v>
      </c>
      <c r="I35" s="115">
        <v>33</v>
      </c>
      <c r="J35" s="116">
        <v>0.84550345887778633</v>
      </c>
    </row>
    <row r="36" spans="1:10" s="110" customFormat="1" ht="24.95" customHeight="1" x14ac:dyDescent="0.2">
      <c r="A36" s="294" t="s">
        <v>173</v>
      </c>
      <c r="B36" s="295" t="s">
        <v>174</v>
      </c>
      <c r="C36" s="125">
        <v>90.325668261935334</v>
      </c>
      <c r="D36" s="143">
        <v>38691</v>
      </c>
      <c r="E36" s="144">
        <v>40008</v>
      </c>
      <c r="F36" s="144">
        <v>39927</v>
      </c>
      <c r="G36" s="144">
        <v>40025</v>
      </c>
      <c r="H36" s="145">
        <v>38524</v>
      </c>
      <c r="I36" s="143">
        <v>167</v>
      </c>
      <c r="J36" s="146">
        <v>0.43349600249195308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42835</v>
      </c>
      <c r="F11" s="264">
        <v>44254</v>
      </c>
      <c r="G11" s="264">
        <v>44100</v>
      </c>
      <c r="H11" s="264">
        <v>44195</v>
      </c>
      <c r="I11" s="265">
        <v>42617</v>
      </c>
      <c r="J11" s="263">
        <v>218</v>
      </c>
      <c r="K11" s="266">
        <v>0.51153295633198015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41.405392786272905</v>
      </c>
      <c r="E13" s="115">
        <v>17736</v>
      </c>
      <c r="F13" s="114">
        <v>18387</v>
      </c>
      <c r="G13" s="114">
        <v>18376</v>
      </c>
      <c r="H13" s="114">
        <v>18395</v>
      </c>
      <c r="I13" s="140">
        <v>17178</v>
      </c>
      <c r="J13" s="115">
        <v>558</v>
      </c>
      <c r="K13" s="116">
        <v>3.2483409011526372</v>
      </c>
    </row>
    <row r="14" spans="1:15" ht="15.95" customHeight="1" x14ac:dyDescent="0.2">
      <c r="A14" s="306" t="s">
        <v>230</v>
      </c>
      <c r="B14" s="307"/>
      <c r="C14" s="308"/>
      <c r="D14" s="113">
        <v>43.590521769580953</v>
      </c>
      <c r="E14" s="115">
        <v>18672</v>
      </c>
      <c r="F14" s="114">
        <v>19221</v>
      </c>
      <c r="G14" s="114">
        <v>19153</v>
      </c>
      <c r="H14" s="114">
        <v>19320</v>
      </c>
      <c r="I14" s="140">
        <v>19067</v>
      </c>
      <c r="J14" s="115">
        <v>-395</v>
      </c>
      <c r="K14" s="116">
        <v>-2.0716421041590181</v>
      </c>
    </row>
    <row r="15" spans="1:15" ht="15.95" customHeight="1" x14ac:dyDescent="0.2">
      <c r="A15" s="306" t="s">
        <v>231</v>
      </c>
      <c r="B15" s="307"/>
      <c r="C15" s="308"/>
      <c r="D15" s="113">
        <v>7.4028247928096187</v>
      </c>
      <c r="E15" s="115">
        <v>3171</v>
      </c>
      <c r="F15" s="114">
        <v>3257</v>
      </c>
      <c r="G15" s="114">
        <v>3195</v>
      </c>
      <c r="H15" s="114">
        <v>3053</v>
      </c>
      <c r="I15" s="140">
        <v>2998</v>
      </c>
      <c r="J15" s="115">
        <v>173</v>
      </c>
      <c r="K15" s="116">
        <v>5.7705136757838558</v>
      </c>
    </row>
    <row r="16" spans="1:15" ht="15.95" customHeight="1" x14ac:dyDescent="0.2">
      <c r="A16" s="306" t="s">
        <v>232</v>
      </c>
      <c r="B16" s="307"/>
      <c r="C16" s="308"/>
      <c r="D16" s="113">
        <v>4.0317497373643052</v>
      </c>
      <c r="E16" s="115">
        <v>1727</v>
      </c>
      <c r="F16" s="114">
        <v>1784</v>
      </c>
      <c r="G16" s="114">
        <v>1785</v>
      </c>
      <c r="H16" s="114">
        <v>1812</v>
      </c>
      <c r="I16" s="140">
        <v>1795</v>
      </c>
      <c r="J16" s="115">
        <v>-68</v>
      </c>
      <c r="K16" s="116">
        <v>-3.7883008356545962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0.52994046924244198</v>
      </c>
      <c r="E18" s="115">
        <v>227</v>
      </c>
      <c r="F18" s="114">
        <v>227</v>
      </c>
      <c r="G18" s="114">
        <v>232</v>
      </c>
      <c r="H18" s="114">
        <v>216</v>
      </c>
      <c r="I18" s="140">
        <v>210</v>
      </c>
      <c r="J18" s="115">
        <v>17</v>
      </c>
      <c r="K18" s="116">
        <v>8.0952380952380949</v>
      </c>
    </row>
    <row r="19" spans="1:11" ht="14.1" customHeight="1" x14ac:dyDescent="0.2">
      <c r="A19" s="306" t="s">
        <v>235</v>
      </c>
      <c r="B19" s="307" t="s">
        <v>236</v>
      </c>
      <c r="C19" s="308"/>
      <c r="D19" s="113">
        <v>0.33850822925178009</v>
      </c>
      <c r="E19" s="115">
        <v>145</v>
      </c>
      <c r="F19" s="114">
        <v>142</v>
      </c>
      <c r="G19" s="114">
        <v>141</v>
      </c>
      <c r="H19" s="114">
        <v>131</v>
      </c>
      <c r="I19" s="140">
        <v>130</v>
      </c>
      <c r="J19" s="115">
        <v>15</v>
      </c>
      <c r="K19" s="116">
        <v>11.538461538461538</v>
      </c>
    </row>
    <row r="20" spans="1:11" ht="14.1" customHeight="1" x14ac:dyDescent="0.2">
      <c r="A20" s="306">
        <v>12</v>
      </c>
      <c r="B20" s="307" t="s">
        <v>237</v>
      </c>
      <c r="C20" s="308"/>
      <c r="D20" s="113">
        <v>0.53927862729076692</v>
      </c>
      <c r="E20" s="115">
        <v>231</v>
      </c>
      <c r="F20" s="114">
        <v>228</v>
      </c>
      <c r="G20" s="114">
        <v>233</v>
      </c>
      <c r="H20" s="114">
        <v>230</v>
      </c>
      <c r="I20" s="140">
        <v>215</v>
      </c>
      <c r="J20" s="115">
        <v>16</v>
      </c>
      <c r="K20" s="116">
        <v>7.441860465116279</v>
      </c>
    </row>
    <row r="21" spans="1:11" ht="14.1" customHeight="1" x14ac:dyDescent="0.2">
      <c r="A21" s="306">
        <v>21</v>
      </c>
      <c r="B21" s="307" t="s">
        <v>238</v>
      </c>
      <c r="C21" s="308"/>
      <c r="D21" s="113">
        <v>5.6028948289949809E-2</v>
      </c>
      <c r="E21" s="115">
        <v>24</v>
      </c>
      <c r="F21" s="114">
        <v>25</v>
      </c>
      <c r="G21" s="114">
        <v>25</v>
      </c>
      <c r="H21" s="114">
        <v>30</v>
      </c>
      <c r="I21" s="140">
        <v>24</v>
      </c>
      <c r="J21" s="115">
        <v>0</v>
      </c>
      <c r="K21" s="116">
        <v>0</v>
      </c>
    </row>
    <row r="22" spans="1:11" ht="14.1" customHeight="1" x14ac:dyDescent="0.2">
      <c r="A22" s="306">
        <v>22</v>
      </c>
      <c r="B22" s="307" t="s">
        <v>239</v>
      </c>
      <c r="C22" s="308"/>
      <c r="D22" s="113">
        <v>0.29882105754639898</v>
      </c>
      <c r="E22" s="115">
        <v>128</v>
      </c>
      <c r="F22" s="114">
        <v>127</v>
      </c>
      <c r="G22" s="114">
        <v>138</v>
      </c>
      <c r="H22" s="114">
        <v>131</v>
      </c>
      <c r="I22" s="140">
        <v>121</v>
      </c>
      <c r="J22" s="115">
        <v>7</v>
      </c>
      <c r="K22" s="116">
        <v>5.785123966942149</v>
      </c>
    </row>
    <row r="23" spans="1:11" ht="14.1" customHeight="1" x14ac:dyDescent="0.2">
      <c r="A23" s="306">
        <v>23</v>
      </c>
      <c r="B23" s="307" t="s">
        <v>240</v>
      </c>
      <c r="C23" s="308"/>
      <c r="D23" s="113">
        <v>0.77740165752305357</v>
      </c>
      <c r="E23" s="115">
        <v>333</v>
      </c>
      <c r="F23" s="114">
        <v>333</v>
      </c>
      <c r="G23" s="114">
        <v>324</v>
      </c>
      <c r="H23" s="114">
        <v>321</v>
      </c>
      <c r="I23" s="140">
        <v>326</v>
      </c>
      <c r="J23" s="115">
        <v>7</v>
      </c>
      <c r="K23" s="116">
        <v>2.147239263803681</v>
      </c>
    </row>
    <row r="24" spans="1:11" ht="14.1" customHeight="1" x14ac:dyDescent="0.2">
      <c r="A24" s="306">
        <v>24</v>
      </c>
      <c r="B24" s="307" t="s">
        <v>241</v>
      </c>
      <c r="C24" s="308"/>
      <c r="D24" s="113">
        <v>0.45756974436792341</v>
      </c>
      <c r="E24" s="115">
        <v>196</v>
      </c>
      <c r="F24" s="114">
        <v>218</v>
      </c>
      <c r="G24" s="114">
        <v>235</v>
      </c>
      <c r="H24" s="114">
        <v>231</v>
      </c>
      <c r="I24" s="140">
        <v>261</v>
      </c>
      <c r="J24" s="115">
        <v>-65</v>
      </c>
      <c r="K24" s="116">
        <v>-24.904214559386972</v>
      </c>
    </row>
    <row r="25" spans="1:11" ht="14.1" customHeight="1" x14ac:dyDescent="0.2">
      <c r="A25" s="306">
        <v>25</v>
      </c>
      <c r="B25" s="307" t="s">
        <v>242</v>
      </c>
      <c r="C25" s="308"/>
      <c r="D25" s="113">
        <v>1.1322516633594024</v>
      </c>
      <c r="E25" s="115">
        <v>485</v>
      </c>
      <c r="F25" s="114">
        <v>517</v>
      </c>
      <c r="G25" s="114">
        <v>492</v>
      </c>
      <c r="H25" s="114">
        <v>472</v>
      </c>
      <c r="I25" s="140">
        <v>446</v>
      </c>
      <c r="J25" s="115">
        <v>39</v>
      </c>
      <c r="K25" s="116">
        <v>8.7443946188340806</v>
      </c>
    </row>
    <row r="26" spans="1:11" ht="14.1" customHeight="1" x14ac:dyDescent="0.2">
      <c r="A26" s="306">
        <v>26</v>
      </c>
      <c r="B26" s="307" t="s">
        <v>243</v>
      </c>
      <c r="C26" s="308"/>
      <c r="D26" s="113">
        <v>0.88245593556670943</v>
      </c>
      <c r="E26" s="115">
        <v>378</v>
      </c>
      <c r="F26" s="114">
        <v>386</v>
      </c>
      <c r="G26" s="114">
        <v>377</v>
      </c>
      <c r="H26" s="114">
        <v>378</v>
      </c>
      <c r="I26" s="140">
        <v>376</v>
      </c>
      <c r="J26" s="115">
        <v>2</v>
      </c>
      <c r="K26" s="116">
        <v>0.53191489361702127</v>
      </c>
    </row>
    <row r="27" spans="1:11" ht="14.1" customHeight="1" x14ac:dyDescent="0.2">
      <c r="A27" s="306">
        <v>27</v>
      </c>
      <c r="B27" s="307" t="s">
        <v>244</v>
      </c>
      <c r="C27" s="308"/>
      <c r="D27" s="113">
        <v>0.43188980973502977</v>
      </c>
      <c r="E27" s="115">
        <v>185</v>
      </c>
      <c r="F27" s="114">
        <v>196</v>
      </c>
      <c r="G27" s="114">
        <v>196</v>
      </c>
      <c r="H27" s="114">
        <v>190</v>
      </c>
      <c r="I27" s="140">
        <v>186</v>
      </c>
      <c r="J27" s="115">
        <v>-1</v>
      </c>
      <c r="K27" s="116">
        <v>-0.5376344086021505</v>
      </c>
    </row>
    <row r="28" spans="1:11" ht="14.1" customHeight="1" x14ac:dyDescent="0.2">
      <c r="A28" s="306">
        <v>28</v>
      </c>
      <c r="B28" s="307" t="s">
        <v>245</v>
      </c>
      <c r="C28" s="308"/>
      <c r="D28" s="113">
        <v>0.17042138438193066</v>
      </c>
      <c r="E28" s="115">
        <v>73</v>
      </c>
      <c r="F28" s="114">
        <v>78</v>
      </c>
      <c r="G28" s="114">
        <v>79</v>
      </c>
      <c r="H28" s="114">
        <v>74</v>
      </c>
      <c r="I28" s="140">
        <v>77</v>
      </c>
      <c r="J28" s="115">
        <v>-4</v>
      </c>
      <c r="K28" s="116">
        <v>-5.1948051948051948</v>
      </c>
    </row>
    <row r="29" spans="1:11" ht="14.1" customHeight="1" x14ac:dyDescent="0.2">
      <c r="A29" s="306">
        <v>29</v>
      </c>
      <c r="B29" s="307" t="s">
        <v>246</v>
      </c>
      <c r="C29" s="308"/>
      <c r="D29" s="113">
        <v>2.0497256916073305</v>
      </c>
      <c r="E29" s="115">
        <v>878</v>
      </c>
      <c r="F29" s="114">
        <v>1002</v>
      </c>
      <c r="G29" s="114">
        <v>957</v>
      </c>
      <c r="H29" s="114">
        <v>957</v>
      </c>
      <c r="I29" s="140">
        <v>925</v>
      </c>
      <c r="J29" s="115">
        <v>-47</v>
      </c>
      <c r="K29" s="116">
        <v>-5.0810810810810807</v>
      </c>
    </row>
    <row r="30" spans="1:11" ht="14.1" customHeight="1" x14ac:dyDescent="0.2">
      <c r="A30" s="306" t="s">
        <v>247</v>
      </c>
      <c r="B30" s="307" t="s">
        <v>248</v>
      </c>
      <c r="C30" s="308"/>
      <c r="D30" s="113">
        <v>0.25213026730477411</v>
      </c>
      <c r="E30" s="115">
        <v>108</v>
      </c>
      <c r="F30" s="114">
        <v>110</v>
      </c>
      <c r="G30" s="114">
        <v>113</v>
      </c>
      <c r="H30" s="114">
        <v>111</v>
      </c>
      <c r="I30" s="140">
        <v>116</v>
      </c>
      <c r="J30" s="115">
        <v>-8</v>
      </c>
      <c r="K30" s="116">
        <v>-6.8965517241379306</v>
      </c>
    </row>
    <row r="31" spans="1:11" ht="14.1" customHeight="1" x14ac:dyDescent="0.2">
      <c r="A31" s="306" t="s">
        <v>249</v>
      </c>
      <c r="B31" s="307" t="s">
        <v>250</v>
      </c>
      <c r="C31" s="308"/>
      <c r="D31" s="113">
        <v>1.78592272674215</v>
      </c>
      <c r="E31" s="115">
        <v>765</v>
      </c>
      <c r="F31" s="114">
        <v>886</v>
      </c>
      <c r="G31" s="114">
        <v>836</v>
      </c>
      <c r="H31" s="114">
        <v>838</v>
      </c>
      <c r="I31" s="140">
        <v>800</v>
      </c>
      <c r="J31" s="115">
        <v>-35</v>
      </c>
      <c r="K31" s="116">
        <v>-4.375</v>
      </c>
    </row>
    <row r="32" spans="1:11" ht="14.1" customHeight="1" x14ac:dyDescent="0.2">
      <c r="A32" s="306">
        <v>31</v>
      </c>
      <c r="B32" s="307" t="s">
        <v>251</v>
      </c>
      <c r="C32" s="308"/>
      <c r="D32" s="113">
        <v>0.13306875218863079</v>
      </c>
      <c r="E32" s="115">
        <v>57</v>
      </c>
      <c r="F32" s="114">
        <v>64</v>
      </c>
      <c r="G32" s="114">
        <v>62</v>
      </c>
      <c r="H32" s="114">
        <v>67</v>
      </c>
      <c r="I32" s="140">
        <v>63</v>
      </c>
      <c r="J32" s="115">
        <v>-6</v>
      </c>
      <c r="K32" s="116">
        <v>-9.5238095238095237</v>
      </c>
    </row>
    <row r="33" spans="1:11" ht="14.1" customHeight="1" x14ac:dyDescent="0.2">
      <c r="A33" s="306">
        <v>32</v>
      </c>
      <c r="B33" s="307" t="s">
        <v>252</v>
      </c>
      <c r="C33" s="308"/>
      <c r="D33" s="113">
        <v>0.35951908486051126</v>
      </c>
      <c r="E33" s="115">
        <v>154</v>
      </c>
      <c r="F33" s="114">
        <v>137</v>
      </c>
      <c r="G33" s="114">
        <v>137</v>
      </c>
      <c r="H33" s="114">
        <v>145</v>
      </c>
      <c r="I33" s="140">
        <v>117</v>
      </c>
      <c r="J33" s="115">
        <v>37</v>
      </c>
      <c r="K33" s="116">
        <v>31.623931623931625</v>
      </c>
    </row>
    <row r="34" spans="1:11" ht="14.1" customHeight="1" x14ac:dyDescent="0.2">
      <c r="A34" s="306">
        <v>33</v>
      </c>
      <c r="B34" s="307" t="s">
        <v>253</v>
      </c>
      <c r="C34" s="308"/>
      <c r="D34" s="113">
        <v>0.37352632193299873</v>
      </c>
      <c r="E34" s="115">
        <v>160</v>
      </c>
      <c r="F34" s="114">
        <v>154</v>
      </c>
      <c r="G34" s="114">
        <v>158</v>
      </c>
      <c r="H34" s="114">
        <v>163</v>
      </c>
      <c r="I34" s="140">
        <v>154</v>
      </c>
      <c r="J34" s="115">
        <v>6</v>
      </c>
      <c r="K34" s="116">
        <v>3.8961038961038961</v>
      </c>
    </row>
    <row r="35" spans="1:11" ht="14.1" customHeight="1" x14ac:dyDescent="0.2">
      <c r="A35" s="306">
        <v>34</v>
      </c>
      <c r="B35" s="307" t="s">
        <v>254</v>
      </c>
      <c r="C35" s="308"/>
      <c r="D35" s="113">
        <v>3.9407026963931364</v>
      </c>
      <c r="E35" s="115">
        <v>1688</v>
      </c>
      <c r="F35" s="114">
        <v>1708</v>
      </c>
      <c r="G35" s="114">
        <v>1671</v>
      </c>
      <c r="H35" s="114">
        <v>1669</v>
      </c>
      <c r="I35" s="140">
        <v>1613</v>
      </c>
      <c r="J35" s="115">
        <v>75</v>
      </c>
      <c r="K35" s="116">
        <v>4.6497210167389955</v>
      </c>
    </row>
    <row r="36" spans="1:11" ht="14.1" customHeight="1" x14ac:dyDescent="0.2">
      <c r="A36" s="306">
        <v>41</v>
      </c>
      <c r="B36" s="307" t="s">
        <v>255</v>
      </c>
      <c r="C36" s="308"/>
      <c r="D36" s="113">
        <v>0.44589704680751724</v>
      </c>
      <c r="E36" s="115">
        <v>191</v>
      </c>
      <c r="F36" s="114">
        <v>195</v>
      </c>
      <c r="G36" s="114">
        <v>190</v>
      </c>
      <c r="H36" s="114">
        <v>199</v>
      </c>
      <c r="I36" s="140">
        <v>209</v>
      </c>
      <c r="J36" s="115">
        <v>-18</v>
      </c>
      <c r="K36" s="116">
        <v>-8.6124401913875595</v>
      </c>
    </row>
    <row r="37" spans="1:11" ht="14.1" customHeight="1" x14ac:dyDescent="0.2">
      <c r="A37" s="306">
        <v>42</v>
      </c>
      <c r="B37" s="307" t="s">
        <v>256</v>
      </c>
      <c r="C37" s="308"/>
      <c r="D37" s="113">
        <v>2.3345395120812421E-2</v>
      </c>
      <c r="E37" s="115">
        <v>10</v>
      </c>
      <c r="F37" s="114">
        <v>11</v>
      </c>
      <c r="G37" s="114">
        <v>14</v>
      </c>
      <c r="H37" s="114">
        <v>15</v>
      </c>
      <c r="I37" s="140">
        <v>12</v>
      </c>
      <c r="J37" s="115">
        <v>-2</v>
      </c>
      <c r="K37" s="116">
        <v>-16.666666666666668</v>
      </c>
    </row>
    <row r="38" spans="1:11" ht="14.1" customHeight="1" x14ac:dyDescent="0.2">
      <c r="A38" s="306">
        <v>43</v>
      </c>
      <c r="B38" s="307" t="s">
        <v>257</v>
      </c>
      <c r="C38" s="308"/>
      <c r="D38" s="113">
        <v>1.062215477996965</v>
      </c>
      <c r="E38" s="115">
        <v>455</v>
      </c>
      <c r="F38" s="114">
        <v>464</v>
      </c>
      <c r="G38" s="114">
        <v>443</v>
      </c>
      <c r="H38" s="114">
        <v>439</v>
      </c>
      <c r="I38" s="140">
        <v>435</v>
      </c>
      <c r="J38" s="115">
        <v>20</v>
      </c>
      <c r="K38" s="116">
        <v>4.5977011494252871</v>
      </c>
    </row>
    <row r="39" spans="1:11" ht="14.1" customHeight="1" x14ac:dyDescent="0.2">
      <c r="A39" s="306">
        <v>51</v>
      </c>
      <c r="B39" s="307" t="s">
        <v>258</v>
      </c>
      <c r="C39" s="308"/>
      <c r="D39" s="113">
        <v>4.2862145441811599</v>
      </c>
      <c r="E39" s="115">
        <v>1836</v>
      </c>
      <c r="F39" s="114">
        <v>1903</v>
      </c>
      <c r="G39" s="114">
        <v>1899</v>
      </c>
      <c r="H39" s="114">
        <v>1904</v>
      </c>
      <c r="I39" s="140">
        <v>1907</v>
      </c>
      <c r="J39" s="115">
        <v>-71</v>
      </c>
      <c r="K39" s="116">
        <v>-3.7231253277399055</v>
      </c>
    </row>
    <row r="40" spans="1:11" ht="14.1" customHeight="1" x14ac:dyDescent="0.2">
      <c r="A40" s="306" t="s">
        <v>259</v>
      </c>
      <c r="B40" s="307" t="s">
        <v>260</v>
      </c>
      <c r="C40" s="308"/>
      <c r="D40" s="113">
        <v>3.9570444729777052</v>
      </c>
      <c r="E40" s="115">
        <v>1695</v>
      </c>
      <c r="F40" s="114">
        <v>1758</v>
      </c>
      <c r="G40" s="114">
        <v>1756</v>
      </c>
      <c r="H40" s="114">
        <v>1749</v>
      </c>
      <c r="I40" s="140">
        <v>1763</v>
      </c>
      <c r="J40" s="115">
        <v>-68</v>
      </c>
      <c r="K40" s="116">
        <v>-3.8570618264322176</v>
      </c>
    </row>
    <row r="41" spans="1:11" ht="14.1" customHeight="1" x14ac:dyDescent="0.2">
      <c r="A41" s="306"/>
      <c r="B41" s="307" t="s">
        <v>261</v>
      </c>
      <c r="C41" s="308"/>
      <c r="D41" s="113">
        <v>2.9928796544881524</v>
      </c>
      <c r="E41" s="115">
        <v>1282</v>
      </c>
      <c r="F41" s="114">
        <v>1347</v>
      </c>
      <c r="G41" s="114">
        <v>1332</v>
      </c>
      <c r="H41" s="114">
        <v>1335</v>
      </c>
      <c r="I41" s="140">
        <v>1309</v>
      </c>
      <c r="J41" s="115">
        <v>-27</v>
      </c>
      <c r="K41" s="116">
        <v>-2.0626432391138274</v>
      </c>
    </row>
    <row r="42" spans="1:11" ht="14.1" customHeight="1" x14ac:dyDescent="0.2">
      <c r="A42" s="306">
        <v>52</v>
      </c>
      <c r="B42" s="307" t="s">
        <v>262</v>
      </c>
      <c r="C42" s="308"/>
      <c r="D42" s="113">
        <v>3.9383681568810553</v>
      </c>
      <c r="E42" s="115">
        <v>1687</v>
      </c>
      <c r="F42" s="114">
        <v>1674</v>
      </c>
      <c r="G42" s="114">
        <v>1672</v>
      </c>
      <c r="H42" s="114">
        <v>1629</v>
      </c>
      <c r="I42" s="140">
        <v>1624</v>
      </c>
      <c r="J42" s="115">
        <v>63</v>
      </c>
      <c r="K42" s="116">
        <v>3.8793103448275863</v>
      </c>
    </row>
    <row r="43" spans="1:11" ht="14.1" customHeight="1" x14ac:dyDescent="0.2">
      <c r="A43" s="306" t="s">
        <v>263</v>
      </c>
      <c r="B43" s="307" t="s">
        <v>264</v>
      </c>
      <c r="C43" s="308"/>
      <c r="D43" s="113">
        <v>3.8776701295669431</v>
      </c>
      <c r="E43" s="115">
        <v>1661</v>
      </c>
      <c r="F43" s="114">
        <v>1643</v>
      </c>
      <c r="G43" s="114">
        <v>1634</v>
      </c>
      <c r="H43" s="114">
        <v>1589</v>
      </c>
      <c r="I43" s="140">
        <v>1592</v>
      </c>
      <c r="J43" s="115">
        <v>69</v>
      </c>
      <c r="K43" s="116">
        <v>4.3341708542713571</v>
      </c>
    </row>
    <row r="44" spans="1:11" ht="14.1" customHeight="1" x14ac:dyDescent="0.2">
      <c r="A44" s="306">
        <v>53</v>
      </c>
      <c r="B44" s="307" t="s">
        <v>265</v>
      </c>
      <c r="C44" s="308"/>
      <c r="D44" s="113">
        <v>2.6193533325551535</v>
      </c>
      <c r="E44" s="115">
        <v>1122</v>
      </c>
      <c r="F44" s="114">
        <v>1126</v>
      </c>
      <c r="G44" s="114">
        <v>1137</v>
      </c>
      <c r="H44" s="114">
        <v>1177</v>
      </c>
      <c r="I44" s="140">
        <v>1139</v>
      </c>
      <c r="J44" s="115">
        <v>-17</v>
      </c>
      <c r="K44" s="116">
        <v>-1.4925373134328359</v>
      </c>
    </row>
    <row r="45" spans="1:11" ht="14.1" customHeight="1" x14ac:dyDescent="0.2">
      <c r="A45" s="306" t="s">
        <v>266</v>
      </c>
      <c r="B45" s="307" t="s">
        <v>267</v>
      </c>
      <c r="C45" s="308"/>
      <c r="D45" s="113">
        <v>2.596007937434341</v>
      </c>
      <c r="E45" s="115">
        <v>1112</v>
      </c>
      <c r="F45" s="114">
        <v>1116</v>
      </c>
      <c r="G45" s="114">
        <v>1125</v>
      </c>
      <c r="H45" s="114">
        <v>1167</v>
      </c>
      <c r="I45" s="140">
        <v>1128</v>
      </c>
      <c r="J45" s="115">
        <v>-16</v>
      </c>
      <c r="K45" s="116">
        <v>-1.4184397163120568</v>
      </c>
    </row>
    <row r="46" spans="1:11" ht="14.1" customHeight="1" x14ac:dyDescent="0.2">
      <c r="A46" s="306">
        <v>54</v>
      </c>
      <c r="B46" s="307" t="s">
        <v>268</v>
      </c>
      <c r="C46" s="308"/>
      <c r="D46" s="113">
        <v>21.305007587253414</v>
      </c>
      <c r="E46" s="115">
        <v>9126</v>
      </c>
      <c r="F46" s="114">
        <v>9246</v>
      </c>
      <c r="G46" s="114">
        <v>9343</v>
      </c>
      <c r="H46" s="114">
        <v>9447</v>
      </c>
      <c r="I46" s="140">
        <v>8380</v>
      </c>
      <c r="J46" s="115">
        <v>746</v>
      </c>
      <c r="K46" s="116">
        <v>8.9021479713603817</v>
      </c>
    </row>
    <row r="47" spans="1:11" ht="14.1" customHeight="1" x14ac:dyDescent="0.2">
      <c r="A47" s="306">
        <v>61</v>
      </c>
      <c r="B47" s="307" t="s">
        <v>269</v>
      </c>
      <c r="C47" s="308"/>
      <c r="D47" s="113">
        <v>1.1882806116493521</v>
      </c>
      <c r="E47" s="115">
        <v>509</v>
      </c>
      <c r="F47" s="114">
        <v>538</v>
      </c>
      <c r="G47" s="114">
        <v>516</v>
      </c>
      <c r="H47" s="114">
        <v>492</v>
      </c>
      <c r="I47" s="140">
        <v>506</v>
      </c>
      <c r="J47" s="115">
        <v>3</v>
      </c>
      <c r="K47" s="116">
        <v>0.59288537549407117</v>
      </c>
    </row>
    <row r="48" spans="1:11" ht="14.1" customHeight="1" x14ac:dyDescent="0.2">
      <c r="A48" s="306">
        <v>62</v>
      </c>
      <c r="B48" s="307" t="s">
        <v>270</v>
      </c>
      <c r="C48" s="308"/>
      <c r="D48" s="113">
        <v>9.7980623322049727</v>
      </c>
      <c r="E48" s="115">
        <v>4197</v>
      </c>
      <c r="F48" s="114">
        <v>4310</v>
      </c>
      <c r="G48" s="114">
        <v>4260</v>
      </c>
      <c r="H48" s="114">
        <v>4300</v>
      </c>
      <c r="I48" s="140">
        <v>4159</v>
      </c>
      <c r="J48" s="115">
        <v>38</v>
      </c>
      <c r="K48" s="116">
        <v>0.91368117335898047</v>
      </c>
    </row>
    <row r="49" spans="1:11" ht="14.1" customHeight="1" x14ac:dyDescent="0.2">
      <c r="A49" s="306">
        <v>63</v>
      </c>
      <c r="B49" s="307" t="s">
        <v>271</v>
      </c>
      <c r="C49" s="308"/>
      <c r="D49" s="113">
        <v>7.9397688805883035</v>
      </c>
      <c r="E49" s="115">
        <v>3401</v>
      </c>
      <c r="F49" s="114">
        <v>3924</v>
      </c>
      <c r="G49" s="114">
        <v>4007</v>
      </c>
      <c r="H49" s="114">
        <v>3988</v>
      </c>
      <c r="I49" s="140">
        <v>3955</v>
      </c>
      <c r="J49" s="115">
        <v>-554</v>
      </c>
      <c r="K49" s="116">
        <v>-14.007585335018963</v>
      </c>
    </row>
    <row r="50" spans="1:11" ht="14.1" customHeight="1" x14ac:dyDescent="0.2">
      <c r="A50" s="306" t="s">
        <v>272</v>
      </c>
      <c r="B50" s="307" t="s">
        <v>273</v>
      </c>
      <c r="C50" s="308"/>
      <c r="D50" s="113">
        <v>0.94081942336874047</v>
      </c>
      <c r="E50" s="115">
        <v>403</v>
      </c>
      <c r="F50" s="114">
        <v>460</v>
      </c>
      <c r="G50" s="114">
        <v>445</v>
      </c>
      <c r="H50" s="114">
        <v>418</v>
      </c>
      <c r="I50" s="140">
        <v>420</v>
      </c>
      <c r="J50" s="115">
        <v>-17</v>
      </c>
      <c r="K50" s="116">
        <v>-4.0476190476190474</v>
      </c>
    </row>
    <row r="51" spans="1:11" ht="14.1" customHeight="1" x14ac:dyDescent="0.2">
      <c r="A51" s="306" t="s">
        <v>274</v>
      </c>
      <c r="B51" s="307" t="s">
        <v>275</v>
      </c>
      <c r="C51" s="308"/>
      <c r="D51" s="113">
        <v>6.4059764211509282</v>
      </c>
      <c r="E51" s="115">
        <v>2744</v>
      </c>
      <c r="F51" s="114">
        <v>3166</v>
      </c>
      <c r="G51" s="114">
        <v>3218</v>
      </c>
      <c r="H51" s="114">
        <v>3240</v>
      </c>
      <c r="I51" s="140">
        <v>3219</v>
      </c>
      <c r="J51" s="115">
        <v>-475</v>
      </c>
      <c r="K51" s="116">
        <v>-14.756135445790619</v>
      </c>
    </row>
    <row r="52" spans="1:11" ht="14.1" customHeight="1" x14ac:dyDescent="0.2">
      <c r="A52" s="306">
        <v>71</v>
      </c>
      <c r="B52" s="307" t="s">
        <v>276</v>
      </c>
      <c r="C52" s="308"/>
      <c r="D52" s="113">
        <v>17.639780553285863</v>
      </c>
      <c r="E52" s="115">
        <v>7556</v>
      </c>
      <c r="F52" s="114">
        <v>7751</v>
      </c>
      <c r="G52" s="114">
        <v>7612</v>
      </c>
      <c r="H52" s="114">
        <v>7629</v>
      </c>
      <c r="I52" s="140">
        <v>7545</v>
      </c>
      <c r="J52" s="115">
        <v>11</v>
      </c>
      <c r="K52" s="116">
        <v>0.14579191517561299</v>
      </c>
    </row>
    <row r="53" spans="1:11" ht="14.1" customHeight="1" x14ac:dyDescent="0.2">
      <c r="A53" s="306" t="s">
        <v>277</v>
      </c>
      <c r="B53" s="307" t="s">
        <v>278</v>
      </c>
      <c r="C53" s="308"/>
      <c r="D53" s="113">
        <v>1.4194000233453952</v>
      </c>
      <c r="E53" s="115">
        <v>608</v>
      </c>
      <c r="F53" s="114">
        <v>612</v>
      </c>
      <c r="G53" s="114">
        <v>616</v>
      </c>
      <c r="H53" s="114">
        <v>621</v>
      </c>
      <c r="I53" s="140">
        <v>610</v>
      </c>
      <c r="J53" s="115">
        <v>-2</v>
      </c>
      <c r="K53" s="116">
        <v>-0.32786885245901637</v>
      </c>
    </row>
    <row r="54" spans="1:11" ht="14.1" customHeight="1" x14ac:dyDescent="0.2">
      <c r="A54" s="306" t="s">
        <v>279</v>
      </c>
      <c r="B54" s="307" t="s">
        <v>280</v>
      </c>
      <c r="C54" s="308"/>
      <c r="D54" s="113">
        <v>15.548033150461071</v>
      </c>
      <c r="E54" s="115">
        <v>6660</v>
      </c>
      <c r="F54" s="114">
        <v>6853</v>
      </c>
      <c r="G54" s="114">
        <v>6705</v>
      </c>
      <c r="H54" s="114">
        <v>6728</v>
      </c>
      <c r="I54" s="140">
        <v>6646</v>
      </c>
      <c r="J54" s="115">
        <v>14</v>
      </c>
      <c r="K54" s="116">
        <v>0.21065302437556424</v>
      </c>
    </row>
    <row r="55" spans="1:11" ht="14.1" customHeight="1" x14ac:dyDescent="0.2">
      <c r="A55" s="306">
        <v>72</v>
      </c>
      <c r="B55" s="307" t="s">
        <v>281</v>
      </c>
      <c r="C55" s="308"/>
      <c r="D55" s="113">
        <v>1.6902066067468191</v>
      </c>
      <c r="E55" s="115">
        <v>724</v>
      </c>
      <c r="F55" s="114">
        <v>727</v>
      </c>
      <c r="G55" s="114">
        <v>728</v>
      </c>
      <c r="H55" s="114">
        <v>721</v>
      </c>
      <c r="I55" s="140">
        <v>694</v>
      </c>
      <c r="J55" s="115">
        <v>30</v>
      </c>
      <c r="K55" s="116">
        <v>4.3227665706051877</v>
      </c>
    </row>
    <row r="56" spans="1:11" ht="14.1" customHeight="1" x14ac:dyDescent="0.2">
      <c r="A56" s="306" t="s">
        <v>282</v>
      </c>
      <c r="B56" s="307" t="s">
        <v>283</v>
      </c>
      <c r="C56" s="308"/>
      <c r="D56" s="113">
        <v>0.23111941169604294</v>
      </c>
      <c r="E56" s="115">
        <v>99</v>
      </c>
      <c r="F56" s="114">
        <v>102</v>
      </c>
      <c r="G56" s="114">
        <v>100</v>
      </c>
      <c r="H56" s="114">
        <v>94</v>
      </c>
      <c r="I56" s="140">
        <v>82</v>
      </c>
      <c r="J56" s="115">
        <v>17</v>
      </c>
      <c r="K56" s="116">
        <v>20.73170731707317</v>
      </c>
    </row>
    <row r="57" spans="1:11" ht="14.1" customHeight="1" x14ac:dyDescent="0.2">
      <c r="A57" s="306" t="s">
        <v>284</v>
      </c>
      <c r="B57" s="307" t="s">
        <v>285</v>
      </c>
      <c r="C57" s="308"/>
      <c r="D57" s="113">
        <v>1.1952842301855959</v>
      </c>
      <c r="E57" s="115">
        <v>512</v>
      </c>
      <c r="F57" s="114">
        <v>517</v>
      </c>
      <c r="G57" s="114">
        <v>522</v>
      </c>
      <c r="H57" s="114">
        <v>522</v>
      </c>
      <c r="I57" s="140">
        <v>503</v>
      </c>
      <c r="J57" s="115">
        <v>9</v>
      </c>
      <c r="K57" s="116">
        <v>1.7892644135188867</v>
      </c>
    </row>
    <row r="58" spans="1:11" ht="14.1" customHeight="1" x14ac:dyDescent="0.2">
      <c r="A58" s="306">
        <v>73</v>
      </c>
      <c r="B58" s="307" t="s">
        <v>286</v>
      </c>
      <c r="C58" s="308"/>
      <c r="D58" s="113">
        <v>0.97817205556204034</v>
      </c>
      <c r="E58" s="115">
        <v>419</v>
      </c>
      <c r="F58" s="114">
        <v>420</v>
      </c>
      <c r="G58" s="114">
        <v>416</v>
      </c>
      <c r="H58" s="114">
        <v>417</v>
      </c>
      <c r="I58" s="140">
        <v>423</v>
      </c>
      <c r="J58" s="115">
        <v>-4</v>
      </c>
      <c r="K58" s="116">
        <v>-0.94562647754137119</v>
      </c>
    </row>
    <row r="59" spans="1:11" ht="14.1" customHeight="1" x14ac:dyDescent="0.2">
      <c r="A59" s="306" t="s">
        <v>287</v>
      </c>
      <c r="B59" s="307" t="s">
        <v>288</v>
      </c>
      <c r="C59" s="308"/>
      <c r="D59" s="113">
        <v>0.70036185362437264</v>
      </c>
      <c r="E59" s="115">
        <v>300</v>
      </c>
      <c r="F59" s="114">
        <v>295</v>
      </c>
      <c r="G59" s="114">
        <v>293</v>
      </c>
      <c r="H59" s="114">
        <v>293</v>
      </c>
      <c r="I59" s="140">
        <v>297</v>
      </c>
      <c r="J59" s="115">
        <v>3</v>
      </c>
      <c r="K59" s="116">
        <v>1.0101010101010102</v>
      </c>
    </row>
    <row r="60" spans="1:11" ht="14.1" customHeight="1" x14ac:dyDescent="0.2">
      <c r="A60" s="306">
        <v>81</v>
      </c>
      <c r="B60" s="307" t="s">
        <v>289</v>
      </c>
      <c r="C60" s="308"/>
      <c r="D60" s="113">
        <v>3.7889576281078559</v>
      </c>
      <c r="E60" s="115">
        <v>1623</v>
      </c>
      <c r="F60" s="114">
        <v>1604</v>
      </c>
      <c r="G60" s="114">
        <v>1601</v>
      </c>
      <c r="H60" s="114">
        <v>1613</v>
      </c>
      <c r="I60" s="140">
        <v>1665</v>
      </c>
      <c r="J60" s="115">
        <v>-42</v>
      </c>
      <c r="K60" s="116">
        <v>-2.5225225225225225</v>
      </c>
    </row>
    <row r="61" spans="1:11" ht="14.1" customHeight="1" x14ac:dyDescent="0.2">
      <c r="A61" s="306" t="s">
        <v>290</v>
      </c>
      <c r="B61" s="307" t="s">
        <v>291</v>
      </c>
      <c r="C61" s="308"/>
      <c r="D61" s="113">
        <v>1.1415898214077274</v>
      </c>
      <c r="E61" s="115">
        <v>489</v>
      </c>
      <c r="F61" s="114">
        <v>496</v>
      </c>
      <c r="G61" s="114">
        <v>509</v>
      </c>
      <c r="H61" s="114">
        <v>510</v>
      </c>
      <c r="I61" s="140">
        <v>511</v>
      </c>
      <c r="J61" s="115">
        <v>-22</v>
      </c>
      <c r="K61" s="116">
        <v>-4.3052837573385521</v>
      </c>
    </row>
    <row r="62" spans="1:11" ht="14.1" customHeight="1" x14ac:dyDescent="0.2">
      <c r="A62" s="306" t="s">
        <v>292</v>
      </c>
      <c r="B62" s="307" t="s">
        <v>293</v>
      </c>
      <c r="C62" s="308"/>
      <c r="D62" s="113">
        <v>1.8349480564958562</v>
      </c>
      <c r="E62" s="115">
        <v>786</v>
      </c>
      <c r="F62" s="114">
        <v>740</v>
      </c>
      <c r="G62" s="114">
        <v>731</v>
      </c>
      <c r="H62" s="114">
        <v>736</v>
      </c>
      <c r="I62" s="140">
        <v>794</v>
      </c>
      <c r="J62" s="115">
        <v>-8</v>
      </c>
      <c r="K62" s="116">
        <v>-1.0075566750629723</v>
      </c>
    </row>
    <row r="63" spans="1:11" ht="14.1" customHeight="1" x14ac:dyDescent="0.2">
      <c r="A63" s="306"/>
      <c r="B63" s="307" t="s">
        <v>294</v>
      </c>
      <c r="C63" s="308"/>
      <c r="D63" s="113">
        <v>1.5151161433407261</v>
      </c>
      <c r="E63" s="115">
        <v>649</v>
      </c>
      <c r="F63" s="114">
        <v>642</v>
      </c>
      <c r="G63" s="114">
        <v>640</v>
      </c>
      <c r="H63" s="114">
        <v>653</v>
      </c>
      <c r="I63" s="140">
        <v>633</v>
      </c>
      <c r="J63" s="115">
        <v>16</v>
      </c>
      <c r="K63" s="116">
        <v>2.5276461295418642</v>
      </c>
    </row>
    <row r="64" spans="1:11" ht="14.1" customHeight="1" x14ac:dyDescent="0.2">
      <c r="A64" s="306" t="s">
        <v>295</v>
      </c>
      <c r="B64" s="307" t="s">
        <v>296</v>
      </c>
      <c r="C64" s="308"/>
      <c r="D64" s="113">
        <v>9.8050659507412166E-2</v>
      </c>
      <c r="E64" s="115">
        <v>42</v>
      </c>
      <c r="F64" s="114">
        <v>48</v>
      </c>
      <c r="G64" s="114">
        <v>50</v>
      </c>
      <c r="H64" s="114">
        <v>51</v>
      </c>
      <c r="I64" s="140">
        <v>49</v>
      </c>
      <c r="J64" s="115">
        <v>-7</v>
      </c>
      <c r="K64" s="116">
        <v>-14.285714285714286</v>
      </c>
    </row>
    <row r="65" spans="1:11" ht="14.1" customHeight="1" x14ac:dyDescent="0.2">
      <c r="A65" s="306" t="s">
        <v>297</v>
      </c>
      <c r="B65" s="307" t="s">
        <v>298</v>
      </c>
      <c r="C65" s="308"/>
      <c r="D65" s="113">
        <v>0.39687171705381113</v>
      </c>
      <c r="E65" s="115">
        <v>170</v>
      </c>
      <c r="F65" s="114">
        <v>170</v>
      </c>
      <c r="G65" s="114">
        <v>169</v>
      </c>
      <c r="H65" s="114">
        <v>171</v>
      </c>
      <c r="I65" s="140">
        <v>171</v>
      </c>
      <c r="J65" s="115">
        <v>-1</v>
      </c>
      <c r="K65" s="116">
        <v>-0.58479532163742687</v>
      </c>
    </row>
    <row r="66" spans="1:11" ht="14.1" customHeight="1" x14ac:dyDescent="0.2">
      <c r="A66" s="306">
        <v>82</v>
      </c>
      <c r="B66" s="307" t="s">
        <v>299</v>
      </c>
      <c r="C66" s="308"/>
      <c r="D66" s="113">
        <v>1.4287381813937201</v>
      </c>
      <c r="E66" s="115">
        <v>612</v>
      </c>
      <c r="F66" s="114">
        <v>648</v>
      </c>
      <c r="G66" s="114">
        <v>668</v>
      </c>
      <c r="H66" s="114">
        <v>685</v>
      </c>
      <c r="I66" s="140">
        <v>675</v>
      </c>
      <c r="J66" s="115">
        <v>-63</v>
      </c>
      <c r="K66" s="116">
        <v>-9.3333333333333339</v>
      </c>
    </row>
    <row r="67" spans="1:11" ht="14.1" customHeight="1" x14ac:dyDescent="0.2">
      <c r="A67" s="306" t="s">
        <v>300</v>
      </c>
      <c r="B67" s="307" t="s">
        <v>301</v>
      </c>
      <c r="C67" s="308"/>
      <c r="D67" s="113">
        <v>0.84276876386132837</v>
      </c>
      <c r="E67" s="115">
        <v>361</v>
      </c>
      <c r="F67" s="114">
        <v>390</v>
      </c>
      <c r="G67" s="114">
        <v>412</v>
      </c>
      <c r="H67" s="114">
        <v>415</v>
      </c>
      <c r="I67" s="140">
        <v>412</v>
      </c>
      <c r="J67" s="115">
        <v>-51</v>
      </c>
      <c r="K67" s="116">
        <v>-12.378640776699029</v>
      </c>
    </row>
    <row r="68" spans="1:11" ht="14.1" customHeight="1" x14ac:dyDescent="0.2">
      <c r="A68" s="306" t="s">
        <v>302</v>
      </c>
      <c r="B68" s="307" t="s">
        <v>303</v>
      </c>
      <c r="C68" s="308"/>
      <c r="D68" s="113">
        <v>0.37119178242091749</v>
      </c>
      <c r="E68" s="115">
        <v>159</v>
      </c>
      <c r="F68" s="114">
        <v>166</v>
      </c>
      <c r="G68" s="114">
        <v>160</v>
      </c>
      <c r="H68" s="114">
        <v>162</v>
      </c>
      <c r="I68" s="140">
        <v>154</v>
      </c>
      <c r="J68" s="115">
        <v>5</v>
      </c>
      <c r="K68" s="116">
        <v>3.2467532467532467</v>
      </c>
    </row>
    <row r="69" spans="1:11" ht="14.1" customHeight="1" x14ac:dyDescent="0.2">
      <c r="A69" s="306">
        <v>83</v>
      </c>
      <c r="B69" s="307" t="s">
        <v>304</v>
      </c>
      <c r="C69" s="308"/>
      <c r="D69" s="113">
        <v>1.7882572662542313</v>
      </c>
      <c r="E69" s="115">
        <v>766</v>
      </c>
      <c r="F69" s="114">
        <v>763</v>
      </c>
      <c r="G69" s="114">
        <v>763</v>
      </c>
      <c r="H69" s="114">
        <v>788</v>
      </c>
      <c r="I69" s="140">
        <v>792</v>
      </c>
      <c r="J69" s="115">
        <v>-26</v>
      </c>
      <c r="K69" s="116">
        <v>-3.2828282828282829</v>
      </c>
    </row>
    <row r="70" spans="1:11" ht="14.1" customHeight="1" x14ac:dyDescent="0.2">
      <c r="A70" s="306" t="s">
        <v>305</v>
      </c>
      <c r="B70" s="307" t="s">
        <v>306</v>
      </c>
      <c r="C70" s="308"/>
      <c r="D70" s="113">
        <v>1.2139605462822458</v>
      </c>
      <c r="E70" s="115">
        <v>520</v>
      </c>
      <c r="F70" s="114">
        <v>519</v>
      </c>
      <c r="G70" s="114">
        <v>518</v>
      </c>
      <c r="H70" s="114">
        <v>554</v>
      </c>
      <c r="I70" s="140">
        <v>560</v>
      </c>
      <c r="J70" s="115">
        <v>-40</v>
      </c>
      <c r="K70" s="116">
        <v>-7.1428571428571432</v>
      </c>
    </row>
    <row r="71" spans="1:11" ht="14.1" customHeight="1" x14ac:dyDescent="0.2">
      <c r="A71" s="306"/>
      <c r="B71" s="307" t="s">
        <v>307</v>
      </c>
      <c r="C71" s="308"/>
      <c r="D71" s="113">
        <v>0.89879771215127813</v>
      </c>
      <c r="E71" s="115">
        <v>385</v>
      </c>
      <c r="F71" s="114">
        <v>394</v>
      </c>
      <c r="G71" s="114">
        <v>401</v>
      </c>
      <c r="H71" s="114">
        <v>435</v>
      </c>
      <c r="I71" s="140">
        <v>444</v>
      </c>
      <c r="J71" s="115">
        <v>-59</v>
      </c>
      <c r="K71" s="116">
        <v>-13.288288288288289</v>
      </c>
    </row>
    <row r="72" spans="1:11" ht="14.1" customHeight="1" x14ac:dyDescent="0.2">
      <c r="A72" s="306">
        <v>84</v>
      </c>
      <c r="B72" s="307" t="s">
        <v>308</v>
      </c>
      <c r="C72" s="308"/>
      <c r="D72" s="113">
        <v>2.5609898447531223</v>
      </c>
      <c r="E72" s="115">
        <v>1097</v>
      </c>
      <c r="F72" s="114">
        <v>1148</v>
      </c>
      <c r="G72" s="114">
        <v>1117</v>
      </c>
      <c r="H72" s="114">
        <v>1076</v>
      </c>
      <c r="I72" s="140">
        <v>1064</v>
      </c>
      <c r="J72" s="115">
        <v>33</v>
      </c>
      <c r="K72" s="116">
        <v>3.1015037593984962</v>
      </c>
    </row>
    <row r="73" spans="1:11" ht="14.1" customHeight="1" x14ac:dyDescent="0.2">
      <c r="A73" s="306" t="s">
        <v>309</v>
      </c>
      <c r="B73" s="307" t="s">
        <v>310</v>
      </c>
      <c r="C73" s="308"/>
      <c r="D73" s="113">
        <v>0.15641414730944322</v>
      </c>
      <c r="E73" s="115">
        <v>67</v>
      </c>
      <c r="F73" s="114">
        <v>67</v>
      </c>
      <c r="G73" s="114">
        <v>66</v>
      </c>
      <c r="H73" s="114">
        <v>68</v>
      </c>
      <c r="I73" s="140">
        <v>69</v>
      </c>
      <c r="J73" s="115">
        <v>-2</v>
      </c>
      <c r="K73" s="116">
        <v>-2.8985507246376812</v>
      </c>
    </row>
    <row r="74" spans="1:11" ht="14.1" customHeight="1" x14ac:dyDescent="0.2">
      <c r="A74" s="306" t="s">
        <v>311</v>
      </c>
      <c r="B74" s="307" t="s">
        <v>312</v>
      </c>
      <c r="C74" s="308"/>
      <c r="D74" s="113">
        <v>9.3381580483249682E-3</v>
      </c>
      <c r="E74" s="115">
        <v>4</v>
      </c>
      <c r="F74" s="114">
        <v>4</v>
      </c>
      <c r="G74" s="114">
        <v>4</v>
      </c>
      <c r="H74" s="114">
        <v>6</v>
      </c>
      <c r="I74" s="140">
        <v>5</v>
      </c>
      <c r="J74" s="115">
        <v>-1</v>
      </c>
      <c r="K74" s="116">
        <v>-20</v>
      </c>
    </row>
    <row r="75" spans="1:11" ht="14.1" customHeight="1" x14ac:dyDescent="0.2">
      <c r="A75" s="306" t="s">
        <v>313</v>
      </c>
      <c r="B75" s="307" t="s">
        <v>314</v>
      </c>
      <c r="C75" s="308"/>
      <c r="D75" s="113">
        <v>0.67001283996731642</v>
      </c>
      <c r="E75" s="115">
        <v>287</v>
      </c>
      <c r="F75" s="114">
        <v>308</v>
      </c>
      <c r="G75" s="114">
        <v>300</v>
      </c>
      <c r="H75" s="114">
        <v>319</v>
      </c>
      <c r="I75" s="140">
        <v>323</v>
      </c>
      <c r="J75" s="115">
        <v>-36</v>
      </c>
      <c r="K75" s="116">
        <v>-11.145510835913313</v>
      </c>
    </row>
    <row r="76" spans="1:11" ht="14.1" customHeight="1" x14ac:dyDescent="0.2">
      <c r="A76" s="306">
        <v>91</v>
      </c>
      <c r="B76" s="307" t="s">
        <v>315</v>
      </c>
      <c r="C76" s="308"/>
      <c r="D76" s="113">
        <v>0.22411579315979924</v>
      </c>
      <c r="E76" s="115">
        <v>96</v>
      </c>
      <c r="F76" s="114">
        <v>102</v>
      </c>
      <c r="G76" s="114">
        <v>98</v>
      </c>
      <c r="H76" s="114">
        <v>111</v>
      </c>
      <c r="I76" s="140">
        <v>89</v>
      </c>
      <c r="J76" s="115">
        <v>7</v>
      </c>
      <c r="K76" s="116">
        <v>7.8651685393258424</v>
      </c>
    </row>
    <row r="77" spans="1:11" ht="14.1" customHeight="1" x14ac:dyDescent="0.2">
      <c r="A77" s="306">
        <v>92</v>
      </c>
      <c r="B77" s="307" t="s">
        <v>316</v>
      </c>
      <c r="C77" s="308"/>
      <c r="D77" s="113">
        <v>0.76572895996264734</v>
      </c>
      <c r="E77" s="115">
        <v>328</v>
      </c>
      <c r="F77" s="114">
        <v>329</v>
      </c>
      <c r="G77" s="114">
        <v>316</v>
      </c>
      <c r="H77" s="114">
        <v>339</v>
      </c>
      <c r="I77" s="140">
        <v>309</v>
      </c>
      <c r="J77" s="115">
        <v>19</v>
      </c>
      <c r="K77" s="116">
        <v>6.1488673139158578</v>
      </c>
    </row>
    <row r="78" spans="1:11" ht="14.1" customHeight="1" x14ac:dyDescent="0.2">
      <c r="A78" s="306">
        <v>93</v>
      </c>
      <c r="B78" s="307" t="s">
        <v>317</v>
      </c>
      <c r="C78" s="308"/>
      <c r="D78" s="113">
        <v>8.1708882922843465E-2</v>
      </c>
      <c r="E78" s="115">
        <v>35</v>
      </c>
      <c r="F78" s="114">
        <v>36</v>
      </c>
      <c r="G78" s="114">
        <v>38</v>
      </c>
      <c r="H78" s="114">
        <v>40</v>
      </c>
      <c r="I78" s="140">
        <v>38</v>
      </c>
      <c r="J78" s="115">
        <v>-3</v>
      </c>
      <c r="K78" s="116">
        <v>-7.8947368421052628</v>
      </c>
    </row>
    <row r="79" spans="1:11" ht="14.1" customHeight="1" x14ac:dyDescent="0.2">
      <c r="A79" s="306">
        <v>94</v>
      </c>
      <c r="B79" s="307" t="s">
        <v>318</v>
      </c>
      <c r="C79" s="308"/>
      <c r="D79" s="113">
        <v>0.73537994630559123</v>
      </c>
      <c r="E79" s="115">
        <v>315</v>
      </c>
      <c r="F79" s="114">
        <v>325</v>
      </c>
      <c r="G79" s="114">
        <v>349</v>
      </c>
      <c r="H79" s="114">
        <v>293</v>
      </c>
      <c r="I79" s="140">
        <v>300</v>
      </c>
      <c r="J79" s="115">
        <v>15</v>
      </c>
      <c r="K79" s="116">
        <v>5</v>
      </c>
    </row>
    <row r="80" spans="1:11" ht="14.1" customHeight="1" x14ac:dyDescent="0.2">
      <c r="A80" s="306" t="s">
        <v>319</v>
      </c>
      <c r="B80" s="307" t="s">
        <v>320</v>
      </c>
      <c r="C80" s="308"/>
      <c r="D80" s="113">
        <v>9.3381580483249682E-3</v>
      </c>
      <c r="E80" s="115">
        <v>4</v>
      </c>
      <c r="F80" s="114">
        <v>5</v>
      </c>
      <c r="G80" s="114">
        <v>6</v>
      </c>
      <c r="H80" s="114">
        <v>4</v>
      </c>
      <c r="I80" s="140">
        <v>4</v>
      </c>
      <c r="J80" s="115">
        <v>0</v>
      </c>
      <c r="K80" s="116">
        <v>0</v>
      </c>
    </row>
    <row r="81" spans="1:11" ht="14.1" customHeight="1" x14ac:dyDescent="0.2">
      <c r="A81" s="310" t="s">
        <v>321</v>
      </c>
      <c r="B81" s="311" t="s">
        <v>333</v>
      </c>
      <c r="C81" s="312"/>
      <c r="D81" s="125">
        <v>3.569510913972219</v>
      </c>
      <c r="E81" s="143">
        <v>1529</v>
      </c>
      <c r="F81" s="144">
        <v>1605</v>
      </c>
      <c r="G81" s="144">
        <v>1591</v>
      </c>
      <c r="H81" s="144">
        <v>1615</v>
      </c>
      <c r="I81" s="145">
        <v>1579</v>
      </c>
      <c r="J81" s="143">
        <v>-50</v>
      </c>
      <c r="K81" s="146">
        <v>-3.1665611146295123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21953</v>
      </c>
      <c r="G12" s="536">
        <v>19690</v>
      </c>
      <c r="H12" s="536">
        <v>26231</v>
      </c>
      <c r="I12" s="536">
        <v>20632</v>
      </c>
      <c r="J12" s="537">
        <v>23452</v>
      </c>
      <c r="K12" s="538">
        <v>-1499</v>
      </c>
      <c r="L12" s="349">
        <v>-6.3917789527545628</v>
      </c>
    </row>
    <row r="13" spans="1:17" s="110" customFormat="1" ht="15" customHeight="1" x14ac:dyDescent="0.2">
      <c r="A13" s="350" t="s">
        <v>344</v>
      </c>
      <c r="B13" s="351" t="s">
        <v>345</v>
      </c>
      <c r="C13" s="347"/>
      <c r="D13" s="347"/>
      <c r="E13" s="348"/>
      <c r="F13" s="536">
        <v>13356</v>
      </c>
      <c r="G13" s="536">
        <v>12205</v>
      </c>
      <c r="H13" s="536">
        <v>15936</v>
      </c>
      <c r="I13" s="536">
        <v>12819</v>
      </c>
      <c r="J13" s="537">
        <v>14389</v>
      </c>
      <c r="K13" s="538">
        <v>-1033</v>
      </c>
      <c r="L13" s="349">
        <v>-7.1790951421224545</v>
      </c>
    </row>
    <row r="14" spans="1:17" s="110" customFormat="1" ht="22.5" customHeight="1" x14ac:dyDescent="0.2">
      <c r="A14" s="350"/>
      <c r="B14" s="351" t="s">
        <v>346</v>
      </c>
      <c r="C14" s="347"/>
      <c r="D14" s="347"/>
      <c r="E14" s="348"/>
      <c r="F14" s="536">
        <v>8597</v>
      </c>
      <c r="G14" s="536">
        <v>7485</v>
      </c>
      <c r="H14" s="536">
        <v>10295</v>
      </c>
      <c r="I14" s="536">
        <v>7813</v>
      </c>
      <c r="J14" s="537">
        <v>9063</v>
      </c>
      <c r="K14" s="538">
        <v>-466</v>
      </c>
      <c r="L14" s="349">
        <v>-5.1417852808120932</v>
      </c>
    </row>
    <row r="15" spans="1:17" s="110" customFormat="1" ht="15" customHeight="1" x14ac:dyDescent="0.2">
      <c r="A15" s="350" t="s">
        <v>347</v>
      </c>
      <c r="B15" s="351" t="s">
        <v>108</v>
      </c>
      <c r="C15" s="347"/>
      <c r="D15" s="347"/>
      <c r="E15" s="348"/>
      <c r="F15" s="536">
        <v>3980</v>
      </c>
      <c r="G15" s="536">
        <v>3982</v>
      </c>
      <c r="H15" s="536">
        <v>7166</v>
      </c>
      <c r="I15" s="536">
        <v>3927</v>
      </c>
      <c r="J15" s="537">
        <v>4151</v>
      </c>
      <c r="K15" s="538">
        <v>-171</v>
      </c>
      <c r="L15" s="349">
        <v>-4.1194892796916402</v>
      </c>
    </row>
    <row r="16" spans="1:17" s="110" customFormat="1" ht="15" customHeight="1" x14ac:dyDescent="0.2">
      <c r="A16" s="350"/>
      <c r="B16" s="351" t="s">
        <v>109</v>
      </c>
      <c r="C16" s="347"/>
      <c r="D16" s="347"/>
      <c r="E16" s="348"/>
      <c r="F16" s="536">
        <v>15799</v>
      </c>
      <c r="G16" s="536">
        <v>13974</v>
      </c>
      <c r="H16" s="536">
        <v>16765</v>
      </c>
      <c r="I16" s="536">
        <v>14805</v>
      </c>
      <c r="J16" s="537">
        <v>17322</v>
      </c>
      <c r="K16" s="538">
        <v>-1523</v>
      </c>
      <c r="L16" s="349">
        <v>-8.7922872647500281</v>
      </c>
    </row>
    <row r="17" spans="1:12" s="110" customFormat="1" ht="15" customHeight="1" x14ac:dyDescent="0.2">
      <c r="A17" s="350"/>
      <c r="B17" s="351" t="s">
        <v>110</v>
      </c>
      <c r="C17" s="347"/>
      <c r="D17" s="347"/>
      <c r="E17" s="348"/>
      <c r="F17" s="536">
        <v>1885</v>
      </c>
      <c r="G17" s="536">
        <v>1438</v>
      </c>
      <c r="H17" s="536">
        <v>1938</v>
      </c>
      <c r="I17" s="536">
        <v>1625</v>
      </c>
      <c r="J17" s="537">
        <v>1714</v>
      </c>
      <c r="K17" s="538">
        <v>171</v>
      </c>
      <c r="L17" s="349">
        <v>9.9766627771295209</v>
      </c>
    </row>
    <row r="18" spans="1:12" s="110" customFormat="1" ht="15" customHeight="1" x14ac:dyDescent="0.2">
      <c r="A18" s="350"/>
      <c r="B18" s="351" t="s">
        <v>111</v>
      </c>
      <c r="C18" s="347"/>
      <c r="D18" s="347"/>
      <c r="E18" s="348"/>
      <c r="F18" s="536">
        <v>289</v>
      </c>
      <c r="G18" s="536">
        <v>296</v>
      </c>
      <c r="H18" s="536">
        <v>362</v>
      </c>
      <c r="I18" s="536">
        <v>275</v>
      </c>
      <c r="J18" s="537">
        <v>265</v>
      </c>
      <c r="K18" s="538">
        <v>24</v>
      </c>
      <c r="L18" s="349">
        <v>9.0566037735849054</v>
      </c>
    </row>
    <row r="19" spans="1:12" s="110" customFormat="1" ht="15" customHeight="1" x14ac:dyDescent="0.2">
      <c r="A19" s="118" t="s">
        <v>113</v>
      </c>
      <c r="B19" s="119" t="s">
        <v>181</v>
      </c>
      <c r="C19" s="347"/>
      <c r="D19" s="347"/>
      <c r="E19" s="348"/>
      <c r="F19" s="536">
        <v>15376</v>
      </c>
      <c r="G19" s="536">
        <v>12970</v>
      </c>
      <c r="H19" s="536">
        <v>18794</v>
      </c>
      <c r="I19" s="536">
        <v>14469</v>
      </c>
      <c r="J19" s="537">
        <v>16737</v>
      </c>
      <c r="K19" s="538">
        <v>-1361</v>
      </c>
      <c r="L19" s="349">
        <v>-8.1316842922865504</v>
      </c>
    </row>
    <row r="20" spans="1:12" s="110" customFormat="1" ht="15" customHeight="1" x14ac:dyDescent="0.2">
      <c r="A20" s="118"/>
      <c r="B20" s="119" t="s">
        <v>182</v>
      </c>
      <c r="C20" s="347"/>
      <c r="D20" s="347"/>
      <c r="E20" s="348"/>
      <c r="F20" s="536">
        <v>6577</v>
      </c>
      <c r="G20" s="536">
        <v>6720</v>
      </c>
      <c r="H20" s="536">
        <v>7437</v>
      </c>
      <c r="I20" s="536">
        <v>6163</v>
      </c>
      <c r="J20" s="537">
        <v>6715</v>
      </c>
      <c r="K20" s="538">
        <v>-138</v>
      </c>
      <c r="L20" s="349">
        <v>-2.0551005212211466</v>
      </c>
    </row>
    <row r="21" spans="1:12" s="110" customFormat="1" ht="15" customHeight="1" x14ac:dyDescent="0.2">
      <c r="A21" s="118" t="s">
        <v>113</v>
      </c>
      <c r="B21" s="119" t="s">
        <v>116</v>
      </c>
      <c r="C21" s="347"/>
      <c r="D21" s="347"/>
      <c r="E21" s="348"/>
      <c r="F21" s="536">
        <v>14750</v>
      </c>
      <c r="G21" s="536">
        <v>12756</v>
      </c>
      <c r="H21" s="536">
        <v>18244</v>
      </c>
      <c r="I21" s="536">
        <v>13660</v>
      </c>
      <c r="J21" s="537">
        <v>15799</v>
      </c>
      <c r="K21" s="538">
        <v>-1049</v>
      </c>
      <c r="L21" s="349">
        <v>-6.6396607380213934</v>
      </c>
    </row>
    <row r="22" spans="1:12" s="110" customFormat="1" ht="15" customHeight="1" x14ac:dyDescent="0.2">
      <c r="A22" s="118"/>
      <c r="B22" s="119" t="s">
        <v>117</v>
      </c>
      <c r="C22" s="347"/>
      <c r="D22" s="347"/>
      <c r="E22" s="348"/>
      <c r="F22" s="536">
        <v>7176</v>
      </c>
      <c r="G22" s="536">
        <v>6919</v>
      </c>
      <c r="H22" s="536">
        <v>7966</v>
      </c>
      <c r="I22" s="536">
        <v>6959</v>
      </c>
      <c r="J22" s="537">
        <v>7638</v>
      </c>
      <c r="K22" s="538">
        <v>-462</v>
      </c>
      <c r="L22" s="349">
        <v>-6.048703849175177</v>
      </c>
    </row>
    <row r="23" spans="1:12" s="110" customFormat="1" ht="15" customHeight="1" x14ac:dyDescent="0.2">
      <c r="A23" s="352" t="s">
        <v>347</v>
      </c>
      <c r="B23" s="353" t="s">
        <v>193</v>
      </c>
      <c r="C23" s="354"/>
      <c r="D23" s="354"/>
      <c r="E23" s="355"/>
      <c r="F23" s="539">
        <v>251</v>
      </c>
      <c r="G23" s="539">
        <v>353</v>
      </c>
      <c r="H23" s="539">
        <v>2579</v>
      </c>
      <c r="I23" s="539">
        <v>164</v>
      </c>
      <c r="J23" s="540">
        <v>240</v>
      </c>
      <c r="K23" s="541">
        <v>11</v>
      </c>
      <c r="L23" s="356">
        <v>4.583333333333333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37.9</v>
      </c>
      <c r="G25" s="542">
        <v>44.4</v>
      </c>
      <c r="H25" s="542">
        <v>46.3</v>
      </c>
      <c r="I25" s="542">
        <v>44</v>
      </c>
      <c r="J25" s="542">
        <v>39</v>
      </c>
      <c r="K25" s="543" t="s">
        <v>349</v>
      </c>
      <c r="L25" s="364">
        <v>-1.1000000000000014</v>
      </c>
    </row>
    <row r="26" spans="1:12" s="110" customFormat="1" ht="15" customHeight="1" x14ac:dyDescent="0.2">
      <c r="A26" s="365" t="s">
        <v>105</v>
      </c>
      <c r="B26" s="366" t="s">
        <v>345</v>
      </c>
      <c r="C26" s="362"/>
      <c r="D26" s="362"/>
      <c r="E26" s="363"/>
      <c r="F26" s="542">
        <v>37.700000000000003</v>
      </c>
      <c r="G26" s="542">
        <v>44.1</v>
      </c>
      <c r="H26" s="542">
        <v>45.6</v>
      </c>
      <c r="I26" s="542">
        <v>43.5</v>
      </c>
      <c r="J26" s="544">
        <v>38.200000000000003</v>
      </c>
      <c r="K26" s="543" t="s">
        <v>349</v>
      </c>
      <c r="L26" s="364">
        <v>-0.5</v>
      </c>
    </row>
    <row r="27" spans="1:12" s="110" customFormat="1" ht="15" customHeight="1" x14ac:dyDescent="0.2">
      <c r="A27" s="365"/>
      <c r="B27" s="366" t="s">
        <v>346</v>
      </c>
      <c r="C27" s="362"/>
      <c r="D27" s="362"/>
      <c r="E27" s="363"/>
      <c r="F27" s="542">
        <v>38.200000000000003</v>
      </c>
      <c r="G27" s="542">
        <v>44.9</v>
      </c>
      <c r="H27" s="542">
        <v>47.3</v>
      </c>
      <c r="I27" s="542">
        <v>44.9</v>
      </c>
      <c r="J27" s="542">
        <v>40.200000000000003</v>
      </c>
      <c r="K27" s="543" t="s">
        <v>349</v>
      </c>
      <c r="L27" s="364">
        <v>-2</v>
      </c>
    </row>
    <row r="28" spans="1:12" s="110" customFormat="1" ht="15" customHeight="1" x14ac:dyDescent="0.2">
      <c r="A28" s="365" t="s">
        <v>113</v>
      </c>
      <c r="B28" s="366" t="s">
        <v>108</v>
      </c>
      <c r="C28" s="362"/>
      <c r="D28" s="362"/>
      <c r="E28" s="363"/>
      <c r="F28" s="542">
        <v>52.4</v>
      </c>
      <c r="G28" s="542">
        <v>60</v>
      </c>
      <c r="H28" s="542">
        <v>55.8</v>
      </c>
      <c r="I28" s="542">
        <v>61.7</v>
      </c>
      <c r="J28" s="542">
        <v>55.9</v>
      </c>
      <c r="K28" s="543" t="s">
        <v>349</v>
      </c>
      <c r="L28" s="364">
        <v>-3.5</v>
      </c>
    </row>
    <row r="29" spans="1:12" s="110" customFormat="1" ht="11.25" x14ac:dyDescent="0.2">
      <c r="A29" s="365"/>
      <c r="B29" s="366" t="s">
        <v>109</v>
      </c>
      <c r="C29" s="362"/>
      <c r="D29" s="362"/>
      <c r="E29" s="363"/>
      <c r="F29" s="542">
        <v>34</v>
      </c>
      <c r="G29" s="542">
        <v>39.5</v>
      </c>
      <c r="H29" s="542">
        <v>42.8</v>
      </c>
      <c r="I29" s="542">
        <v>39.1</v>
      </c>
      <c r="J29" s="544">
        <v>35.200000000000003</v>
      </c>
      <c r="K29" s="543" t="s">
        <v>349</v>
      </c>
      <c r="L29" s="364">
        <v>-1.2000000000000028</v>
      </c>
    </row>
    <row r="30" spans="1:12" s="110" customFormat="1" ht="15" customHeight="1" x14ac:dyDescent="0.2">
      <c r="A30" s="365"/>
      <c r="B30" s="366" t="s">
        <v>110</v>
      </c>
      <c r="C30" s="362"/>
      <c r="D30" s="362"/>
      <c r="E30" s="363"/>
      <c r="F30" s="542">
        <v>39.6</v>
      </c>
      <c r="G30" s="542">
        <v>46.2</v>
      </c>
      <c r="H30" s="542">
        <v>50</v>
      </c>
      <c r="I30" s="542">
        <v>44.6</v>
      </c>
      <c r="J30" s="542">
        <v>37.1</v>
      </c>
      <c r="K30" s="543" t="s">
        <v>349</v>
      </c>
      <c r="L30" s="364">
        <v>2.5</v>
      </c>
    </row>
    <row r="31" spans="1:12" s="110" customFormat="1" ht="15" customHeight="1" x14ac:dyDescent="0.2">
      <c r="A31" s="365"/>
      <c r="B31" s="366" t="s">
        <v>111</v>
      </c>
      <c r="C31" s="362"/>
      <c r="D31" s="362"/>
      <c r="E31" s="363"/>
      <c r="F31" s="542">
        <v>54</v>
      </c>
      <c r="G31" s="542">
        <v>74</v>
      </c>
      <c r="H31" s="542">
        <v>71.3</v>
      </c>
      <c r="I31" s="542">
        <v>64.7</v>
      </c>
      <c r="J31" s="542">
        <v>55.1</v>
      </c>
      <c r="K31" s="543" t="s">
        <v>349</v>
      </c>
      <c r="L31" s="364">
        <v>-1.1000000000000014</v>
      </c>
    </row>
    <row r="32" spans="1:12" s="110" customFormat="1" ht="15" customHeight="1" x14ac:dyDescent="0.2">
      <c r="A32" s="367" t="s">
        <v>113</v>
      </c>
      <c r="B32" s="368" t="s">
        <v>181</v>
      </c>
      <c r="C32" s="362"/>
      <c r="D32" s="362"/>
      <c r="E32" s="363"/>
      <c r="F32" s="542">
        <v>31.9</v>
      </c>
      <c r="G32" s="542">
        <v>35.5</v>
      </c>
      <c r="H32" s="542">
        <v>40</v>
      </c>
      <c r="I32" s="542">
        <v>37.299999999999997</v>
      </c>
      <c r="J32" s="544">
        <v>33</v>
      </c>
      <c r="K32" s="543" t="s">
        <v>349</v>
      </c>
      <c r="L32" s="364">
        <v>-1.1000000000000014</v>
      </c>
    </row>
    <row r="33" spans="1:12" s="110" customFormat="1" ht="15" customHeight="1" x14ac:dyDescent="0.2">
      <c r="A33" s="367"/>
      <c r="B33" s="368" t="s">
        <v>182</v>
      </c>
      <c r="C33" s="362"/>
      <c r="D33" s="362"/>
      <c r="E33" s="363"/>
      <c r="F33" s="542">
        <v>51.5</v>
      </c>
      <c r="G33" s="542">
        <v>61</v>
      </c>
      <c r="H33" s="542">
        <v>59.8</v>
      </c>
      <c r="I33" s="542">
        <v>59.6</v>
      </c>
      <c r="J33" s="542">
        <v>53.6</v>
      </c>
      <c r="K33" s="543" t="s">
        <v>349</v>
      </c>
      <c r="L33" s="364">
        <v>-2.1000000000000014</v>
      </c>
    </row>
    <row r="34" spans="1:12" s="369" customFormat="1" ht="15" customHeight="1" x14ac:dyDescent="0.2">
      <c r="A34" s="367" t="s">
        <v>113</v>
      </c>
      <c r="B34" s="368" t="s">
        <v>116</v>
      </c>
      <c r="C34" s="362"/>
      <c r="D34" s="362"/>
      <c r="E34" s="363"/>
      <c r="F34" s="542">
        <v>39.299999999999997</v>
      </c>
      <c r="G34" s="542">
        <v>46.9</v>
      </c>
      <c r="H34" s="542">
        <v>49.1</v>
      </c>
      <c r="I34" s="542">
        <v>46.3</v>
      </c>
      <c r="J34" s="542">
        <v>40.1</v>
      </c>
      <c r="K34" s="543" t="s">
        <v>349</v>
      </c>
      <c r="L34" s="364">
        <v>-0.80000000000000426</v>
      </c>
    </row>
    <row r="35" spans="1:12" s="369" customFormat="1" ht="11.25" x14ac:dyDescent="0.2">
      <c r="A35" s="370"/>
      <c r="B35" s="371" t="s">
        <v>117</v>
      </c>
      <c r="C35" s="372"/>
      <c r="D35" s="372"/>
      <c r="E35" s="373"/>
      <c r="F35" s="545">
        <v>35</v>
      </c>
      <c r="G35" s="545">
        <v>39.9</v>
      </c>
      <c r="H35" s="545">
        <v>40.299999999999997</v>
      </c>
      <c r="I35" s="545">
        <v>39.4</v>
      </c>
      <c r="J35" s="546">
        <v>36.799999999999997</v>
      </c>
      <c r="K35" s="547" t="s">
        <v>349</v>
      </c>
      <c r="L35" s="374">
        <v>-1.7999999999999972</v>
      </c>
    </row>
    <row r="36" spans="1:12" s="369" customFormat="1" ht="15.95" customHeight="1" x14ac:dyDescent="0.2">
      <c r="A36" s="375" t="s">
        <v>350</v>
      </c>
      <c r="B36" s="376"/>
      <c r="C36" s="377"/>
      <c r="D36" s="376"/>
      <c r="E36" s="378"/>
      <c r="F36" s="548">
        <v>21520</v>
      </c>
      <c r="G36" s="548">
        <v>19172</v>
      </c>
      <c r="H36" s="548">
        <v>23175</v>
      </c>
      <c r="I36" s="548">
        <v>20282</v>
      </c>
      <c r="J36" s="548">
        <v>23021</v>
      </c>
      <c r="K36" s="549">
        <v>-1501</v>
      </c>
      <c r="L36" s="380">
        <v>-6.5201337908865815</v>
      </c>
    </row>
    <row r="37" spans="1:12" s="369" customFormat="1" ht="15.95" customHeight="1" x14ac:dyDescent="0.2">
      <c r="A37" s="381"/>
      <c r="B37" s="382" t="s">
        <v>113</v>
      </c>
      <c r="C37" s="382" t="s">
        <v>351</v>
      </c>
      <c r="D37" s="382"/>
      <c r="E37" s="383"/>
      <c r="F37" s="548">
        <v>8153</v>
      </c>
      <c r="G37" s="548">
        <v>8510</v>
      </c>
      <c r="H37" s="548">
        <v>10728</v>
      </c>
      <c r="I37" s="548">
        <v>8926</v>
      </c>
      <c r="J37" s="548">
        <v>8973</v>
      </c>
      <c r="K37" s="549">
        <v>-820</v>
      </c>
      <c r="L37" s="380">
        <v>-9.1385266911846657</v>
      </c>
    </row>
    <row r="38" spans="1:12" s="369" customFormat="1" ht="15.95" customHeight="1" x14ac:dyDescent="0.2">
      <c r="A38" s="381"/>
      <c r="B38" s="384" t="s">
        <v>105</v>
      </c>
      <c r="C38" s="384" t="s">
        <v>106</v>
      </c>
      <c r="D38" s="385"/>
      <c r="E38" s="383"/>
      <c r="F38" s="548">
        <v>13137</v>
      </c>
      <c r="G38" s="548">
        <v>11951</v>
      </c>
      <c r="H38" s="548">
        <v>14145</v>
      </c>
      <c r="I38" s="548">
        <v>12644</v>
      </c>
      <c r="J38" s="550">
        <v>14176</v>
      </c>
      <c r="K38" s="549">
        <v>-1039</v>
      </c>
      <c r="L38" s="380">
        <v>-7.3292889390519189</v>
      </c>
    </row>
    <row r="39" spans="1:12" s="369" customFormat="1" ht="15.95" customHeight="1" x14ac:dyDescent="0.2">
      <c r="A39" s="381"/>
      <c r="B39" s="385"/>
      <c r="C39" s="382" t="s">
        <v>352</v>
      </c>
      <c r="D39" s="385"/>
      <c r="E39" s="383"/>
      <c r="F39" s="548">
        <v>4950</v>
      </c>
      <c r="G39" s="548">
        <v>5270</v>
      </c>
      <c r="H39" s="548">
        <v>6454</v>
      </c>
      <c r="I39" s="548">
        <v>5500</v>
      </c>
      <c r="J39" s="548">
        <v>5414</v>
      </c>
      <c r="K39" s="549">
        <v>-464</v>
      </c>
      <c r="L39" s="380">
        <v>-8.5703731067602504</v>
      </c>
    </row>
    <row r="40" spans="1:12" s="369" customFormat="1" ht="15.95" customHeight="1" x14ac:dyDescent="0.2">
      <c r="A40" s="381"/>
      <c r="B40" s="384"/>
      <c r="C40" s="384" t="s">
        <v>107</v>
      </c>
      <c r="D40" s="385"/>
      <c r="E40" s="383"/>
      <c r="F40" s="548">
        <v>8383</v>
      </c>
      <c r="G40" s="548">
        <v>7221</v>
      </c>
      <c r="H40" s="548">
        <v>9030</v>
      </c>
      <c r="I40" s="548">
        <v>7638</v>
      </c>
      <c r="J40" s="548">
        <v>8845</v>
      </c>
      <c r="K40" s="549">
        <v>-462</v>
      </c>
      <c r="L40" s="380">
        <v>-5.2232899943470885</v>
      </c>
    </row>
    <row r="41" spans="1:12" s="369" customFormat="1" ht="24" customHeight="1" x14ac:dyDescent="0.2">
      <c r="A41" s="381"/>
      <c r="B41" s="385"/>
      <c r="C41" s="382" t="s">
        <v>352</v>
      </c>
      <c r="D41" s="385"/>
      <c r="E41" s="383"/>
      <c r="F41" s="548">
        <v>3203</v>
      </c>
      <c r="G41" s="548">
        <v>3240</v>
      </c>
      <c r="H41" s="548">
        <v>4274</v>
      </c>
      <c r="I41" s="548">
        <v>3426</v>
      </c>
      <c r="J41" s="550">
        <v>3559</v>
      </c>
      <c r="K41" s="549">
        <v>-356</v>
      </c>
      <c r="L41" s="380">
        <v>-10.002809778027537</v>
      </c>
    </row>
    <row r="42" spans="1:12" s="110" customFormat="1" ht="15" customHeight="1" x14ac:dyDescent="0.2">
      <c r="A42" s="381"/>
      <c r="B42" s="384" t="s">
        <v>113</v>
      </c>
      <c r="C42" s="384" t="s">
        <v>353</v>
      </c>
      <c r="D42" s="385"/>
      <c r="E42" s="383"/>
      <c r="F42" s="548">
        <v>3642</v>
      </c>
      <c r="G42" s="548">
        <v>3581</v>
      </c>
      <c r="H42" s="548">
        <v>4426</v>
      </c>
      <c r="I42" s="548">
        <v>3697</v>
      </c>
      <c r="J42" s="548">
        <v>3825</v>
      </c>
      <c r="K42" s="549">
        <v>-183</v>
      </c>
      <c r="L42" s="380">
        <v>-4.784313725490196</v>
      </c>
    </row>
    <row r="43" spans="1:12" s="110" customFormat="1" ht="15" customHeight="1" x14ac:dyDescent="0.2">
      <c r="A43" s="381"/>
      <c r="B43" s="385"/>
      <c r="C43" s="382" t="s">
        <v>352</v>
      </c>
      <c r="D43" s="385"/>
      <c r="E43" s="383"/>
      <c r="F43" s="548">
        <v>1909</v>
      </c>
      <c r="G43" s="548">
        <v>2149</v>
      </c>
      <c r="H43" s="548">
        <v>2468</v>
      </c>
      <c r="I43" s="548">
        <v>2281</v>
      </c>
      <c r="J43" s="548">
        <v>2139</v>
      </c>
      <c r="K43" s="549">
        <v>-230</v>
      </c>
      <c r="L43" s="380">
        <v>-10.75268817204301</v>
      </c>
    </row>
    <row r="44" spans="1:12" s="110" customFormat="1" ht="15" customHeight="1" x14ac:dyDescent="0.2">
      <c r="A44" s="381"/>
      <c r="B44" s="384"/>
      <c r="C44" s="366" t="s">
        <v>109</v>
      </c>
      <c r="D44" s="385"/>
      <c r="E44" s="383"/>
      <c r="F44" s="548">
        <v>15705</v>
      </c>
      <c r="G44" s="548">
        <v>13858</v>
      </c>
      <c r="H44" s="548">
        <v>16451</v>
      </c>
      <c r="I44" s="548">
        <v>14685</v>
      </c>
      <c r="J44" s="550">
        <v>17218</v>
      </c>
      <c r="K44" s="549">
        <v>-1513</v>
      </c>
      <c r="L44" s="380">
        <v>-8.7873155999535371</v>
      </c>
    </row>
    <row r="45" spans="1:12" s="110" customFormat="1" ht="15" customHeight="1" x14ac:dyDescent="0.2">
      <c r="A45" s="381"/>
      <c r="B45" s="385"/>
      <c r="C45" s="382" t="s">
        <v>352</v>
      </c>
      <c r="D45" s="385"/>
      <c r="E45" s="383"/>
      <c r="F45" s="548">
        <v>5342</v>
      </c>
      <c r="G45" s="548">
        <v>5478</v>
      </c>
      <c r="H45" s="548">
        <v>7034</v>
      </c>
      <c r="I45" s="548">
        <v>5742</v>
      </c>
      <c r="J45" s="548">
        <v>6053</v>
      </c>
      <c r="K45" s="549">
        <v>-711</v>
      </c>
      <c r="L45" s="380">
        <v>-11.746241533124071</v>
      </c>
    </row>
    <row r="46" spans="1:12" s="110" customFormat="1" ht="15" customHeight="1" x14ac:dyDescent="0.2">
      <c r="A46" s="381"/>
      <c r="B46" s="384"/>
      <c r="C46" s="366" t="s">
        <v>110</v>
      </c>
      <c r="D46" s="385"/>
      <c r="E46" s="383"/>
      <c r="F46" s="548">
        <v>1884</v>
      </c>
      <c r="G46" s="548">
        <v>1437</v>
      </c>
      <c r="H46" s="548">
        <v>1936</v>
      </c>
      <c r="I46" s="548">
        <v>1625</v>
      </c>
      <c r="J46" s="548">
        <v>1713</v>
      </c>
      <c r="K46" s="549">
        <v>171</v>
      </c>
      <c r="L46" s="380">
        <v>9.9824868651488625</v>
      </c>
    </row>
    <row r="47" spans="1:12" s="110" customFormat="1" ht="15" customHeight="1" x14ac:dyDescent="0.2">
      <c r="A47" s="381"/>
      <c r="B47" s="385"/>
      <c r="C47" s="382" t="s">
        <v>352</v>
      </c>
      <c r="D47" s="385"/>
      <c r="E47" s="383"/>
      <c r="F47" s="548">
        <v>746</v>
      </c>
      <c r="G47" s="548">
        <v>664</v>
      </c>
      <c r="H47" s="548">
        <v>968</v>
      </c>
      <c r="I47" s="548">
        <v>725</v>
      </c>
      <c r="J47" s="550">
        <v>635</v>
      </c>
      <c r="K47" s="549">
        <v>111</v>
      </c>
      <c r="L47" s="380">
        <v>17.480314960629922</v>
      </c>
    </row>
    <row r="48" spans="1:12" s="110" customFormat="1" ht="15" customHeight="1" x14ac:dyDescent="0.2">
      <c r="A48" s="381"/>
      <c r="B48" s="385"/>
      <c r="C48" s="366" t="s">
        <v>111</v>
      </c>
      <c r="D48" s="386"/>
      <c r="E48" s="387"/>
      <c r="F48" s="548">
        <v>289</v>
      </c>
      <c r="G48" s="548">
        <v>296</v>
      </c>
      <c r="H48" s="548">
        <v>362</v>
      </c>
      <c r="I48" s="548">
        <v>275</v>
      </c>
      <c r="J48" s="548">
        <v>265</v>
      </c>
      <c r="K48" s="549">
        <v>24</v>
      </c>
      <c r="L48" s="380">
        <v>9.0566037735849054</v>
      </c>
    </row>
    <row r="49" spans="1:12" s="110" customFormat="1" ht="15" customHeight="1" x14ac:dyDescent="0.2">
      <c r="A49" s="381"/>
      <c r="B49" s="385"/>
      <c r="C49" s="382" t="s">
        <v>352</v>
      </c>
      <c r="D49" s="385"/>
      <c r="E49" s="383"/>
      <c r="F49" s="548">
        <v>156</v>
      </c>
      <c r="G49" s="548">
        <v>219</v>
      </c>
      <c r="H49" s="548">
        <v>258</v>
      </c>
      <c r="I49" s="548">
        <v>178</v>
      </c>
      <c r="J49" s="548">
        <v>146</v>
      </c>
      <c r="K49" s="549">
        <v>10</v>
      </c>
      <c r="L49" s="380">
        <v>6.8493150684931505</v>
      </c>
    </row>
    <row r="50" spans="1:12" s="110" customFormat="1" ht="15" customHeight="1" x14ac:dyDescent="0.2">
      <c r="A50" s="381"/>
      <c r="B50" s="384" t="s">
        <v>113</v>
      </c>
      <c r="C50" s="382" t="s">
        <v>181</v>
      </c>
      <c r="D50" s="385"/>
      <c r="E50" s="383"/>
      <c r="F50" s="548">
        <v>14991</v>
      </c>
      <c r="G50" s="548">
        <v>12506</v>
      </c>
      <c r="H50" s="548">
        <v>15852</v>
      </c>
      <c r="I50" s="548">
        <v>14153</v>
      </c>
      <c r="J50" s="550">
        <v>16337</v>
      </c>
      <c r="K50" s="549">
        <v>-1346</v>
      </c>
      <c r="L50" s="380">
        <v>-8.238966762563507</v>
      </c>
    </row>
    <row r="51" spans="1:12" s="110" customFormat="1" ht="15" customHeight="1" x14ac:dyDescent="0.2">
      <c r="A51" s="381"/>
      <c r="B51" s="385"/>
      <c r="C51" s="382" t="s">
        <v>352</v>
      </c>
      <c r="D51" s="385"/>
      <c r="E51" s="383"/>
      <c r="F51" s="548">
        <v>4789</v>
      </c>
      <c r="G51" s="548">
        <v>4445</v>
      </c>
      <c r="H51" s="548">
        <v>6348</v>
      </c>
      <c r="I51" s="548">
        <v>5273</v>
      </c>
      <c r="J51" s="548">
        <v>5389</v>
      </c>
      <c r="K51" s="549">
        <v>-600</v>
      </c>
      <c r="L51" s="380">
        <v>-11.133791055854518</v>
      </c>
    </row>
    <row r="52" spans="1:12" s="110" customFormat="1" ht="15" customHeight="1" x14ac:dyDescent="0.2">
      <c r="A52" s="381"/>
      <c r="B52" s="384"/>
      <c r="C52" s="382" t="s">
        <v>182</v>
      </c>
      <c r="D52" s="385"/>
      <c r="E52" s="383"/>
      <c r="F52" s="548">
        <v>6529</v>
      </c>
      <c r="G52" s="548">
        <v>6666</v>
      </c>
      <c r="H52" s="548">
        <v>7323</v>
      </c>
      <c r="I52" s="548">
        <v>6129</v>
      </c>
      <c r="J52" s="548">
        <v>6684</v>
      </c>
      <c r="K52" s="549">
        <v>-155</v>
      </c>
      <c r="L52" s="380">
        <v>-2.3189706762417712</v>
      </c>
    </row>
    <row r="53" spans="1:12" s="269" customFormat="1" ht="11.25" customHeight="1" x14ac:dyDescent="0.2">
      <c r="A53" s="381"/>
      <c r="B53" s="385"/>
      <c r="C53" s="382" t="s">
        <v>352</v>
      </c>
      <c r="D53" s="385"/>
      <c r="E53" s="383"/>
      <c r="F53" s="548">
        <v>3364</v>
      </c>
      <c r="G53" s="548">
        <v>4065</v>
      </c>
      <c r="H53" s="548">
        <v>4380</v>
      </c>
      <c r="I53" s="548">
        <v>3653</v>
      </c>
      <c r="J53" s="550">
        <v>3584</v>
      </c>
      <c r="K53" s="549">
        <v>-220</v>
      </c>
      <c r="L53" s="380">
        <v>-6.1383928571428568</v>
      </c>
    </row>
    <row r="54" spans="1:12" s="151" customFormat="1" ht="12.75" customHeight="1" x14ac:dyDescent="0.2">
      <c r="A54" s="381"/>
      <c r="B54" s="384" t="s">
        <v>113</v>
      </c>
      <c r="C54" s="384" t="s">
        <v>116</v>
      </c>
      <c r="D54" s="385"/>
      <c r="E54" s="383"/>
      <c r="F54" s="548">
        <v>14418</v>
      </c>
      <c r="G54" s="548">
        <v>12391</v>
      </c>
      <c r="H54" s="548">
        <v>15877</v>
      </c>
      <c r="I54" s="548">
        <v>13418</v>
      </c>
      <c r="J54" s="548">
        <v>15499</v>
      </c>
      <c r="K54" s="549">
        <v>-1081</v>
      </c>
      <c r="L54" s="380">
        <v>-6.9746435253887347</v>
      </c>
    </row>
    <row r="55" spans="1:12" ht="11.25" x14ac:dyDescent="0.2">
      <c r="A55" s="381"/>
      <c r="B55" s="385"/>
      <c r="C55" s="382" t="s">
        <v>352</v>
      </c>
      <c r="D55" s="385"/>
      <c r="E55" s="383"/>
      <c r="F55" s="548">
        <v>5667</v>
      </c>
      <c r="G55" s="548">
        <v>5806</v>
      </c>
      <c r="H55" s="548">
        <v>7790</v>
      </c>
      <c r="I55" s="548">
        <v>6218</v>
      </c>
      <c r="J55" s="548">
        <v>6209</v>
      </c>
      <c r="K55" s="549">
        <v>-542</v>
      </c>
      <c r="L55" s="380">
        <v>-8.729263971654051</v>
      </c>
    </row>
    <row r="56" spans="1:12" ht="14.25" customHeight="1" x14ac:dyDescent="0.2">
      <c r="A56" s="381"/>
      <c r="B56" s="385"/>
      <c r="C56" s="384" t="s">
        <v>117</v>
      </c>
      <c r="D56" s="385"/>
      <c r="E56" s="383"/>
      <c r="F56" s="548">
        <v>7075</v>
      </c>
      <c r="G56" s="548">
        <v>6766</v>
      </c>
      <c r="H56" s="548">
        <v>7279</v>
      </c>
      <c r="I56" s="548">
        <v>6851</v>
      </c>
      <c r="J56" s="548">
        <v>7507</v>
      </c>
      <c r="K56" s="549">
        <v>-432</v>
      </c>
      <c r="L56" s="380">
        <v>-5.7546290129212734</v>
      </c>
    </row>
    <row r="57" spans="1:12" ht="18.75" customHeight="1" x14ac:dyDescent="0.2">
      <c r="A57" s="388"/>
      <c r="B57" s="389"/>
      <c r="C57" s="390" t="s">
        <v>352</v>
      </c>
      <c r="D57" s="389"/>
      <c r="E57" s="391"/>
      <c r="F57" s="551">
        <v>2477</v>
      </c>
      <c r="G57" s="552">
        <v>2701</v>
      </c>
      <c r="H57" s="552">
        <v>2936</v>
      </c>
      <c r="I57" s="552">
        <v>2702</v>
      </c>
      <c r="J57" s="552">
        <v>2761</v>
      </c>
      <c r="K57" s="553">
        <f t="shared" ref="K57" si="0">IF(OR(F57=".",J57=".")=TRUE,".",IF(OR(F57="*",J57="*")=TRUE,"*",IF(AND(F57="-",J57="-")=TRUE,"-",IF(AND(ISNUMBER(J57),ISNUMBER(F57))=TRUE,IF(F57-J57=0,0,F57-J57),IF(ISNUMBER(F57)=TRUE,F57,-J57)))))</f>
        <v>-284</v>
      </c>
      <c r="L57" s="392">
        <f t="shared" ref="L57" si="1">IF(K57 =".",".",IF(K57 ="*","*",IF(K57="-","-",IF(K57=0,0,IF(OR(J57="-",J57=".",F57="-",F57=".")=TRUE,"X",IF(J57=0,"0,0",IF(ABS(K57*100/J57)&gt;250,".X",(K57*100/J57))))))))</f>
        <v>-10.286128214415067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21953</v>
      </c>
      <c r="E11" s="114">
        <v>19690</v>
      </c>
      <c r="F11" s="114">
        <v>26231</v>
      </c>
      <c r="G11" s="114">
        <v>20632</v>
      </c>
      <c r="H11" s="140">
        <v>23452</v>
      </c>
      <c r="I11" s="115">
        <v>-1499</v>
      </c>
      <c r="J11" s="116">
        <v>-6.3917789527545628</v>
      </c>
    </row>
    <row r="12" spans="1:15" s="110" customFormat="1" ht="24.95" customHeight="1" x14ac:dyDescent="0.2">
      <c r="A12" s="193" t="s">
        <v>132</v>
      </c>
      <c r="B12" s="194" t="s">
        <v>133</v>
      </c>
      <c r="C12" s="113">
        <v>0.50562565480799893</v>
      </c>
      <c r="D12" s="115">
        <v>111</v>
      </c>
      <c r="E12" s="114">
        <v>62</v>
      </c>
      <c r="F12" s="114">
        <v>159</v>
      </c>
      <c r="G12" s="114">
        <v>123</v>
      </c>
      <c r="H12" s="140">
        <v>105</v>
      </c>
      <c r="I12" s="115">
        <v>6</v>
      </c>
      <c r="J12" s="116">
        <v>5.7142857142857144</v>
      </c>
    </row>
    <row r="13" spans="1:15" s="110" customFormat="1" ht="24.95" customHeight="1" x14ac:dyDescent="0.2">
      <c r="A13" s="193" t="s">
        <v>134</v>
      </c>
      <c r="B13" s="199" t="s">
        <v>214</v>
      </c>
      <c r="C13" s="113">
        <v>0.6195053067917824</v>
      </c>
      <c r="D13" s="115">
        <v>136</v>
      </c>
      <c r="E13" s="114">
        <v>91</v>
      </c>
      <c r="F13" s="114">
        <v>125</v>
      </c>
      <c r="G13" s="114">
        <v>120</v>
      </c>
      <c r="H13" s="140">
        <v>149</v>
      </c>
      <c r="I13" s="115">
        <v>-13</v>
      </c>
      <c r="J13" s="116">
        <v>-8.724832214765101</v>
      </c>
    </row>
    <row r="14" spans="1:15" s="287" customFormat="1" ht="24.95" customHeight="1" x14ac:dyDescent="0.2">
      <c r="A14" s="193" t="s">
        <v>215</v>
      </c>
      <c r="B14" s="199" t="s">
        <v>137</v>
      </c>
      <c r="C14" s="113">
        <v>8.1628934541976044</v>
      </c>
      <c r="D14" s="115">
        <v>1792</v>
      </c>
      <c r="E14" s="114">
        <v>1569</v>
      </c>
      <c r="F14" s="114">
        <v>2141</v>
      </c>
      <c r="G14" s="114">
        <v>1757</v>
      </c>
      <c r="H14" s="140">
        <v>2114</v>
      </c>
      <c r="I14" s="115">
        <v>-322</v>
      </c>
      <c r="J14" s="116">
        <v>-15.231788079470199</v>
      </c>
      <c r="K14" s="110"/>
      <c r="L14" s="110"/>
      <c r="M14" s="110"/>
      <c r="N14" s="110"/>
      <c r="O14" s="110"/>
    </row>
    <row r="15" spans="1:15" s="110" customFormat="1" ht="24.95" customHeight="1" x14ac:dyDescent="0.2">
      <c r="A15" s="193" t="s">
        <v>216</v>
      </c>
      <c r="B15" s="199" t="s">
        <v>217</v>
      </c>
      <c r="C15" s="113">
        <v>1.5760943834555641</v>
      </c>
      <c r="D15" s="115">
        <v>346</v>
      </c>
      <c r="E15" s="114">
        <v>289</v>
      </c>
      <c r="F15" s="114">
        <v>366</v>
      </c>
      <c r="G15" s="114">
        <v>301</v>
      </c>
      <c r="H15" s="140">
        <v>320</v>
      </c>
      <c r="I15" s="115">
        <v>26</v>
      </c>
      <c r="J15" s="116">
        <v>8.125</v>
      </c>
    </row>
    <row r="16" spans="1:15" s="287" customFormat="1" ht="24.95" customHeight="1" x14ac:dyDescent="0.2">
      <c r="A16" s="193" t="s">
        <v>218</v>
      </c>
      <c r="B16" s="199" t="s">
        <v>141</v>
      </c>
      <c r="C16" s="113">
        <v>5.3113469685236643</v>
      </c>
      <c r="D16" s="115">
        <v>1166</v>
      </c>
      <c r="E16" s="114">
        <v>1084</v>
      </c>
      <c r="F16" s="114">
        <v>1410</v>
      </c>
      <c r="G16" s="114">
        <v>1187</v>
      </c>
      <c r="H16" s="140">
        <v>1491</v>
      </c>
      <c r="I16" s="115">
        <v>-325</v>
      </c>
      <c r="J16" s="116">
        <v>-21.797451374916164</v>
      </c>
      <c r="K16" s="110"/>
      <c r="L16" s="110"/>
      <c r="M16" s="110"/>
      <c r="N16" s="110"/>
      <c r="O16" s="110"/>
    </row>
    <row r="17" spans="1:15" s="110" customFormat="1" ht="24.95" customHeight="1" x14ac:dyDescent="0.2">
      <c r="A17" s="193" t="s">
        <v>142</v>
      </c>
      <c r="B17" s="199" t="s">
        <v>220</v>
      </c>
      <c r="C17" s="113">
        <v>1.2754521022183756</v>
      </c>
      <c r="D17" s="115">
        <v>280</v>
      </c>
      <c r="E17" s="114">
        <v>196</v>
      </c>
      <c r="F17" s="114">
        <v>365</v>
      </c>
      <c r="G17" s="114">
        <v>269</v>
      </c>
      <c r="H17" s="140">
        <v>303</v>
      </c>
      <c r="I17" s="115">
        <v>-23</v>
      </c>
      <c r="J17" s="116">
        <v>-7.5907590759075907</v>
      </c>
    </row>
    <row r="18" spans="1:15" s="287" customFormat="1" ht="24.95" customHeight="1" x14ac:dyDescent="0.2">
      <c r="A18" s="201" t="s">
        <v>144</v>
      </c>
      <c r="B18" s="202" t="s">
        <v>145</v>
      </c>
      <c r="C18" s="113">
        <v>6.0538422994579326</v>
      </c>
      <c r="D18" s="115">
        <v>1329</v>
      </c>
      <c r="E18" s="114">
        <v>741</v>
      </c>
      <c r="F18" s="114">
        <v>1399</v>
      </c>
      <c r="G18" s="114">
        <v>1221</v>
      </c>
      <c r="H18" s="140">
        <v>1460</v>
      </c>
      <c r="I18" s="115">
        <v>-131</v>
      </c>
      <c r="J18" s="116">
        <v>-8.9726027397260282</v>
      </c>
      <c r="K18" s="110"/>
      <c r="L18" s="110"/>
      <c r="M18" s="110"/>
      <c r="N18" s="110"/>
      <c r="O18" s="110"/>
    </row>
    <row r="19" spans="1:15" s="110" customFormat="1" ht="24.95" customHeight="1" x14ac:dyDescent="0.2">
      <c r="A19" s="193" t="s">
        <v>146</v>
      </c>
      <c r="B19" s="199" t="s">
        <v>147</v>
      </c>
      <c r="C19" s="113">
        <v>13.451464492324511</v>
      </c>
      <c r="D19" s="115">
        <v>2953</v>
      </c>
      <c r="E19" s="114">
        <v>2405</v>
      </c>
      <c r="F19" s="114">
        <v>3391</v>
      </c>
      <c r="G19" s="114">
        <v>2651</v>
      </c>
      <c r="H19" s="140">
        <v>2930</v>
      </c>
      <c r="I19" s="115">
        <v>23</v>
      </c>
      <c r="J19" s="116">
        <v>0.78498293515358364</v>
      </c>
    </row>
    <row r="20" spans="1:15" s="287" customFormat="1" ht="24.95" customHeight="1" x14ac:dyDescent="0.2">
      <c r="A20" s="193" t="s">
        <v>148</v>
      </c>
      <c r="B20" s="199" t="s">
        <v>149</v>
      </c>
      <c r="C20" s="113">
        <v>4.6007379401448549</v>
      </c>
      <c r="D20" s="115">
        <v>1010</v>
      </c>
      <c r="E20" s="114">
        <v>1011</v>
      </c>
      <c r="F20" s="114">
        <v>1227</v>
      </c>
      <c r="G20" s="114">
        <v>905</v>
      </c>
      <c r="H20" s="140">
        <v>990</v>
      </c>
      <c r="I20" s="115">
        <v>20</v>
      </c>
      <c r="J20" s="116">
        <v>2.0202020202020203</v>
      </c>
      <c r="K20" s="110"/>
      <c r="L20" s="110"/>
      <c r="M20" s="110"/>
      <c r="N20" s="110"/>
      <c r="O20" s="110"/>
    </row>
    <row r="21" spans="1:15" s="110" customFormat="1" ht="24.95" customHeight="1" x14ac:dyDescent="0.2">
      <c r="A21" s="201" t="s">
        <v>150</v>
      </c>
      <c r="B21" s="202" t="s">
        <v>151</v>
      </c>
      <c r="C21" s="113">
        <v>5.3067917824443125</v>
      </c>
      <c r="D21" s="115">
        <v>1165</v>
      </c>
      <c r="E21" s="114">
        <v>1057</v>
      </c>
      <c r="F21" s="114">
        <v>1425</v>
      </c>
      <c r="G21" s="114">
        <v>1171</v>
      </c>
      <c r="H21" s="140">
        <v>1079</v>
      </c>
      <c r="I21" s="115">
        <v>86</v>
      </c>
      <c r="J21" s="116">
        <v>7.9703429101019463</v>
      </c>
    </row>
    <row r="22" spans="1:15" s="110" customFormat="1" ht="24.95" customHeight="1" x14ac:dyDescent="0.2">
      <c r="A22" s="201" t="s">
        <v>152</v>
      </c>
      <c r="B22" s="199" t="s">
        <v>153</v>
      </c>
      <c r="C22" s="113">
        <v>20.534778845715849</v>
      </c>
      <c r="D22" s="115">
        <v>4508</v>
      </c>
      <c r="E22" s="114">
        <v>5234</v>
      </c>
      <c r="F22" s="114">
        <v>6385</v>
      </c>
      <c r="G22" s="114">
        <v>4723</v>
      </c>
      <c r="H22" s="140">
        <v>4365</v>
      </c>
      <c r="I22" s="115">
        <v>143</v>
      </c>
      <c r="J22" s="116">
        <v>3.2760595647193584</v>
      </c>
    </row>
    <row r="23" spans="1:15" s="110" customFormat="1" ht="24.95" customHeight="1" x14ac:dyDescent="0.2">
      <c r="A23" s="193" t="s">
        <v>154</v>
      </c>
      <c r="B23" s="199" t="s">
        <v>155</v>
      </c>
      <c r="C23" s="113">
        <v>3.7671388876235596</v>
      </c>
      <c r="D23" s="115">
        <v>827</v>
      </c>
      <c r="E23" s="114">
        <v>622</v>
      </c>
      <c r="F23" s="114">
        <v>894</v>
      </c>
      <c r="G23" s="114">
        <v>557</v>
      </c>
      <c r="H23" s="140">
        <v>751</v>
      </c>
      <c r="I23" s="115">
        <v>76</v>
      </c>
      <c r="J23" s="116">
        <v>10.119840213049267</v>
      </c>
    </row>
    <row r="24" spans="1:15" s="110" customFormat="1" ht="24.95" customHeight="1" x14ac:dyDescent="0.2">
      <c r="A24" s="193" t="s">
        <v>156</v>
      </c>
      <c r="B24" s="199" t="s">
        <v>221</v>
      </c>
      <c r="C24" s="113">
        <v>13.232815560515647</v>
      </c>
      <c r="D24" s="115">
        <v>2905</v>
      </c>
      <c r="E24" s="114">
        <v>2045</v>
      </c>
      <c r="F24" s="114">
        <v>2728</v>
      </c>
      <c r="G24" s="114">
        <v>2653</v>
      </c>
      <c r="H24" s="140">
        <v>2841</v>
      </c>
      <c r="I24" s="115">
        <v>64</v>
      </c>
      <c r="J24" s="116">
        <v>2.2527279127067934</v>
      </c>
    </row>
    <row r="25" spans="1:15" s="110" customFormat="1" ht="24.95" customHeight="1" x14ac:dyDescent="0.2">
      <c r="A25" s="193" t="s">
        <v>222</v>
      </c>
      <c r="B25" s="204" t="s">
        <v>159</v>
      </c>
      <c r="C25" s="113">
        <v>11.192092196966247</v>
      </c>
      <c r="D25" s="115">
        <v>2457</v>
      </c>
      <c r="E25" s="114">
        <v>1967</v>
      </c>
      <c r="F25" s="114">
        <v>2871</v>
      </c>
      <c r="G25" s="114">
        <v>2072</v>
      </c>
      <c r="H25" s="140">
        <v>3463</v>
      </c>
      <c r="I25" s="115">
        <v>-1006</v>
      </c>
      <c r="J25" s="116">
        <v>-29.049956684955241</v>
      </c>
    </row>
    <row r="26" spans="1:15" s="110" customFormat="1" ht="24.95" customHeight="1" x14ac:dyDescent="0.2">
      <c r="A26" s="201">
        <v>782.78300000000002</v>
      </c>
      <c r="B26" s="203" t="s">
        <v>160</v>
      </c>
      <c r="C26" s="113">
        <v>1.2390106135835648</v>
      </c>
      <c r="D26" s="115">
        <v>272</v>
      </c>
      <c r="E26" s="114">
        <v>228</v>
      </c>
      <c r="F26" s="114">
        <v>307</v>
      </c>
      <c r="G26" s="114">
        <v>346</v>
      </c>
      <c r="H26" s="140">
        <v>421</v>
      </c>
      <c r="I26" s="115">
        <v>-149</v>
      </c>
      <c r="J26" s="116">
        <v>-35.39192399049881</v>
      </c>
    </row>
    <row r="27" spans="1:15" s="110" customFormat="1" ht="24.95" customHeight="1" x14ac:dyDescent="0.2">
      <c r="A27" s="193" t="s">
        <v>161</v>
      </c>
      <c r="B27" s="199" t="s">
        <v>162</v>
      </c>
      <c r="C27" s="113">
        <v>1.0112513096159979</v>
      </c>
      <c r="D27" s="115">
        <v>222</v>
      </c>
      <c r="E27" s="114">
        <v>224</v>
      </c>
      <c r="F27" s="114">
        <v>367</v>
      </c>
      <c r="G27" s="114">
        <v>243</v>
      </c>
      <c r="H27" s="140">
        <v>220</v>
      </c>
      <c r="I27" s="115">
        <v>2</v>
      </c>
      <c r="J27" s="116">
        <v>0.90909090909090906</v>
      </c>
    </row>
    <row r="28" spans="1:15" s="110" customFormat="1" ht="24.95" customHeight="1" x14ac:dyDescent="0.2">
      <c r="A28" s="193" t="s">
        <v>163</v>
      </c>
      <c r="B28" s="199" t="s">
        <v>164</v>
      </c>
      <c r="C28" s="113">
        <v>2.6192319956270214</v>
      </c>
      <c r="D28" s="115">
        <v>575</v>
      </c>
      <c r="E28" s="114">
        <v>924</v>
      </c>
      <c r="F28" s="114">
        <v>849</v>
      </c>
      <c r="G28" s="114">
        <v>716</v>
      </c>
      <c r="H28" s="140">
        <v>594</v>
      </c>
      <c r="I28" s="115">
        <v>-19</v>
      </c>
      <c r="J28" s="116">
        <v>-3.1986531986531985</v>
      </c>
    </row>
    <row r="29" spans="1:15" s="110" customFormat="1" ht="24.95" customHeight="1" x14ac:dyDescent="0.2">
      <c r="A29" s="193">
        <v>86</v>
      </c>
      <c r="B29" s="199" t="s">
        <v>165</v>
      </c>
      <c r="C29" s="113">
        <v>2.869767229991345</v>
      </c>
      <c r="D29" s="115">
        <v>630</v>
      </c>
      <c r="E29" s="114">
        <v>529</v>
      </c>
      <c r="F29" s="114">
        <v>671</v>
      </c>
      <c r="G29" s="114">
        <v>420</v>
      </c>
      <c r="H29" s="140">
        <v>732</v>
      </c>
      <c r="I29" s="115">
        <v>-102</v>
      </c>
      <c r="J29" s="116">
        <v>-13.934426229508198</v>
      </c>
    </row>
    <row r="30" spans="1:15" s="110" customFormat="1" ht="24.95" customHeight="1" x14ac:dyDescent="0.2">
      <c r="A30" s="193">
        <v>87.88</v>
      </c>
      <c r="B30" s="204" t="s">
        <v>166</v>
      </c>
      <c r="C30" s="113">
        <v>2.3185897143898329</v>
      </c>
      <c r="D30" s="115">
        <v>509</v>
      </c>
      <c r="E30" s="114">
        <v>537</v>
      </c>
      <c r="F30" s="114">
        <v>736</v>
      </c>
      <c r="G30" s="114">
        <v>482</v>
      </c>
      <c r="H30" s="140">
        <v>584</v>
      </c>
      <c r="I30" s="115">
        <v>-75</v>
      </c>
      <c r="J30" s="116">
        <v>-12.842465753424657</v>
      </c>
    </row>
    <row r="31" spans="1:15" s="110" customFormat="1" ht="24.95" customHeight="1" x14ac:dyDescent="0.2">
      <c r="A31" s="193" t="s">
        <v>167</v>
      </c>
      <c r="B31" s="199" t="s">
        <v>168</v>
      </c>
      <c r="C31" s="113">
        <v>2.509907529722589</v>
      </c>
      <c r="D31" s="115">
        <v>551</v>
      </c>
      <c r="E31" s="114">
        <v>443</v>
      </c>
      <c r="F31" s="114">
        <v>551</v>
      </c>
      <c r="G31" s="114">
        <v>471</v>
      </c>
      <c r="H31" s="140">
        <v>654</v>
      </c>
      <c r="I31" s="115">
        <v>-103</v>
      </c>
      <c r="J31" s="116">
        <v>-15.749235474006117</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0.50562565480799893</v>
      </c>
      <c r="D34" s="115">
        <v>111</v>
      </c>
      <c r="E34" s="114">
        <v>62</v>
      </c>
      <c r="F34" s="114">
        <v>159</v>
      </c>
      <c r="G34" s="114">
        <v>123</v>
      </c>
      <c r="H34" s="140">
        <v>105</v>
      </c>
      <c r="I34" s="115">
        <v>6</v>
      </c>
      <c r="J34" s="116">
        <v>5.7142857142857144</v>
      </c>
    </row>
    <row r="35" spans="1:10" s="110" customFormat="1" ht="24.95" customHeight="1" x14ac:dyDescent="0.2">
      <c r="A35" s="292" t="s">
        <v>171</v>
      </c>
      <c r="B35" s="293" t="s">
        <v>172</v>
      </c>
      <c r="C35" s="113">
        <v>14.836241060447319</v>
      </c>
      <c r="D35" s="115">
        <v>3257</v>
      </c>
      <c r="E35" s="114">
        <v>2401</v>
      </c>
      <c r="F35" s="114">
        <v>3665</v>
      </c>
      <c r="G35" s="114">
        <v>3098</v>
      </c>
      <c r="H35" s="140">
        <v>3723</v>
      </c>
      <c r="I35" s="115">
        <v>-466</v>
      </c>
      <c r="J35" s="116">
        <v>-12.516787536932581</v>
      </c>
    </row>
    <row r="36" spans="1:10" s="110" customFormat="1" ht="24.95" customHeight="1" x14ac:dyDescent="0.2">
      <c r="A36" s="294" t="s">
        <v>173</v>
      </c>
      <c r="B36" s="295" t="s">
        <v>174</v>
      </c>
      <c r="C36" s="125">
        <v>84.653578098665335</v>
      </c>
      <c r="D36" s="143">
        <v>18584</v>
      </c>
      <c r="E36" s="144">
        <v>17226</v>
      </c>
      <c r="F36" s="144">
        <v>22402</v>
      </c>
      <c r="G36" s="144">
        <v>17410</v>
      </c>
      <c r="H36" s="145">
        <v>19624</v>
      </c>
      <c r="I36" s="143">
        <v>-1040</v>
      </c>
      <c r="J36" s="146">
        <v>-5.2996331023236856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21953</v>
      </c>
      <c r="F11" s="264">
        <v>19690</v>
      </c>
      <c r="G11" s="264">
        <v>26231</v>
      </c>
      <c r="H11" s="264">
        <v>20632</v>
      </c>
      <c r="I11" s="265">
        <v>23452</v>
      </c>
      <c r="J11" s="263">
        <v>-1499</v>
      </c>
      <c r="K11" s="266">
        <v>-6.3917789527545628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16.20279688425272</v>
      </c>
      <c r="E13" s="115">
        <v>3557</v>
      </c>
      <c r="F13" s="114">
        <v>3219</v>
      </c>
      <c r="G13" s="114">
        <v>4200</v>
      </c>
      <c r="H13" s="114">
        <v>3637</v>
      </c>
      <c r="I13" s="140">
        <v>3740</v>
      </c>
      <c r="J13" s="115">
        <v>-183</v>
      </c>
      <c r="K13" s="116">
        <v>-4.8930481283422456</v>
      </c>
    </row>
    <row r="14" spans="1:15" ht="15.95" customHeight="1" x14ac:dyDescent="0.2">
      <c r="A14" s="306" t="s">
        <v>230</v>
      </c>
      <c r="B14" s="307"/>
      <c r="C14" s="308"/>
      <c r="D14" s="113">
        <v>43.064729194187585</v>
      </c>
      <c r="E14" s="115">
        <v>9454</v>
      </c>
      <c r="F14" s="114">
        <v>7554</v>
      </c>
      <c r="G14" s="114">
        <v>11726</v>
      </c>
      <c r="H14" s="114">
        <v>8426</v>
      </c>
      <c r="I14" s="140">
        <v>10027</v>
      </c>
      <c r="J14" s="115">
        <v>-573</v>
      </c>
      <c r="K14" s="116">
        <v>-5.7145706592201053</v>
      </c>
    </row>
    <row r="15" spans="1:15" ht="15.95" customHeight="1" x14ac:dyDescent="0.2">
      <c r="A15" s="306" t="s">
        <v>231</v>
      </c>
      <c r="B15" s="307"/>
      <c r="C15" s="308"/>
      <c r="D15" s="113">
        <v>17.892770919692069</v>
      </c>
      <c r="E15" s="115">
        <v>3928</v>
      </c>
      <c r="F15" s="114">
        <v>3572</v>
      </c>
      <c r="G15" s="114">
        <v>4676</v>
      </c>
      <c r="H15" s="114">
        <v>3727</v>
      </c>
      <c r="I15" s="140">
        <v>4333</v>
      </c>
      <c r="J15" s="115">
        <v>-405</v>
      </c>
      <c r="K15" s="116">
        <v>-9.3468728363720288</v>
      </c>
    </row>
    <row r="16" spans="1:15" ht="15.95" customHeight="1" x14ac:dyDescent="0.2">
      <c r="A16" s="306" t="s">
        <v>232</v>
      </c>
      <c r="B16" s="307"/>
      <c r="C16" s="308"/>
      <c r="D16" s="113">
        <v>22.826037443629573</v>
      </c>
      <c r="E16" s="115">
        <v>5011</v>
      </c>
      <c r="F16" s="114">
        <v>5341</v>
      </c>
      <c r="G16" s="114">
        <v>5629</v>
      </c>
      <c r="H16" s="114">
        <v>4840</v>
      </c>
      <c r="I16" s="140">
        <v>5343</v>
      </c>
      <c r="J16" s="115">
        <v>-332</v>
      </c>
      <c r="K16" s="116">
        <v>-6.2137376005989147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0.59672937639502577</v>
      </c>
      <c r="E18" s="115">
        <v>131</v>
      </c>
      <c r="F18" s="114">
        <v>76</v>
      </c>
      <c r="G18" s="114">
        <v>192</v>
      </c>
      <c r="H18" s="114">
        <v>151</v>
      </c>
      <c r="I18" s="140">
        <v>121</v>
      </c>
      <c r="J18" s="115">
        <v>10</v>
      </c>
      <c r="K18" s="116">
        <v>8.2644628099173545</v>
      </c>
    </row>
    <row r="19" spans="1:11" ht="14.1" customHeight="1" x14ac:dyDescent="0.2">
      <c r="A19" s="306" t="s">
        <v>235</v>
      </c>
      <c r="B19" s="307" t="s">
        <v>236</v>
      </c>
      <c r="C19" s="308"/>
      <c r="D19" s="113">
        <v>0.14121076845989158</v>
      </c>
      <c r="E19" s="115">
        <v>31</v>
      </c>
      <c r="F19" s="114">
        <v>26</v>
      </c>
      <c r="G19" s="114">
        <v>47</v>
      </c>
      <c r="H19" s="114">
        <v>37</v>
      </c>
      <c r="I19" s="140">
        <v>35</v>
      </c>
      <c r="J19" s="115">
        <v>-4</v>
      </c>
      <c r="K19" s="116">
        <v>-11.428571428571429</v>
      </c>
    </row>
    <row r="20" spans="1:11" ht="14.1" customHeight="1" x14ac:dyDescent="0.2">
      <c r="A20" s="306">
        <v>12</v>
      </c>
      <c r="B20" s="307" t="s">
        <v>237</v>
      </c>
      <c r="C20" s="308"/>
      <c r="D20" s="113">
        <v>1.2845624743770783</v>
      </c>
      <c r="E20" s="115">
        <v>282</v>
      </c>
      <c r="F20" s="114">
        <v>113</v>
      </c>
      <c r="G20" s="114">
        <v>173</v>
      </c>
      <c r="H20" s="114">
        <v>187</v>
      </c>
      <c r="I20" s="140">
        <v>236</v>
      </c>
      <c r="J20" s="115">
        <v>46</v>
      </c>
      <c r="K20" s="116">
        <v>19.491525423728813</v>
      </c>
    </row>
    <row r="21" spans="1:11" ht="14.1" customHeight="1" x14ac:dyDescent="0.2">
      <c r="A21" s="306">
        <v>21</v>
      </c>
      <c r="B21" s="307" t="s">
        <v>238</v>
      </c>
      <c r="C21" s="308"/>
      <c r="D21" s="113">
        <v>9.1103721587026829E-2</v>
      </c>
      <c r="E21" s="115">
        <v>20</v>
      </c>
      <c r="F21" s="114">
        <v>11</v>
      </c>
      <c r="G21" s="114">
        <v>15</v>
      </c>
      <c r="H21" s="114">
        <v>11</v>
      </c>
      <c r="I21" s="140">
        <v>18</v>
      </c>
      <c r="J21" s="115">
        <v>2</v>
      </c>
      <c r="K21" s="116">
        <v>11.111111111111111</v>
      </c>
    </row>
    <row r="22" spans="1:11" ht="14.1" customHeight="1" x14ac:dyDescent="0.2">
      <c r="A22" s="306">
        <v>22</v>
      </c>
      <c r="B22" s="307" t="s">
        <v>239</v>
      </c>
      <c r="C22" s="308"/>
      <c r="D22" s="113">
        <v>0.39174600282421534</v>
      </c>
      <c r="E22" s="115">
        <v>86</v>
      </c>
      <c r="F22" s="114">
        <v>75</v>
      </c>
      <c r="G22" s="114">
        <v>153</v>
      </c>
      <c r="H22" s="114">
        <v>62</v>
      </c>
      <c r="I22" s="140">
        <v>77</v>
      </c>
      <c r="J22" s="115">
        <v>9</v>
      </c>
      <c r="K22" s="116">
        <v>11.688311688311689</v>
      </c>
    </row>
    <row r="23" spans="1:11" ht="14.1" customHeight="1" x14ac:dyDescent="0.2">
      <c r="A23" s="306">
        <v>23</v>
      </c>
      <c r="B23" s="307" t="s">
        <v>240</v>
      </c>
      <c r="C23" s="308"/>
      <c r="D23" s="113">
        <v>0.84270942467999821</v>
      </c>
      <c r="E23" s="115">
        <v>185</v>
      </c>
      <c r="F23" s="114">
        <v>125</v>
      </c>
      <c r="G23" s="114">
        <v>243</v>
      </c>
      <c r="H23" s="114">
        <v>121</v>
      </c>
      <c r="I23" s="140">
        <v>156</v>
      </c>
      <c r="J23" s="115">
        <v>29</v>
      </c>
      <c r="K23" s="116">
        <v>18.589743589743591</v>
      </c>
    </row>
    <row r="24" spans="1:11" ht="14.1" customHeight="1" x14ac:dyDescent="0.2">
      <c r="A24" s="306">
        <v>24</v>
      </c>
      <c r="B24" s="307" t="s">
        <v>241</v>
      </c>
      <c r="C24" s="308"/>
      <c r="D24" s="113">
        <v>0.87459572723545753</v>
      </c>
      <c r="E24" s="115">
        <v>192</v>
      </c>
      <c r="F24" s="114">
        <v>131</v>
      </c>
      <c r="G24" s="114">
        <v>231</v>
      </c>
      <c r="H24" s="114">
        <v>188</v>
      </c>
      <c r="I24" s="140">
        <v>224</v>
      </c>
      <c r="J24" s="115">
        <v>-32</v>
      </c>
      <c r="K24" s="116">
        <v>-14.285714285714286</v>
      </c>
    </row>
    <row r="25" spans="1:11" ht="14.1" customHeight="1" x14ac:dyDescent="0.2">
      <c r="A25" s="306">
        <v>25</v>
      </c>
      <c r="B25" s="307" t="s">
        <v>242</v>
      </c>
      <c r="C25" s="308"/>
      <c r="D25" s="113">
        <v>2.8242153691978316</v>
      </c>
      <c r="E25" s="115">
        <v>620</v>
      </c>
      <c r="F25" s="114">
        <v>547</v>
      </c>
      <c r="G25" s="114">
        <v>827</v>
      </c>
      <c r="H25" s="114">
        <v>696</v>
      </c>
      <c r="I25" s="140">
        <v>850</v>
      </c>
      <c r="J25" s="115">
        <v>-230</v>
      </c>
      <c r="K25" s="116">
        <v>-27.058823529411764</v>
      </c>
    </row>
    <row r="26" spans="1:11" ht="14.1" customHeight="1" x14ac:dyDescent="0.2">
      <c r="A26" s="306">
        <v>26</v>
      </c>
      <c r="B26" s="307" t="s">
        <v>243</v>
      </c>
      <c r="C26" s="308"/>
      <c r="D26" s="113">
        <v>2.7832186944836699</v>
      </c>
      <c r="E26" s="115">
        <v>611</v>
      </c>
      <c r="F26" s="114">
        <v>834</v>
      </c>
      <c r="G26" s="114">
        <v>727</v>
      </c>
      <c r="H26" s="114">
        <v>588</v>
      </c>
      <c r="I26" s="140">
        <v>728</v>
      </c>
      <c r="J26" s="115">
        <v>-117</v>
      </c>
      <c r="K26" s="116">
        <v>-16.071428571428573</v>
      </c>
    </row>
    <row r="27" spans="1:11" ht="14.1" customHeight="1" x14ac:dyDescent="0.2">
      <c r="A27" s="306">
        <v>27</v>
      </c>
      <c r="B27" s="307" t="s">
        <v>244</v>
      </c>
      <c r="C27" s="308"/>
      <c r="D27" s="113">
        <v>2.5463490183573998</v>
      </c>
      <c r="E27" s="115">
        <v>559</v>
      </c>
      <c r="F27" s="114">
        <v>582</v>
      </c>
      <c r="G27" s="114">
        <v>656</v>
      </c>
      <c r="H27" s="114">
        <v>527</v>
      </c>
      <c r="I27" s="140">
        <v>688</v>
      </c>
      <c r="J27" s="115">
        <v>-129</v>
      </c>
      <c r="K27" s="116">
        <v>-18.75</v>
      </c>
    </row>
    <row r="28" spans="1:11" ht="14.1" customHeight="1" x14ac:dyDescent="0.2">
      <c r="A28" s="306">
        <v>28</v>
      </c>
      <c r="B28" s="307" t="s">
        <v>245</v>
      </c>
      <c r="C28" s="308"/>
      <c r="D28" s="113">
        <v>0.24598004828497244</v>
      </c>
      <c r="E28" s="115">
        <v>54</v>
      </c>
      <c r="F28" s="114">
        <v>31</v>
      </c>
      <c r="G28" s="114">
        <v>55</v>
      </c>
      <c r="H28" s="114">
        <v>29</v>
      </c>
      <c r="I28" s="140">
        <v>36</v>
      </c>
      <c r="J28" s="115">
        <v>18</v>
      </c>
      <c r="K28" s="116">
        <v>50</v>
      </c>
    </row>
    <row r="29" spans="1:11" ht="14.1" customHeight="1" x14ac:dyDescent="0.2">
      <c r="A29" s="306">
        <v>29</v>
      </c>
      <c r="B29" s="307" t="s">
        <v>246</v>
      </c>
      <c r="C29" s="308"/>
      <c r="D29" s="113">
        <v>2.5645697626748052</v>
      </c>
      <c r="E29" s="115">
        <v>563</v>
      </c>
      <c r="F29" s="114">
        <v>503</v>
      </c>
      <c r="G29" s="114">
        <v>676</v>
      </c>
      <c r="H29" s="114">
        <v>608</v>
      </c>
      <c r="I29" s="140">
        <v>480</v>
      </c>
      <c r="J29" s="115">
        <v>83</v>
      </c>
      <c r="K29" s="116">
        <v>17.291666666666668</v>
      </c>
    </row>
    <row r="30" spans="1:11" ht="14.1" customHeight="1" x14ac:dyDescent="0.2">
      <c r="A30" s="306" t="s">
        <v>247</v>
      </c>
      <c r="B30" s="307" t="s">
        <v>248</v>
      </c>
      <c r="C30" s="308"/>
      <c r="D30" s="113">
        <v>0.40085637498291804</v>
      </c>
      <c r="E30" s="115">
        <v>88</v>
      </c>
      <c r="F30" s="114">
        <v>82</v>
      </c>
      <c r="G30" s="114">
        <v>136</v>
      </c>
      <c r="H30" s="114">
        <v>157</v>
      </c>
      <c r="I30" s="140" t="s">
        <v>513</v>
      </c>
      <c r="J30" s="115" t="s">
        <v>513</v>
      </c>
      <c r="K30" s="116" t="s">
        <v>513</v>
      </c>
    </row>
    <row r="31" spans="1:11" ht="14.1" customHeight="1" x14ac:dyDescent="0.2">
      <c r="A31" s="306" t="s">
        <v>249</v>
      </c>
      <c r="B31" s="307" t="s">
        <v>250</v>
      </c>
      <c r="C31" s="308"/>
      <c r="D31" s="113">
        <v>2.1454926433744816</v>
      </c>
      <c r="E31" s="115">
        <v>471</v>
      </c>
      <c r="F31" s="114">
        <v>417</v>
      </c>
      <c r="G31" s="114">
        <v>536</v>
      </c>
      <c r="H31" s="114">
        <v>447</v>
      </c>
      <c r="I31" s="140">
        <v>402</v>
      </c>
      <c r="J31" s="115">
        <v>69</v>
      </c>
      <c r="K31" s="116">
        <v>17.164179104477611</v>
      </c>
    </row>
    <row r="32" spans="1:11" ht="14.1" customHeight="1" x14ac:dyDescent="0.2">
      <c r="A32" s="306">
        <v>31</v>
      </c>
      <c r="B32" s="307" t="s">
        <v>251</v>
      </c>
      <c r="C32" s="308"/>
      <c r="D32" s="113">
        <v>0.41907711930032343</v>
      </c>
      <c r="E32" s="115">
        <v>92</v>
      </c>
      <c r="F32" s="114">
        <v>63</v>
      </c>
      <c r="G32" s="114">
        <v>93</v>
      </c>
      <c r="H32" s="114">
        <v>90</v>
      </c>
      <c r="I32" s="140">
        <v>116</v>
      </c>
      <c r="J32" s="115">
        <v>-24</v>
      </c>
      <c r="K32" s="116">
        <v>-20.689655172413794</v>
      </c>
    </row>
    <row r="33" spans="1:11" ht="14.1" customHeight="1" x14ac:dyDescent="0.2">
      <c r="A33" s="306">
        <v>32</v>
      </c>
      <c r="B33" s="307" t="s">
        <v>252</v>
      </c>
      <c r="C33" s="308"/>
      <c r="D33" s="113">
        <v>2.163713387691887</v>
      </c>
      <c r="E33" s="115">
        <v>475</v>
      </c>
      <c r="F33" s="114">
        <v>199</v>
      </c>
      <c r="G33" s="114">
        <v>345</v>
      </c>
      <c r="H33" s="114">
        <v>459</v>
      </c>
      <c r="I33" s="140">
        <v>468</v>
      </c>
      <c r="J33" s="115">
        <v>7</v>
      </c>
      <c r="K33" s="116">
        <v>1.4957264957264957</v>
      </c>
    </row>
    <row r="34" spans="1:11" ht="14.1" customHeight="1" x14ac:dyDescent="0.2">
      <c r="A34" s="306">
        <v>33</v>
      </c>
      <c r="B34" s="307" t="s">
        <v>253</v>
      </c>
      <c r="C34" s="308"/>
      <c r="D34" s="113">
        <v>1.1570172641552408</v>
      </c>
      <c r="E34" s="115">
        <v>254</v>
      </c>
      <c r="F34" s="114">
        <v>134</v>
      </c>
      <c r="G34" s="114">
        <v>302</v>
      </c>
      <c r="H34" s="114">
        <v>267</v>
      </c>
      <c r="I34" s="140">
        <v>293</v>
      </c>
      <c r="J34" s="115">
        <v>-39</v>
      </c>
      <c r="K34" s="116">
        <v>-13.310580204778157</v>
      </c>
    </row>
    <row r="35" spans="1:11" ht="14.1" customHeight="1" x14ac:dyDescent="0.2">
      <c r="A35" s="306">
        <v>34</v>
      </c>
      <c r="B35" s="307" t="s">
        <v>254</v>
      </c>
      <c r="C35" s="308"/>
      <c r="D35" s="113">
        <v>1.8858470368514553</v>
      </c>
      <c r="E35" s="115">
        <v>414</v>
      </c>
      <c r="F35" s="114">
        <v>279</v>
      </c>
      <c r="G35" s="114">
        <v>462</v>
      </c>
      <c r="H35" s="114">
        <v>315</v>
      </c>
      <c r="I35" s="140">
        <v>432</v>
      </c>
      <c r="J35" s="115">
        <v>-18</v>
      </c>
      <c r="K35" s="116">
        <v>-4.166666666666667</v>
      </c>
    </row>
    <row r="36" spans="1:11" ht="14.1" customHeight="1" x14ac:dyDescent="0.2">
      <c r="A36" s="306">
        <v>41</v>
      </c>
      <c r="B36" s="307" t="s">
        <v>255</v>
      </c>
      <c r="C36" s="308"/>
      <c r="D36" s="113">
        <v>1.2481209857422675</v>
      </c>
      <c r="E36" s="115">
        <v>274</v>
      </c>
      <c r="F36" s="114">
        <v>288</v>
      </c>
      <c r="G36" s="114">
        <v>323</v>
      </c>
      <c r="H36" s="114">
        <v>304</v>
      </c>
      <c r="I36" s="140">
        <v>354</v>
      </c>
      <c r="J36" s="115">
        <v>-80</v>
      </c>
      <c r="K36" s="116">
        <v>-22.598870056497177</v>
      </c>
    </row>
    <row r="37" spans="1:11" ht="14.1" customHeight="1" x14ac:dyDescent="0.2">
      <c r="A37" s="306">
        <v>42</v>
      </c>
      <c r="B37" s="307" t="s">
        <v>256</v>
      </c>
      <c r="C37" s="308"/>
      <c r="D37" s="113">
        <v>8.1993349428324147E-2</v>
      </c>
      <c r="E37" s="115">
        <v>18</v>
      </c>
      <c r="F37" s="114">
        <v>17</v>
      </c>
      <c r="G37" s="114">
        <v>41</v>
      </c>
      <c r="H37" s="114">
        <v>21</v>
      </c>
      <c r="I37" s="140">
        <v>55</v>
      </c>
      <c r="J37" s="115">
        <v>-37</v>
      </c>
      <c r="K37" s="116">
        <v>-67.272727272727266</v>
      </c>
    </row>
    <row r="38" spans="1:11" ht="14.1" customHeight="1" x14ac:dyDescent="0.2">
      <c r="A38" s="306">
        <v>43</v>
      </c>
      <c r="B38" s="307" t="s">
        <v>257</v>
      </c>
      <c r="C38" s="308"/>
      <c r="D38" s="113">
        <v>5.1519154557463676</v>
      </c>
      <c r="E38" s="115">
        <v>1131</v>
      </c>
      <c r="F38" s="114">
        <v>1418</v>
      </c>
      <c r="G38" s="114">
        <v>1373</v>
      </c>
      <c r="H38" s="114">
        <v>982</v>
      </c>
      <c r="I38" s="140">
        <v>1392</v>
      </c>
      <c r="J38" s="115">
        <v>-261</v>
      </c>
      <c r="K38" s="116">
        <v>-18.75</v>
      </c>
    </row>
    <row r="39" spans="1:11" ht="14.1" customHeight="1" x14ac:dyDescent="0.2">
      <c r="A39" s="306">
        <v>51</v>
      </c>
      <c r="B39" s="307" t="s">
        <v>258</v>
      </c>
      <c r="C39" s="308"/>
      <c r="D39" s="113">
        <v>3.9037944700040996</v>
      </c>
      <c r="E39" s="115">
        <v>857</v>
      </c>
      <c r="F39" s="114">
        <v>929</v>
      </c>
      <c r="G39" s="114">
        <v>1149</v>
      </c>
      <c r="H39" s="114">
        <v>870</v>
      </c>
      <c r="I39" s="140">
        <v>957</v>
      </c>
      <c r="J39" s="115">
        <v>-100</v>
      </c>
      <c r="K39" s="116">
        <v>-10.449320794148381</v>
      </c>
    </row>
    <row r="40" spans="1:11" ht="14.1" customHeight="1" x14ac:dyDescent="0.2">
      <c r="A40" s="306" t="s">
        <v>259</v>
      </c>
      <c r="B40" s="307" t="s">
        <v>260</v>
      </c>
      <c r="C40" s="308"/>
      <c r="D40" s="113">
        <v>3.2751787910536145</v>
      </c>
      <c r="E40" s="115">
        <v>719</v>
      </c>
      <c r="F40" s="114">
        <v>790</v>
      </c>
      <c r="G40" s="114">
        <v>973</v>
      </c>
      <c r="H40" s="114">
        <v>705</v>
      </c>
      <c r="I40" s="140">
        <v>794</v>
      </c>
      <c r="J40" s="115">
        <v>-75</v>
      </c>
      <c r="K40" s="116">
        <v>-9.4458438287153648</v>
      </c>
    </row>
    <row r="41" spans="1:11" ht="14.1" customHeight="1" x14ac:dyDescent="0.2">
      <c r="A41" s="306"/>
      <c r="B41" s="307" t="s">
        <v>261</v>
      </c>
      <c r="C41" s="308"/>
      <c r="D41" s="113">
        <v>2.7695531362456158</v>
      </c>
      <c r="E41" s="115">
        <v>608</v>
      </c>
      <c r="F41" s="114">
        <v>680</v>
      </c>
      <c r="G41" s="114">
        <v>738</v>
      </c>
      <c r="H41" s="114">
        <v>633</v>
      </c>
      <c r="I41" s="140">
        <v>702</v>
      </c>
      <c r="J41" s="115">
        <v>-94</v>
      </c>
      <c r="K41" s="116">
        <v>-13.39031339031339</v>
      </c>
    </row>
    <row r="42" spans="1:11" ht="14.1" customHeight="1" x14ac:dyDescent="0.2">
      <c r="A42" s="306">
        <v>52</v>
      </c>
      <c r="B42" s="307" t="s">
        <v>262</v>
      </c>
      <c r="C42" s="308"/>
      <c r="D42" s="113">
        <v>3.9948981915911266</v>
      </c>
      <c r="E42" s="115">
        <v>877</v>
      </c>
      <c r="F42" s="114">
        <v>692</v>
      </c>
      <c r="G42" s="114">
        <v>755</v>
      </c>
      <c r="H42" s="114">
        <v>759</v>
      </c>
      <c r="I42" s="140">
        <v>817</v>
      </c>
      <c r="J42" s="115">
        <v>60</v>
      </c>
      <c r="K42" s="116">
        <v>7.3439412484700126</v>
      </c>
    </row>
    <row r="43" spans="1:11" ht="14.1" customHeight="1" x14ac:dyDescent="0.2">
      <c r="A43" s="306" t="s">
        <v>263</v>
      </c>
      <c r="B43" s="307" t="s">
        <v>264</v>
      </c>
      <c r="C43" s="308"/>
      <c r="D43" s="113">
        <v>3.80358037625837</v>
      </c>
      <c r="E43" s="115">
        <v>835</v>
      </c>
      <c r="F43" s="114">
        <v>662</v>
      </c>
      <c r="G43" s="114">
        <v>720</v>
      </c>
      <c r="H43" s="114">
        <v>702</v>
      </c>
      <c r="I43" s="140">
        <v>756</v>
      </c>
      <c r="J43" s="115">
        <v>79</v>
      </c>
      <c r="K43" s="116">
        <v>10.449735449735449</v>
      </c>
    </row>
    <row r="44" spans="1:11" ht="14.1" customHeight="1" x14ac:dyDescent="0.2">
      <c r="A44" s="306">
        <v>53</v>
      </c>
      <c r="B44" s="307" t="s">
        <v>265</v>
      </c>
      <c r="C44" s="308"/>
      <c r="D44" s="113">
        <v>2.0407233635494011</v>
      </c>
      <c r="E44" s="115">
        <v>448</v>
      </c>
      <c r="F44" s="114">
        <v>430</v>
      </c>
      <c r="G44" s="114">
        <v>420</v>
      </c>
      <c r="H44" s="114">
        <v>381</v>
      </c>
      <c r="I44" s="140">
        <v>391</v>
      </c>
      <c r="J44" s="115">
        <v>57</v>
      </c>
      <c r="K44" s="116">
        <v>14.578005115089514</v>
      </c>
    </row>
    <row r="45" spans="1:11" ht="14.1" customHeight="1" x14ac:dyDescent="0.2">
      <c r="A45" s="306" t="s">
        <v>266</v>
      </c>
      <c r="B45" s="307" t="s">
        <v>267</v>
      </c>
      <c r="C45" s="308"/>
      <c r="D45" s="113">
        <v>2.0179474331526444</v>
      </c>
      <c r="E45" s="115">
        <v>443</v>
      </c>
      <c r="F45" s="114">
        <v>425</v>
      </c>
      <c r="G45" s="114">
        <v>415</v>
      </c>
      <c r="H45" s="114">
        <v>378</v>
      </c>
      <c r="I45" s="140">
        <v>386</v>
      </c>
      <c r="J45" s="115">
        <v>57</v>
      </c>
      <c r="K45" s="116">
        <v>14.766839378238341</v>
      </c>
    </row>
    <row r="46" spans="1:11" ht="14.1" customHeight="1" x14ac:dyDescent="0.2">
      <c r="A46" s="306">
        <v>54</v>
      </c>
      <c r="B46" s="307" t="s">
        <v>268</v>
      </c>
      <c r="C46" s="308"/>
      <c r="D46" s="113">
        <v>4.4458616134469091</v>
      </c>
      <c r="E46" s="115">
        <v>976</v>
      </c>
      <c r="F46" s="114">
        <v>696</v>
      </c>
      <c r="G46" s="114">
        <v>1357</v>
      </c>
      <c r="H46" s="114">
        <v>777</v>
      </c>
      <c r="I46" s="140">
        <v>1042</v>
      </c>
      <c r="J46" s="115">
        <v>-66</v>
      </c>
      <c r="K46" s="116">
        <v>-6.3339731285988483</v>
      </c>
    </row>
    <row r="47" spans="1:11" ht="14.1" customHeight="1" x14ac:dyDescent="0.2">
      <c r="A47" s="306">
        <v>61</v>
      </c>
      <c r="B47" s="307" t="s">
        <v>269</v>
      </c>
      <c r="C47" s="308"/>
      <c r="D47" s="113">
        <v>4.1907711930032345</v>
      </c>
      <c r="E47" s="115">
        <v>920</v>
      </c>
      <c r="F47" s="114">
        <v>635</v>
      </c>
      <c r="G47" s="114">
        <v>1083</v>
      </c>
      <c r="H47" s="114">
        <v>890</v>
      </c>
      <c r="I47" s="140">
        <v>1111</v>
      </c>
      <c r="J47" s="115">
        <v>-191</v>
      </c>
      <c r="K47" s="116">
        <v>-17.191719171917192</v>
      </c>
    </row>
    <row r="48" spans="1:11" ht="14.1" customHeight="1" x14ac:dyDescent="0.2">
      <c r="A48" s="306">
        <v>62</v>
      </c>
      <c r="B48" s="307" t="s">
        <v>270</v>
      </c>
      <c r="C48" s="308"/>
      <c r="D48" s="113">
        <v>3.9129048421628023</v>
      </c>
      <c r="E48" s="115">
        <v>859</v>
      </c>
      <c r="F48" s="114">
        <v>872</v>
      </c>
      <c r="G48" s="114">
        <v>1111</v>
      </c>
      <c r="H48" s="114">
        <v>786</v>
      </c>
      <c r="I48" s="140">
        <v>827</v>
      </c>
      <c r="J48" s="115">
        <v>32</v>
      </c>
      <c r="K48" s="116">
        <v>3.8694074969770256</v>
      </c>
    </row>
    <row r="49" spans="1:11" ht="14.1" customHeight="1" x14ac:dyDescent="0.2">
      <c r="A49" s="306">
        <v>63</v>
      </c>
      <c r="B49" s="307" t="s">
        <v>271</v>
      </c>
      <c r="C49" s="308"/>
      <c r="D49" s="113">
        <v>3.7899148180203159</v>
      </c>
      <c r="E49" s="115">
        <v>832</v>
      </c>
      <c r="F49" s="114">
        <v>905</v>
      </c>
      <c r="G49" s="114">
        <v>1215</v>
      </c>
      <c r="H49" s="114">
        <v>963</v>
      </c>
      <c r="I49" s="140">
        <v>1010</v>
      </c>
      <c r="J49" s="115">
        <v>-178</v>
      </c>
      <c r="K49" s="116">
        <v>-17.623762376237625</v>
      </c>
    </row>
    <row r="50" spans="1:11" ht="14.1" customHeight="1" x14ac:dyDescent="0.2">
      <c r="A50" s="306" t="s">
        <v>272</v>
      </c>
      <c r="B50" s="307" t="s">
        <v>273</v>
      </c>
      <c r="C50" s="308"/>
      <c r="D50" s="113">
        <v>0.9292579601876737</v>
      </c>
      <c r="E50" s="115">
        <v>204</v>
      </c>
      <c r="F50" s="114">
        <v>281</v>
      </c>
      <c r="G50" s="114">
        <v>387</v>
      </c>
      <c r="H50" s="114">
        <v>226</v>
      </c>
      <c r="I50" s="140">
        <v>278</v>
      </c>
      <c r="J50" s="115">
        <v>-74</v>
      </c>
      <c r="K50" s="116">
        <v>-26.618705035971225</v>
      </c>
    </row>
    <row r="51" spans="1:11" ht="14.1" customHeight="1" x14ac:dyDescent="0.2">
      <c r="A51" s="306" t="s">
        <v>274</v>
      </c>
      <c r="B51" s="307" t="s">
        <v>275</v>
      </c>
      <c r="C51" s="308"/>
      <c r="D51" s="113">
        <v>2.4780212271671296</v>
      </c>
      <c r="E51" s="115">
        <v>544</v>
      </c>
      <c r="F51" s="114">
        <v>505</v>
      </c>
      <c r="G51" s="114">
        <v>690</v>
      </c>
      <c r="H51" s="114">
        <v>640</v>
      </c>
      <c r="I51" s="140">
        <v>596</v>
      </c>
      <c r="J51" s="115">
        <v>-52</v>
      </c>
      <c r="K51" s="116">
        <v>-8.724832214765101</v>
      </c>
    </row>
    <row r="52" spans="1:11" ht="14.1" customHeight="1" x14ac:dyDescent="0.2">
      <c r="A52" s="306">
        <v>71</v>
      </c>
      <c r="B52" s="307" t="s">
        <v>276</v>
      </c>
      <c r="C52" s="308"/>
      <c r="D52" s="113">
        <v>16.485218421172505</v>
      </c>
      <c r="E52" s="115">
        <v>3619</v>
      </c>
      <c r="F52" s="114">
        <v>2697</v>
      </c>
      <c r="G52" s="114">
        <v>3224</v>
      </c>
      <c r="H52" s="114">
        <v>3067</v>
      </c>
      <c r="I52" s="140">
        <v>3783</v>
      </c>
      <c r="J52" s="115">
        <v>-164</v>
      </c>
      <c r="K52" s="116">
        <v>-4.3351837166270153</v>
      </c>
    </row>
    <row r="53" spans="1:11" ht="14.1" customHeight="1" x14ac:dyDescent="0.2">
      <c r="A53" s="306" t="s">
        <v>277</v>
      </c>
      <c r="B53" s="307" t="s">
        <v>278</v>
      </c>
      <c r="C53" s="308"/>
      <c r="D53" s="113">
        <v>6.5321368377898237</v>
      </c>
      <c r="E53" s="115">
        <v>1434</v>
      </c>
      <c r="F53" s="114">
        <v>919</v>
      </c>
      <c r="G53" s="114">
        <v>1193</v>
      </c>
      <c r="H53" s="114">
        <v>1050</v>
      </c>
      <c r="I53" s="140">
        <v>1374</v>
      </c>
      <c r="J53" s="115">
        <v>60</v>
      </c>
      <c r="K53" s="116">
        <v>4.3668122270742362</v>
      </c>
    </row>
    <row r="54" spans="1:11" ht="14.1" customHeight="1" x14ac:dyDescent="0.2">
      <c r="A54" s="306" t="s">
        <v>279</v>
      </c>
      <c r="B54" s="307" t="s">
        <v>280</v>
      </c>
      <c r="C54" s="308"/>
      <c r="D54" s="113">
        <v>7.8622511729604154</v>
      </c>
      <c r="E54" s="115">
        <v>1726</v>
      </c>
      <c r="F54" s="114">
        <v>1475</v>
      </c>
      <c r="G54" s="114">
        <v>1654</v>
      </c>
      <c r="H54" s="114">
        <v>1652</v>
      </c>
      <c r="I54" s="140">
        <v>1838</v>
      </c>
      <c r="J54" s="115">
        <v>-112</v>
      </c>
      <c r="K54" s="116">
        <v>-6.093579978237214</v>
      </c>
    </row>
    <row r="55" spans="1:11" ht="14.1" customHeight="1" x14ac:dyDescent="0.2">
      <c r="A55" s="306">
        <v>72</v>
      </c>
      <c r="B55" s="307" t="s">
        <v>281</v>
      </c>
      <c r="C55" s="308"/>
      <c r="D55" s="113">
        <v>4.0541156106226941</v>
      </c>
      <c r="E55" s="115">
        <v>890</v>
      </c>
      <c r="F55" s="114">
        <v>726</v>
      </c>
      <c r="G55" s="114">
        <v>930</v>
      </c>
      <c r="H55" s="114">
        <v>669</v>
      </c>
      <c r="I55" s="140">
        <v>918</v>
      </c>
      <c r="J55" s="115">
        <v>-28</v>
      </c>
      <c r="K55" s="116">
        <v>-3.0501089324618738</v>
      </c>
    </row>
    <row r="56" spans="1:11" ht="14.1" customHeight="1" x14ac:dyDescent="0.2">
      <c r="A56" s="306" t="s">
        <v>282</v>
      </c>
      <c r="B56" s="307" t="s">
        <v>283</v>
      </c>
      <c r="C56" s="308"/>
      <c r="D56" s="113">
        <v>2.0407233635494011</v>
      </c>
      <c r="E56" s="115">
        <v>448</v>
      </c>
      <c r="F56" s="114">
        <v>377</v>
      </c>
      <c r="G56" s="114">
        <v>517</v>
      </c>
      <c r="H56" s="114">
        <v>305</v>
      </c>
      <c r="I56" s="140">
        <v>476</v>
      </c>
      <c r="J56" s="115">
        <v>-28</v>
      </c>
      <c r="K56" s="116">
        <v>-5.882352941176471</v>
      </c>
    </row>
    <row r="57" spans="1:11" ht="14.1" customHeight="1" x14ac:dyDescent="0.2">
      <c r="A57" s="306" t="s">
        <v>284</v>
      </c>
      <c r="B57" s="307" t="s">
        <v>285</v>
      </c>
      <c r="C57" s="308"/>
      <c r="D57" s="113">
        <v>1.7992985013437799</v>
      </c>
      <c r="E57" s="115">
        <v>395</v>
      </c>
      <c r="F57" s="114">
        <v>323</v>
      </c>
      <c r="G57" s="114">
        <v>350</v>
      </c>
      <c r="H57" s="114">
        <v>334</v>
      </c>
      <c r="I57" s="140">
        <v>391</v>
      </c>
      <c r="J57" s="115">
        <v>4</v>
      </c>
      <c r="K57" s="116">
        <v>1.0230179028132993</v>
      </c>
    </row>
    <row r="58" spans="1:11" ht="14.1" customHeight="1" x14ac:dyDescent="0.2">
      <c r="A58" s="306">
        <v>73</v>
      </c>
      <c r="B58" s="307" t="s">
        <v>286</v>
      </c>
      <c r="C58" s="308"/>
      <c r="D58" s="113">
        <v>1.1934587527900515</v>
      </c>
      <c r="E58" s="115">
        <v>262</v>
      </c>
      <c r="F58" s="114">
        <v>200</v>
      </c>
      <c r="G58" s="114">
        <v>285</v>
      </c>
      <c r="H58" s="114">
        <v>239</v>
      </c>
      <c r="I58" s="140">
        <v>247</v>
      </c>
      <c r="J58" s="115">
        <v>15</v>
      </c>
      <c r="K58" s="116">
        <v>6.0728744939271255</v>
      </c>
    </row>
    <row r="59" spans="1:11" ht="14.1" customHeight="1" x14ac:dyDescent="0.2">
      <c r="A59" s="306" t="s">
        <v>287</v>
      </c>
      <c r="B59" s="307" t="s">
        <v>288</v>
      </c>
      <c r="C59" s="308"/>
      <c r="D59" s="113">
        <v>0.73338495877556598</v>
      </c>
      <c r="E59" s="115">
        <v>161</v>
      </c>
      <c r="F59" s="114">
        <v>124</v>
      </c>
      <c r="G59" s="114">
        <v>192</v>
      </c>
      <c r="H59" s="114">
        <v>171</v>
      </c>
      <c r="I59" s="140">
        <v>152</v>
      </c>
      <c r="J59" s="115">
        <v>9</v>
      </c>
      <c r="K59" s="116">
        <v>5.9210526315789478</v>
      </c>
    </row>
    <row r="60" spans="1:11" ht="14.1" customHeight="1" x14ac:dyDescent="0.2">
      <c r="A60" s="306">
        <v>81</v>
      </c>
      <c r="B60" s="307" t="s">
        <v>289</v>
      </c>
      <c r="C60" s="308"/>
      <c r="D60" s="113">
        <v>4.5005238463991253</v>
      </c>
      <c r="E60" s="115">
        <v>988</v>
      </c>
      <c r="F60" s="114">
        <v>792</v>
      </c>
      <c r="G60" s="114">
        <v>946</v>
      </c>
      <c r="H60" s="114">
        <v>656</v>
      </c>
      <c r="I60" s="140">
        <v>890</v>
      </c>
      <c r="J60" s="115">
        <v>98</v>
      </c>
      <c r="K60" s="116">
        <v>11.011235955056179</v>
      </c>
    </row>
    <row r="61" spans="1:11" ht="14.1" customHeight="1" x14ac:dyDescent="0.2">
      <c r="A61" s="306" t="s">
        <v>290</v>
      </c>
      <c r="B61" s="307" t="s">
        <v>291</v>
      </c>
      <c r="C61" s="308"/>
      <c r="D61" s="113">
        <v>1.3255591490912404</v>
      </c>
      <c r="E61" s="115">
        <v>291</v>
      </c>
      <c r="F61" s="114">
        <v>145</v>
      </c>
      <c r="G61" s="114">
        <v>337</v>
      </c>
      <c r="H61" s="114">
        <v>133</v>
      </c>
      <c r="I61" s="140">
        <v>249</v>
      </c>
      <c r="J61" s="115">
        <v>42</v>
      </c>
      <c r="K61" s="116">
        <v>16.867469879518072</v>
      </c>
    </row>
    <row r="62" spans="1:11" ht="14.1" customHeight="1" x14ac:dyDescent="0.2">
      <c r="A62" s="306" t="s">
        <v>292</v>
      </c>
      <c r="B62" s="307" t="s">
        <v>293</v>
      </c>
      <c r="C62" s="308"/>
      <c r="D62" s="113">
        <v>1.3118935908531864</v>
      </c>
      <c r="E62" s="115">
        <v>288</v>
      </c>
      <c r="F62" s="114">
        <v>342</v>
      </c>
      <c r="G62" s="114">
        <v>320</v>
      </c>
      <c r="H62" s="114">
        <v>226</v>
      </c>
      <c r="I62" s="140">
        <v>265</v>
      </c>
      <c r="J62" s="115">
        <v>23</v>
      </c>
      <c r="K62" s="116">
        <v>8.6792452830188687</v>
      </c>
    </row>
    <row r="63" spans="1:11" ht="14.1" customHeight="1" x14ac:dyDescent="0.2">
      <c r="A63" s="306"/>
      <c r="B63" s="307" t="s">
        <v>294</v>
      </c>
      <c r="C63" s="308"/>
      <c r="D63" s="113">
        <v>0.94292351842572764</v>
      </c>
      <c r="E63" s="115">
        <v>207</v>
      </c>
      <c r="F63" s="114">
        <v>278</v>
      </c>
      <c r="G63" s="114">
        <v>288</v>
      </c>
      <c r="H63" s="114">
        <v>210</v>
      </c>
      <c r="I63" s="140">
        <v>188</v>
      </c>
      <c r="J63" s="115">
        <v>19</v>
      </c>
      <c r="K63" s="116">
        <v>10.106382978723405</v>
      </c>
    </row>
    <row r="64" spans="1:11" ht="14.1" customHeight="1" x14ac:dyDescent="0.2">
      <c r="A64" s="306" t="s">
        <v>295</v>
      </c>
      <c r="B64" s="307" t="s">
        <v>296</v>
      </c>
      <c r="C64" s="308"/>
      <c r="D64" s="113">
        <v>0.51018084088735027</v>
      </c>
      <c r="E64" s="115">
        <v>112</v>
      </c>
      <c r="F64" s="114">
        <v>68</v>
      </c>
      <c r="G64" s="114">
        <v>62</v>
      </c>
      <c r="H64" s="114">
        <v>56</v>
      </c>
      <c r="I64" s="140">
        <v>103</v>
      </c>
      <c r="J64" s="115">
        <v>9</v>
      </c>
      <c r="K64" s="116">
        <v>8.7378640776699026</v>
      </c>
    </row>
    <row r="65" spans="1:11" ht="14.1" customHeight="1" x14ac:dyDescent="0.2">
      <c r="A65" s="306" t="s">
        <v>297</v>
      </c>
      <c r="B65" s="307" t="s">
        <v>298</v>
      </c>
      <c r="C65" s="308"/>
      <c r="D65" s="113">
        <v>0.23686967612626975</v>
      </c>
      <c r="E65" s="115">
        <v>52</v>
      </c>
      <c r="F65" s="114">
        <v>56</v>
      </c>
      <c r="G65" s="114">
        <v>63</v>
      </c>
      <c r="H65" s="114">
        <v>41</v>
      </c>
      <c r="I65" s="140">
        <v>60</v>
      </c>
      <c r="J65" s="115">
        <v>-8</v>
      </c>
      <c r="K65" s="116">
        <v>-13.333333333333334</v>
      </c>
    </row>
    <row r="66" spans="1:11" ht="14.1" customHeight="1" x14ac:dyDescent="0.2">
      <c r="A66" s="306">
        <v>82</v>
      </c>
      <c r="B66" s="307" t="s">
        <v>299</v>
      </c>
      <c r="C66" s="308"/>
      <c r="D66" s="113">
        <v>1.7400810823122124</v>
      </c>
      <c r="E66" s="115">
        <v>382</v>
      </c>
      <c r="F66" s="114">
        <v>350</v>
      </c>
      <c r="G66" s="114">
        <v>548</v>
      </c>
      <c r="H66" s="114">
        <v>414</v>
      </c>
      <c r="I66" s="140">
        <v>415</v>
      </c>
      <c r="J66" s="115">
        <v>-33</v>
      </c>
      <c r="K66" s="116">
        <v>-7.9518072289156629</v>
      </c>
    </row>
    <row r="67" spans="1:11" ht="14.1" customHeight="1" x14ac:dyDescent="0.2">
      <c r="A67" s="306" t="s">
        <v>300</v>
      </c>
      <c r="B67" s="307" t="s">
        <v>301</v>
      </c>
      <c r="C67" s="308"/>
      <c r="D67" s="113">
        <v>0.8518197968387009</v>
      </c>
      <c r="E67" s="115">
        <v>187</v>
      </c>
      <c r="F67" s="114">
        <v>164</v>
      </c>
      <c r="G67" s="114">
        <v>259</v>
      </c>
      <c r="H67" s="114">
        <v>210</v>
      </c>
      <c r="I67" s="140">
        <v>223</v>
      </c>
      <c r="J67" s="115">
        <v>-36</v>
      </c>
      <c r="K67" s="116">
        <v>-16.143497757847534</v>
      </c>
    </row>
    <row r="68" spans="1:11" ht="14.1" customHeight="1" x14ac:dyDescent="0.2">
      <c r="A68" s="306" t="s">
        <v>302</v>
      </c>
      <c r="B68" s="307" t="s">
        <v>303</v>
      </c>
      <c r="C68" s="308"/>
      <c r="D68" s="113">
        <v>0.71971940053751193</v>
      </c>
      <c r="E68" s="115">
        <v>158</v>
      </c>
      <c r="F68" s="114">
        <v>152</v>
      </c>
      <c r="G68" s="114">
        <v>220</v>
      </c>
      <c r="H68" s="114">
        <v>156</v>
      </c>
      <c r="I68" s="140">
        <v>141</v>
      </c>
      <c r="J68" s="115">
        <v>17</v>
      </c>
      <c r="K68" s="116">
        <v>12.056737588652481</v>
      </c>
    </row>
    <row r="69" spans="1:11" ht="14.1" customHeight="1" x14ac:dyDescent="0.2">
      <c r="A69" s="306">
        <v>83</v>
      </c>
      <c r="B69" s="307" t="s">
        <v>304</v>
      </c>
      <c r="C69" s="308"/>
      <c r="D69" s="113">
        <v>1.7081947797567532</v>
      </c>
      <c r="E69" s="115">
        <v>375</v>
      </c>
      <c r="F69" s="114">
        <v>337</v>
      </c>
      <c r="G69" s="114">
        <v>705</v>
      </c>
      <c r="H69" s="114">
        <v>293</v>
      </c>
      <c r="I69" s="140">
        <v>386</v>
      </c>
      <c r="J69" s="115">
        <v>-11</v>
      </c>
      <c r="K69" s="116">
        <v>-2.849740932642487</v>
      </c>
    </row>
    <row r="70" spans="1:11" ht="14.1" customHeight="1" x14ac:dyDescent="0.2">
      <c r="A70" s="306" t="s">
        <v>305</v>
      </c>
      <c r="B70" s="307" t="s">
        <v>306</v>
      </c>
      <c r="C70" s="308"/>
      <c r="D70" s="113">
        <v>1.3437798934086458</v>
      </c>
      <c r="E70" s="115">
        <v>295</v>
      </c>
      <c r="F70" s="114">
        <v>273</v>
      </c>
      <c r="G70" s="114">
        <v>638</v>
      </c>
      <c r="H70" s="114">
        <v>230</v>
      </c>
      <c r="I70" s="140">
        <v>317</v>
      </c>
      <c r="J70" s="115">
        <v>-22</v>
      </c>
      <c r="K70" s="116">
        <v>-6.9400630914826502</v>
      </c>
    </row>
    <row r="71" spans="1:11" ht="14.1" customHeight="1" x14ac:dyDescent="0.2">
      <c r="A71" s="306"/>
      <c r="B71" s="307" t="s">
        <v>307</v>
      </c>
      <c r="C71" s="308"/>
      <c r="D71" s="113">
        <v>0.88826128547351157</v>
      </c>
      <c r="E71" s="115">
        <v>195</v>
      </c>
      <c r="F71" s="114">
        <v>182</v>
      </c>
      <c r="G71" s="114">
        <v>496</v>
      </c>
      <c r="H71" s="114">
        <v>154</v>
      </c>
      <c r="I71" s="140">
        <v>207</v>
      </c>
      <c r="J71" s="115">
        <v>-12</v>
      </c>
      <c r="K71" s="116">
        <v>-5.7971014492753623</v>
      </c>
    </row>
    <row r="72" spans="1:11" ht="14.1" customHeight="1" x14ac:dyDescent="0.2">
      <c r="A72" s="306">
        <v>84</v>
      </c>
      <c r="B72" s="307" t="s">
        <v>308</v>
      </c>
      <c r="C72" s="308"/>
      <c r="D72" s="113">
        <v>2.1272718990570767</v>
      </c>
      <c r="E72" s="115">
        <v>467</v>
      </c>
      <c r="F72" s="114">
        <v>550</v>
      </c>
      <c r="G72" s="114">
        <v>522</v>
      </c>
      <c r="H72" s="114">
        <v>451</v>
      </c>
      <c r="I72" s="140">
        <v>470</v>
      </c>
      <c r="J72" s="115">
        <v>-3</v>
      </c>
      <c r="K72" s="116">
        <v>-0.63829787234042556</v>
      </c>
    </row>
    <row r="73" spans="1:11" ht="14.1" customHeight="1" x14ac:dyDescent="0.2">
      <c r="A73" s="306" t="s">
        <v>309</v>
      </c>
      <c r="B73" s="307" t="s">
        <v>310</v>
      </c>
      <c r="C73" s="308"/>
      <c r="D73" s="113">
        <v>0.20042818749145902</v>
      </c>
      <c r="E73" s="115">
        <v>44</v>
      </c>
      <c r="F73" s="114">
        <v>28</v>
      </c>
      <c r="G73" s="114">
        <v>93</v>
      </c>
      <c r="H73" s="114">
        <v>20</v>
      </c>
      <c r="I73" s="140">
        <v>49</v>
      </c>
      <c r="J73" s="115">
        <v>-5</v>
      </c>
      <c r="K73" s="116">
        <v>-10.204081632653061</v>
      </c>
    </row>
    <row r="74" spans="1:11" ht="14.1" customHeight="1" x14ac:dyDescent="0.2">
      <c r="A74" s="306" t="s">
        <v>311</v>
      </c>
      <c r="B74" s="307" t="s">
        <v>312</v>
      </c>
      <c r="C74" s="308"/>
      <c r="D74" s="113">
        <v>1.8220744317405366E-2</v>
      </c>
      <c r="E74" s="115">
        <v>4</v>
      </c>
      <c r="F74" s="114">
        <v>4</v>
      </c>
      <c r="G74" s="114">
        <v>20</v>
      </c>
      <c r="H74" s="114">
        <v>6</v>
      </c>
      <c r="I74" s="140">
        <v>4</v>
      </c>
      <c r="J74" s="115">
        <v>0</v>
      </c>
      <c r="K74" s="116">
        <v>0</v>
      </c>
    </row>
    <row r="75" spans="1:11" ht="14.1" customHeight="1" x14ac:dyDescent="0.2">
      <c r="A75" s="306" t="s">
        <v>313</v>
      </c>
      <c r="B75" s="307" t="s">
        <v>314</v>
      </c>
      <c r="C75" s="308"/>
      <c r="D75" s="113">
        <v>1.5077665922652941</v>
      </c>
      <c r="E75" s="115">
        <v>331</v>
      </c>
      <c r="F75" s="114">
        <v>410</v>
      </c>
      <c r="G75" s="114">
        <v>292</v>
      </c>
      <c r="H75" s="114">
        <v>351</v>
      </c>
      <c r="I75" s="140">
        <v>337</v>
      </c>
      <c r="J75" s="115">
        <v>-6</v>
      </c>
      <c r="K75" s="116">
        <v>-1.7804154302670623</v>
      </c>
    </row>
    <row r="76" spans="1:11" ht="14.1" customHeight="1" x14ac:dyDescent="0.2">
      <c r="A76" s="306">
        <v>91</v>
      </c>
      <c r="B76" s="307" t="s">
        <v>315</v>
      </c>
      <c r="C76" s="308"/>
      <c r="D76" s="113">
        <v>0.14576595453924293</v>
      </c>
      <c r="E76" s="115">
        <v>32</v>
      </c>
      <c r="F76" s="114">
        <v>35</v>
      </c>
      <c r="G76" s="114">
        <v>53</v>
      </c>
      <c r="H76" s="114">
        <v>36</v>
      </c>
      <c r="I76" s="140">
        <v>33</v>
      </c>
      <c r="J76" s="115">
        <v>-1</v>
      </c>
      <c r="K76" s="116">
        <v>-3.0303030303030303</v>
      </c>
    </row>
    <row r="77" spans="1:11" ht="14.1" customHeight="1" x14ac:dyDescent="0.2">
      <c r="A77" s="306">
        <v>92</v>
      </c>
      <c r="B77" s="307" t="s">
        <v>316</v>
      </c>
      <c r="C77" s="308"/>
      <c r="D77" s="113">
        <v>4.2454334259554507</v>
      </c>
      <c r="E77" s="115">
        <v>932</v>
      </c>
      <c r="F77" s="114">
        <v>558</v>
      </c>
      <c r="G77" s="114">
        <v>794</v>
      </c>
      <c r="H77" s="114">
        <v>636</v>
      </c>
      <c r="I77" s="140">
        <v>856</v>
      </c>
      <c r="J77" s="115">
        <v>76</v>
      </c>
      <c r="K77" s="116">
        <v>8.878504672897197</v>
      </c>
    </row>
    <row r="78" spans="1:11" ht="14.1" customHeight="1" x14ac:dyDescent="0.2">
      <c r="A78" s="306">
        <v>93</v>
      </c>
      <c r="B78" s="307" t="s">
        <v>317</v>
      </c>
      <c r="C78" s="308"/>
      <c r="D78" s="113">
        <v>0.19131781533275635</v>
      </c>
      <c r="E78" s="115">
        <v>42</v>
      </c>
      <c r="F78" s="114">
        <v>59</v>
      </c>
      <c r="G78" s="114">
        <v>55</v>
      </c>
      <c r="H78" s="114">
        <v>35</v>
      </c>
      <c r="I78" s="140">
        <v>59</v>
      </c>
      <c r="J78" s="115">
        <v>-17</v>
      </c>
      <c r="K78" s="116">
        <v>-28.8135593220339</v>
      </c>
    </row>
    <row r="79" spans="1:11" ht="14.1" customHeight="1" x14ac:dyDescent="0.2">
      <c r="A79" s="306">
        <v>94</v>
      </c>
      <c r="B79" s="307" t="s">
        <v>318</v>
      </c>
      <c r="C79" s="308"/>
      <c r="D79" s="113">
        <v>9.9576367694620327</v>
      </c>
      <c r="E79" s="115">
        <v>2186</v>
      </c>
      <c r="F79" s="114">
        <v>2795</v>
      </c>
      <c r="G79" s="114">
        <v>4187</v>
      </c>
      <c r="H79" s="114">
        <v>3101</v>
      </c>
      <c r="I79" s="140">
        <v>2506</v>
      </c>
      <c r="J79" s="115">
        <v>-320</v>
      </c>
      <c r="K79" s="116">
        <v>-12.769353551476456</v>
      </c>
    </row>
    <row r="80" spans="1:11" ht="14.1" customHeight="1" x14ac:dyDescent="0.2">
      <c r="A80" s="306" t="s">
        <v>319</v>
      </c>
      <c r="B80" s="307" t="s">
        <v>320</v>
      </c>
      <c r="C80" s="308"/>
      <c r="D80" s="113">
        <v>0.20498337357081037</v>
      </c>
      <c r="E80" s="115">
        <v>45</v>
      </c>
      <c r="F80" s="114" t="s">
        <v>513</v>
      </c>
      <c r="G80" s="114">
        <v>5</v>
      </c>
      <c r="H80" s="114" t="s">
        <v>513</v>
      </c>
      <c r="I80" s="140" t="s">
        <v>513</v>
      </c>
      <c r="J80" s="115" t="s">
        <v>513</v>
      </c>
      <c r="K80" s="116" t="s">
        <v>513</v>
      </c>
    </row>
    <row r="81" spans="1:11" ht="14.1" customHeight="1" x14ac:dyDescent="0.2">
      <c r="A81" s="310" t="s">
        <v>321</v>
      </c>
      <c r="B81" s="311" t="s">
        <v>333</v>
      </c>
      <c r="C81" s="312"/>
      <c r="D81" s="125">
        <v>1.3665558238054024E-2</v>
      </c>
      <c r="E81" s="143">
        <v>3</v>
      </c>
      <c r="F81" s="144" t="s">
        <v>513</v>
      </c>
      <c r="G81" s="144">
        <v>0</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22561</v>
      </c>
      <c r="E11" s="114">
        <v>21315</v>
      </c>
      <c r="F11" s="114">
        <v>24260</v>
      </c>
      <c r="G11" s="114">
        <v>18805</v>
      </c>
      <c r="H11" s="140">
        <v>22916</v>
      </c>
      <c r="I11" s="115">
        <v>-355</v>
      </c>
      <c r="J11" s="116">
        <v>-1.5491359748647233</v>
      </c>
    </row>
    <row r="12" spans="1:15" s="110" customFormat="1" ht="24.95" customHeight="1" x14ac:dyDescent="0.2">
      <c r="A12" s="193" t="s">
        <v>132</v>
      </c>
      <c r="B12" s="194" t="s">
        <v>133</v>
      </c>
      <c r="C12" s="113">
        <v>0.28810779664021985</v>
      </c>
      <c r="D12" s="115">
        <v>65</v>
      </c>
      <c r="E12" s="114">
        <v>179</v>
      </c>
      <c r="F12" s="114">
        <v>136</v>
      </c>
      <c r="G12" s="114">
        <v>98</v>
      </c>
      <c r="H12" s="140">
        <v>50</v>
      </c>
      <c r="I12" s="115">
        <v>15</v>
      </c>
      <c r="J12" s="116">
        <v>30</v>
      </c>
    </row>
    <row r="13" spans="1:15" s="110" customFormat="1" ht="24.95" customHeight="1" x14ac:dyDescent="0.2">
      <c r="A13" s="193" t="s">
        <v>134</v>
      </c>
      <c r="B13" s="199" t="s">
        <v>214</v>
      </c>
      <c r="C13" s="113">
        <v>0.60724258676477105</v>
      </c>
      <c r="D13" s="115">
        <v>137</v>
      </c>
      <c r="E13" s="114">
        <v>100</v>
      </c>
      <c r="F13" s="114">
        <v>122</v>
      </c>
      <c r="G13" s="114">
        <v>95</v>
      </c>
      <c r="H13" s="140">
        <v>124</v>
      </c>
      <c r="I13" s="115">
        <v>13</v>
      </c>
      <c r="J13" s="116">
        <v>10.483870967741936</v>
      </c>
    </row>
    <row r="14" spans="1:15" s="287" customFormat="1" ht="24.95" customHeight="1" x14ac:dyDescent="0.2">
      <c r="A14" s="193" t="s">
        <v>215</v>
      </c>
      <c r="B14" s="199" t="s">
        <v>137</v>
      </c>
      <c r="C14" s="113">
        <v>8.5944771951597883</v>
      </c>
      <c r="D14" s="115">
        <v>1939</v>
      </c>
      <c r="E14" s="114">
        <v>1637</v>
      </c>
      <c r="F14" s="114">
        <v>2096</v>
      </c>
      <c r="G14" s="114">
        <v>1739</v>
      </c>
      <c r="H14" s="140">
        <v>2156</v>
      </c>
      <c r="I14" s="115">
        <v>-217</v>
      </c>
      <c r="J14" s="116">
        <v>-10.064935064935066</v>
      </c>
      <c r="K14" s="110"/>
      <c r="L14" s="110"/>
      <c r="M14" s="110"/>
      <c r="N14" s="110"/>
      <c r="O14" s="110"/>
    </row>
    <row r="15" spans="1:15" s="110" customFormat="1" ht="24.95" customHeight="1" x14ac:dyDescent="0.2">
      <c r="A15" s="193" t="s">
        <v>216</v>
      </c>
      <c r="B15" s="199" t="s">
        <v>217</v>
      </c>
      <c r="C15" s="113">
        <v>1.4848632596072868</v>
      </c>
      <c r="D15" s="115">
        <v>335</v>
      </c>
      <c r="E15" s="114">
        <v>273</v>
      </c>
      <c r="F15" s="114">
        <v>361</v>
      </c>
      <c r="G15" s="114">
        <v>281</v>
      </c>
      <c r="H15" s="140">
        <v>335</v>
      </c>
      <c r="I15" s="115">
        <v>0</v>
      </c>
      <c r="J15" s="116">
        <v>0</v>
      </c>
    </row>
    <row r="16" spans="1:15" s="287" customFormat="1" ht="24.95" customHeight="1" x14ac:dyDescent="0.2">
      <c r="A16" s="193" t="s">
        <v>218</v>
      </c>
      <c r="B16" s="199" t="s">
        <v>141</v>
      </c>
      <c r="C16" s="113">
        <v>5.7133992287575905</v>
      </c>
      <c r="D16" s="115">
        <v>1289</v>
      </c>
      <c r="E16" s="114">
        <v>1117</v>
      </c>
      <c r="F16" s="114">
        <v>1324</v>
      </c>
      <c r="G16" s="114">
        <v>1210</v>
      </c>
      <c r="H16" s="140">
        <v>1526</v>
      </c>
      <c r="I16" s="115">
        <v>-237</v>
      </c>
      <c r="J16" s="116">
        <v>-15.530799475753604</v>
      </c>
      <c r="K16" s="110"/>
      <c r="L16" s="110"/>
      <c r="M16" s="110"/>
      <c r="N16" s="110"/>
      <c r="O16" s="110"/>
    </row>
    <row r="17" spans="1:15" s="110" customFormat="1" ht="24.95" customHeight="1" x14ac:dyDescent="0.2">
      <c r="A17" s="193" t="s">
        <v>142</v>
      </c>
      <c r="B17" s="199" t="s">
        <v>220</v>
      </c>
      <c r="C17" s="113">
        <v>1.3962147067949116</v>
      </c>
      <c r="D17" s="115">
        <v>315</v>
      </c>
      <c r="E17" s="114">
        <v>247</v>
      </c>
      <c r="F17" s="114">
        <v>411</v>
      </c>
      <c r="G17" s="114">
        <v>248</v>
      </c>
      <c r="H17" s="140">
        <v>295</v>
      </c>
      <c r="I17" s="115">
        <v>20</v>
      </c>
      <c r="J17" s="116">
        <v>6.7796610169491522</v>
      </c>
    </row>
    <row r="18" spans="1:15" s="287" customFormat="1" ht="24.95" customHeight="1" x14ac:dyDescent="0.2">
      <c r="A18" s="201" t="s">
        <v>144</v>
      </c>
      <c r="B18" s="202" t="s">
        <v>145</v>
      </c>
      <c r="C18" s="113">
        <v>4.85350826647755</v>
      </c>
      <c r="D18" s="115">
        <v>1095</v>
      </c>
      <c r="E18" s="114">
        <v>1145</v>
      </c>
      <c r="F18" s="114">
        <v>1314</v>
      </c>
      <c r="G18" s="114">
        <v>908</v>
      </c>
      <c r="H18" s="140">
        <v>1261</v>
      </c>
      <c r="I18" s="115">
        <v>-166</v>
      </c>
      <c r="J18" s="116">
        <v>-13.164155432196669</v>
      </c>
      <c r="K18" s="110"/>
      <c r="L18" s="110"/>
      <c r="M18" s="110"/>
      <c r="N18" s="110"/>
      <c r="O18" s="110"/>
    </row>
    <row r="19" spans="1:15" s="110" customFormat="1" ht="24.95" customHeight="1" x14ac:dyDescent="0.2">
      <c r="A19" s="193" t="s">
        <v>146</v>
      </c>
      <c r="B19" s="199" t="s">
        <v>147</v>
      </c>
      <c r="C19" s="113">
        <v>13.527769159168477</v>
      </c>
      <c r="D19" s="115">
        <v>3052</v>
      </c>
      <c r="E19" s="114">
        <v>2578</v>
      </c>
      <c r="F19" s="114">
        <v>3072</v>
      </c>
      <c r="G19" s="114">
        <v>2377</v>
      </c>
      <c r="H19" s="140">
        <v>2875</v>
      </c>
      <c r="I19" s="115">
        <v>177</v>
      </c>
      <c r="J19" s="116">
        <v>6.1565217391304348</v>
      </c>
    </row>
    <row r="20" spans="1:15" s="287" customFormat="1" ht="24.95" customHeight="1" x14ac:dyDescent="0.2">
      <c r="A20" s="193" t="s">
        <v>148</v>
      </c>
      <c r="B20" s="199" t="s">
        <v>149</v>
      </c>
      <c r="C20" s="113">
        <v>5.3765347280705642</v>
      </c>
      <c r="D20" s="115">
        <v>1213</v>
      </c>
      <c r="E20" s="114">
        <v>952</v>
      </c>
      <c r="F20" s="114">
        <v>1081</v>
      </c>
      <c r="G20" s="114">
        <v>872</v>
      </c>
      <c r="H20" s="140">
        <v>991</v>
      </c>
      <c r="I20" s="115">
        <v>222</v>
      </c>
      <c r="J20" s="116">
        <v>22.401614530776992</v>
      </c>
      <c r="K20" s="110"/>
      <c r="L20" s="110"/>
      <c r="M20" s="110"/>
      <c r="N20" s="110"/>
      <c r="O20" s="110"/>
    </row>
    <row r="21" spans="1:15" s="110" customFormat="1" ht="24.95" customHeight="1" x14ac:dyDescent="0.2">
      <c r="A21" s="201" t="s">
        <v>150</v>
      </c>
      <c r="B21" s="202" t="s">
        <v>151</v>
      </c>
      <c r="C21" s="113">
        <v>5.8552369132573912</v>
      </c>
      <c r="D21" s="115">
        <v>1321</v>
      </c>
      <c r="E21" s="114">
        <v>1318</v>
      </c>
      <c r="F21" s="114">
        <v>1221</v>
      </c>
      <c r="G21" s="114">
        <v>965</v>
      </c>
      <c r="H21" s="140">
        <v>1060</v>
      </c>
      <c r="I21" s="115">
        <v>261</v>
      </c>
      <c r="J21" s="116">
        <v>24.622641509433961</v>
      </c>
    </row>
    <row r="22" spans="1:15" s="110" customFormat="1" ht="24.95" customHeight="1" x14ac:dyDescent="0.2">
      <c r="A22" s="201" t="s">
        <v>152</v>
      </c>
      <c r="B22" s="199" t="s">
        <v>153</v>
      </c>
      <c r="C22" s="113">
        <v>18.44333141261469</v>
      </c>
      <c r="D22" s="115">
        <v>4161</v>
      </c>
      <c r="E22" s="114">
        <v>5030</v>
      </c>
      <c r="F22" s="114">
        <v>5651</v>
      </c>
      <c r="G22" s="114">
        <v>4350</v>
      </c>
      <c r="H22" s="140">
        <v>4446</v>
      </c>
      <c r="I22" s="115">
        <v>-285</v>
      </c>
      <c r="J22" s="116">
        <v>-6.4102564102564106</v>
      </c>
    </row>
    <row r="23" spans="1:15" s="110" customFormat="1" ht="24.95" customHeight="1" x14ac:dyDescent="0.2">
      <c r="A23" s="193" t="s">
        <v>154</v>
      </c>
      <c r="B23" s="199" t="s">
        <v>155</v>
      </c>
      <c r="C23" s="113">
        <v>3.9448606001507027</v>
      </c>
      <c r="D23" s="115">
        <v>890</v>
      </c>
      <c r="E23" s="114">
        <v>719</v>
      </c>
      <c r="F23" s="114">
        <v>861</v>
      </c>
      <c r="G23" s="114">
        <v>686</v>
      </c>
      <c r="H23" s="140">
        <v>854</v>
      </c>
      <c r="I23" s="115">
        <v>36</v>
      </c>
      <c r="J23" s="116">
        <v>4.2154566744730682</v>
      </c>
    </row>
    <row r="24" spans="1:15" s="110" customFormat="1" ht="24.95" customHeight="1" x14ac:dyDescent="0.2">
      <c r="A24" s="193" t="s">
        <v>156</v>
      </c>
      <c r="B24" s="199" t="s">
        <v>221</v>
      </c>
      <c r="C24" s="113">
        <v>13.886795798058596</v>
      </c>
      <c r="D24" s="115">
        <v>3133</v>
      </c>
      <c r="E24" s="114">
        <v>2990</v>
      </c>
      <c r="F24" s="114">
        <v>2762</v>
      </c>
      <c r="G24" s="114">
        <v>2360</v>
      </c>
      <c r="H24" s="140">
        <v>2638</v>
      </c>
      <c r="I24" s="115">
        <v>495</v>
      </c>
      <c r="J24" s="116">
        <v>18.764215314632299</v>
      </c>
    </row>
    <row r="25" spans="1:15" s="110" customFormat="1" ht="24.95" customHeight="1" x14ac:dyDescent="0.2">
      <c r="A25" s="193" t="s">
        <v>222</v>
      </c>
      <c r="B25" s="204" t="s">
        <v>159</v>
      </c>
      <c r="C25" s="113">
        <v>10.952528699968973</v>
      </c>
      <c r="D25" s="115">
        <v>2471</v>
      </c>
      <c r="E25" s="114">
        <v>2168</v>
      </c>
      <c r="F25" s="114">
        <v>2556</v>
      </c>
      <c r="G25" s="114">
        <v>1891</v>
      </c>
      <c r="H25" s="140">
        <v>3205</v>
      </c>
      <c r="I25" s="115">
        <v>-734</v>
      </c>
      <c r="J25" s="116">
        <v>-22.901716068642745</v>
      </c>
    </row>
    <row r="26" spans="1:15" s="110" customFormat="1" ht="24.95" customHeight="1" x14ac:dyDescent="0.2">
      <c r="A26" s="201">
        <v>782.78300000000002</v>
      </c>
      <c r="B26" s="203" t="s">
        <v>160</v>
      </c>
      <c r="C26" s="113">
        <v>1.5469172465759498</v>
      </c>
      <c r="D26" s="115">
        <v>349</v>
      </c>
      <c r="E26" s="114">
        <v>361</v>
      </c>
      <c r="F26" s="114">
        <v>370</v>
      </c>
      <c r="G26" s="114">
        <v>372</v>
      </c>
      <c r="H26" s="140">
        <v>522</v>
      </c>
      <c r="I26" s="115">
        <v>-173</v>
      </c>
      <c r="J26" s="116">
        <v>-33.14176245210728</v>
      </c>
    </row>
    <row r="27" spans="1:15" s="110" customFormat="1" ht="24.95" customHeight="1" x14ac:dyDescent="0.2">
      <c r="A27" s="193" t="s">
        <v>161</v>
      </c>
      <c r="B27" s="199" t="s">
        <v>162</v>
      </c>
      <c r="C27" s="113">
        <v>1.0061610744204601</v>
      </c>
      <c r="D27" s="115">
        <v>227</v>
      </c>
      <c r="E27" s="114">
        <v>170</v>
      </c>
      <c r="F27" s="114">
        <v>266</v>
      </c>
      <c r="G27" s="114">
        <v>204</v>
      </c>
      <c r="H27" s="140">
        <v>230</v>
      </c>
      <c r="I27" s="115">
        <v>-3</v>
      </c>
      <c r="J27" s="116">
        <v>-1.3043478260869565</v>
      </c>
    </row>
    <row r="28" spans="1:15" s="110" customFormat="1" ht="24.95" customHeight="1" x14ac:dyDescent="0.2">
      <c r="A28" s="193" t="s">
        <v>163</v>
      </c>
      <c r="B28" s="199" t="s">
        <v>164</v>
      </c>
      <c r="C28" s="113">
        <v>3.7454013563228581</v>
      </c>
      <c r="D28" s="115">
        <v>845</v>
      </c>
      <c r="E28" s="114">
        <v>562</v>
      </c>
      <c r="F28" s="114">
        <v>1043</v>
      </c>
      <c r="G28" s="114">
        <v>544</v>
      </c>
      <c r="H28" s="140">
        <v>783</v>
      </c>
      <c r="I28" s="115">
        <v>62</v>
      </c>
      <c r="J28" s="116">
        <v>7.9182630906768834</v>
      </c>
    </row>
    <row r="29" spans="1:15" s="110" customFormat="1" ht="24.95" customHeight="1" x14ac:dyDescent="0.2">
      <c r="A29" s="193">
        <v>86</v>
      </c>
      <c r="B29" s="199" t="s">
        <v>165</v>
      </c>
      <c r="C29" s="113">
        <v>2.646159301449404</v>
      </c>
      <c r="D29" s="115">
        <v>597</v>
      </c>
      <c r="E29" s="114">
        <v>505</v>
      </c>
      <c r="F29" s="114">
        <v>518</v>
      </c>
      <c r="G29" s="114">
        <v>434</v>
      </c>
      <c r="H29" s="140">
        <v>731</v>
      </c>
      <c r="I29" s="115">
        <v>-134</v>
      </c>
      <c r="J29" s="116">
        <v>-18.331053351573189</v>
      </c>
    </row>
    <row r="30" spans="1:15" s="110" customFormat="1" ht="24.95" customHeight="1" x14ac:dyDescent="0.2">
      <c r="A30" s="193">
        <v>87.88</v>
      </c>
      <c r="B30" s="204" t="s">
        <v>166</v>
      </c>
      <c r="C30" s="113">
        <v>2.4023757812153717</v>
      </c>
      <c r="D30" s="115">
        <v>542</v>
      </c>
      <c r="E30" s="114">
        <v>480</v>
      </c>
      <c r="F30" s="114">
        <v>677</v>
      </c>
      <c r="G30" s="114">
        <v>409</v>
      </c>
      <c r="H30" s="140">
        <v>497</v>
      </c>
      <c r="I30" s="115">
        <v>45</v>
      </c>
      <c r="J30" s="116">
        <v>9.0543259557344058</v>
      </c>
    </row>
    <row r="31" spans="1:15" s="110" customFormat="1" ht="24.95" customHeight="1" x14ac:dyDescent="0.2">
      <c r="A31" s="193" t="s">
        <v>167</v>
      </c>
      <c r="B31" s="199" t="s">
        <v>168</v>
      </c>
      <c r="C31" s="113">
        <v>2.322592083684234</v>
      </c>
      <c r="D31" s="115">
        <v>524</v>
      </c>
      <c r="E31" s="114">
        <v>418</v>
      </c>
      <c r="F31" s="114">
        <v>514</v>
      </c>
      <c r="G31" s="114">
        <v>501</v>
      </c>
      <c r="H31" s="140">
        <v>493</v>
      </c>
      <c r="I31" s="115">
        <v>31</v>
      </c>
      <c r="J31" s="116">
        <v>6.2880324543610548</v>
      </c>
    </row>
    <row r="32" spans="1:15" s="110" customFormat="1" ht="24.95" customHeight="1" x14ac:dyDescent="0.2">
      <c r="A32" s="193"/>
      <c r="B32" s="204" t="s">
        <v>169</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0.28810779664021985</v>
      </c>
      <c r="D34" s="115">
        <v>65</v>
      </c>
      <c r="E34" s="114">
        <v>179</v>
      </c>
      <c r="F34" s="114">
        <v>136</v>
      </c>
      <c r="G34" s="114">
        <v>98</v>
      </c>
      <c r="H34" s="140">
        <v>50</v>
      </c>
      <c r="I34" s="115">
        <v>15</v>
      </c>
      <c r="J34" s="116">
        <v>30</v>
      </c>
    </row>
    <row r="35" spans="1:10" s="110" customFormat="1" ht="24.95" customHeight="1" x14ac:dyDescent="0.2">
      <c r="A35" s="292" t="s">
        <v>171</v>
      </c>
      <c r="B35" s="293" t="s">
        <v>172</v>
      </c>
      <c r="C35" s="113">
        <v>14.05522804840211</v>
      </c>
      <c r="D35" s="115">
        <v>3171</v>
      </c>
      <c r="E35" s="114">
        <v>2882</v>
      </c>
      <c r="F35" s="114">
        <v>3532</v>
      </c>
      <c r="G35" s="114">
        <v>2742</v>
      </c>
      <c r="H35" s="140">
        <v>3541</v>
      </c>
      <c r="I35" s="115">
        <v>-370</v>
      </c>
      <c r="J35" s="116">
        <v>-10.449025698955097</v>
      </c>
    </row>
    <row r="36" spans="1:10" s="110" customFormat="1" ht="24.95" customHeight="1" x14ac:dyDescent="0.2">
      <c r="A36" s="294" t="s">
        <v>173</v>
      </c>
      <c r="B36" s="295" t="s">
        <v>174</v>
      </c>
      <c r="C36" s="125">
        <v>85.656664154957667</v>
      </c>
      <c r="D36" s="143">
        <v>19325</v>
      </c>
      <c r="E36" s="144">
        <v>18251</v>
      </c>
      <c r="F36" s="144">
        <v>20592</v>
      </c>
      <c r="G36" s="144">
        <v>15965</v>
      </c>
      <c r="H36" s="145">
        <v>19325</v>
      </c>
      <c r="I36" s="143">
        <v>0</v>
      </c>
      <c r="J36" s="146">
        <v>0</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22561</v>
      </c>
      <c r="F11" s="264">
        <v>21315</v>
      </c>
      <c r="G11" s="264">
        <v>24260</v>
      </c>
      <c r="H11" s="264">
        <v>18805</v>
      </c>
      <c r="I11" s="265">
        <v>22916</v>
      </c>
      <c r="J11" s="263">
        <v>-355</v>
      </c>
      <c r="K11" s="266">
        <v>-1.5491359748647233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16.178360888258499</v>
      </c>
      <c r="E13" s="115">
        <v>3650</v>
      </c>
      <c r="F13" s="114">
        <v>3555</v>
      </c>
      <c r="G13" s="114">
        <v>4238</v>
      </c>
      <c r="H13" s="114">
        <v>3074</v>
      </c>
      <c r="I13" s="140">
        <v>3411</v>
      </c>
      <c r="J13" s="115">
        <v>239</v>
      </c>
      <c r="K13" s="116">
        <v>7.0067428906479039</v>
      </c>
    </row>
    <row r="14" spans="1:17" ht="15.95" customHeight="1" x14ac:dyDescent="0.2">
      <c r="A14" s="306" t="s">
        <v>230</v>
      </c>
      <c r="B14" s="307"/>
      <c r="C14" s="308"/>
      <c r="D14" s="113">
        <v>44.603519347546651</v>
      </c>
      <c r="E14" s="115">
        <v>10063</v>
      </c>
      <c r="F14" s="114">
        <v>8657</v>
      </c>
      <c r="G14" s="114">
        <v>10333</v>
      </c>
      <c r="H14" s="114">
        <v>7915</v>
      </c>
      <c r="I14" s="140">
        <v>10051</v>
      </c>
      <c r="J14" s="115">
        <v>12</v>
      </c>
      <c r="K14" s="116">
        <v>0.11939110536265048</v>
      </c>
    </row>
    <row r="15" spans="1:17" ht="15.95" customHeight="1" x14ac:dyDescent="0.2">
      <c r="A15" s="306" t="s">
        <v>231</v>
      </c>
      <c r="B15" s="307"/>
      <c r="C15" s="308"/>
      <c r="D15" s="113">
        <v>17.432737910553609</v>
      </c>
      <c r="E15" s="115">
        <v>3933</v>
      </c>
      <c r="F15" s="114">
        <v>3900</v>
      </c>
      <c r="G15" s="114">
        <v>4262</v>
      </c>
      <c r="H15" s="114">
        <v>3441</v>
      </c>
      <c r="I15" s="140">
        <v>4161</v>
      </c>
      <c r="J15" s="115">
        <v>-228</v>
      </c>
      <c r="K15" s="116">
        <v>-5.4794520547945202</v>
      </c>
    </row>
    <row r="16" spans="1:17" ht="15.95" customHeight="1" x14ac:dyDescent="0.2">
      <c r="A16" s="306" t="s">
        <v>232</v>
      </c>
      <c r="B16" s="307"/>
      <c r="C16" s="308"/>
      <c r="D16" s="113">
        <v>21.758787287797528</v>
      </c>
      <c r="E16" s="115">
        <v>4909</v>
      </c>
      <c r="F16" s="114">
        <v>5202</v>
      </c>
      <c r="G16" s="114">
        <v>5423</v>
      </c>
      <c r="H16" s="114">
        <v>4375</v>
      </c>
      <c r="I16" s="140">
        <v>5289</v>
      </c>
      <c r="J16" s="115">
        <v>-380</v>
      </c>
      <c r="K16" s="116">
        <v>-7.1847230100207975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0.42551305349940161</v>
      </c>
      <c r="E18" s="115">
        <v>96</v>
      </c>
      <c r="F18" s="114">
        <v>193</v>
      </c>
      <c r="G18" s="114">
        <v>159</v>
      </c>
      <c r="H18" s="114">
        <v>133</v>
      </c>
      <c r="I18" s="140">
        <v>84</v>
      </c>
      <c r="J18" s="115">
        <v>12</v>
      </c>
      <c r="K18" s="116">
        <v>14.285714285714286</v>
      </c>
    </row>
    <row r="19" spans="1:11" ht="14.1" customHeight="1" x14ac:dyDescent="0.2">
      <c r="A19" s="306" t="s">
        <v>235</v>
      </c>
      <c r="B19" s="307" t="s">
        <v>236</v>
      </c>
      <c r="C19" s="308"/>
      <c r="D19" s="113">
        <v>0.12410797393732548</v>
      </c>
      <c r="E19" s="115">
        <v>28</v>
      </c>
      <c r="F19" s="114">
        <v>50</v>
      </c>
      <c r="G19" s="114">
        <v>45</v>
      </c>
      <c r="H19" s="114">
        <v>33</v>
      </c>
      <c r="I19" s="140">
        <v>35</v>
      </c>
      <c r="J19" s="115">
        <v>-7</v>
      </c>
      <c r="K19" s="116">
        <v>-20</v>
      </c>
    </row>
    <row r="20" spans="1:11" ht="14.1" customHeight="1" x14ac:dyDescent="0.2">
      <c r="A20" s="306">
        <v>12</v>
      </c>
      <c r="B20" s="307" t="s">
        <v>237</v>
      </c>
      <c r="C20" s="308"/>
      <c r="D20" s="113">
        <v>0.69145871193652764</v>
      </c>
      <c r="E20" s="115">
        <v>156</v>
      </c>
      <c r="F20" s="114">
        <v>250</v>
      </c>
      <c r="G20" s="114">
        <v>143</v>
      </c>
      <c r="H20" s="114">
        <v>121</v>
      </c>
      <c r="I20" s="140">
        <v>125</v>
      </c>
      <c r="J20" s="115">
        <v>31</v>
      </c>
      <c r="K20" s="116">
        <v>24.8</v>
      </c>
    </row>
    <row r="21" spans="1:11" ht="14.1" customHeight="1" x14ac:dyDescent="0.2">
      <c r="A21" s="306">
        <v>21</v>
      </c>
      <c r="B21" s="307" t="s">
        <v>238</v>
      </c>
      <c r="C21" s="308"/>
      <c r="D21" s="113">
        <v>7.9783697531137801E-2</v>
      </c>
      <c r="E21" s="115">
        <v>18</v>
      </c>
      <c r="F21" s="114">
        <v>11</v>
      </c>
      <c r="G21" s="114">
        <v>14</v>
      </c>
      <c r="H21" s="114">
        <v>17</v>
      </c>
      <c r="I21" s="140">
        <v>12</v>
      </c>
      <c r="J21" s="115">
        <v>6</v>
      </c>
      <c r="K21" s="116">
        <v>50</v>
      </c>
    </row>
    <row r="22" spans="1:11" ht="14.1" customHeight="1" x14ac:dyDescent="0.2">
      <c r="A22" s="306">
        <v>22</v>
      </c>
      <c r="B22" s="307" t="s">
        <v>239</v>
      </c>
      <c r="C22" s="308"/>
      <c r="D22" s="113">
        <v>0.46097247462435176</v>
      </c>
      <c r="E22" s="115">
        <v>104</v>
      </c>
      <c r="F22" s="114">
        <v>96</v>
      </c>
      <c r="G22" s="114">
        <v>138</v>
      </c>
      <c r="H22" s="114">
        <v>75</v>
      </c>
      <c r="I22" s="140">
        <v>91</v>
      </c>
      <c r="J22" s="115">
        <v>13</v>
      </c>
      <c r="K22" s="116">
        <v>14.285714285714286</v>
      </c>
    </row>
    <row r="23" spans="1:11" ht="14.1" customHeight="1" x14ac:dyDescent="0.2">
      <c r="A23" s="306">
        <v>23</v>
      </c>
      <c r="B23" s="307" t="s">
        <v>240</v>
      </c>
      <c r="C23" s="308"/>
      <c r="D23" s="113">
        <v>0.80670183059261558</v>
      </c>
      <c r="E23" s="115">
        <v>182</v>
      </c>
      <c r="F23" s="114">
        <v>135</v>
      </c>
      <c r="G23" s="114">
        <v>229</v>
      </c>
      <c r="H23" s="114">
        <v>150</v>
      </c>
      <c r="I23" s="140">
        <v>184</v>
      </c>
      <c r="J23" s="115">
        <v>-2</v>
      </c>
      <c r="K23" s="116">
        <v>-1.0869565217391304</v>
      </c>
    </row>
    <row r="24" spans="1:11" ht="14.1" customHeight="1" x14ac:dyDescent="0.2">
      <c r="A24" s="306">
        <v>24</v>
      </c>
      <c r="B24" s="307" t="s">
        <v>241</v>
      </c>
      <c r="C24" s="308"/>
      <c r="D24" s="113">
        <v>0.87318824520189708</v>
      </c>
      <c r="E24" s="115">
        <v>197</v>
      </c>
      <c r="F24" s="114">
        <v>203</v>
      </c>
      <c r="G24" s="114">
        <v>231</v>
      </c>
      <c r="H24" s="114">
        <v>240</v>
      </c>
      <c r="I24" s="140">
        <v>301</v>
      </c>
      <c r="J24" s="115">
        <v>-104</v>
      </c>
      <c r="K24" s="116">
        <v>-34.551495016611298</v>
      </c>
    </row>
    <row r="25" spans="1:11" ht="14.1" customHeight="1" x14ac:dyDescent="0.2">
      <c r="A25" s="306">
        <v>25</v>
      </c>
      <c r="B25" s="307" t="s">
        <v>242</v>
      </c>
      <c r="C25" s="308"/>
      <c r="D25" s="113">
        <v>3.1647533354017994</v>
      </c>
      <c r="E25" s="115">
        <v>714</v>
      </c>
      <c r="F25" s="114">
        <v>622</v>
      </c>
      <c r="G25" s="114">
        <v>699</v>
      </c>
      <c r="H25" s="114">
        <v>575</v>
      </c>
      <c r="I25" s="140">
        <v>772</v>
      </c>
      <c r="J25" s="115">
        <v>-58</v>
      </c>
      <c r="K25" s="116">
        <v>-7.5129533678756477</v>
      </c>
    </row>
    <row r="26" spans="1:11" ht="14.1" customHeight="1" x14ac:dyDescent="0.2">
      <c r="A26" s="306">
        <v>26</v>
      </c>
      <c r="B26" s="307" t="s">
        <v>243</v>
      </c>
      <c r="C26" s="308"/>
      <c r="D26" s="113">
        <v>2.8012942688710605</v>
      </c>
      <c r="E26" s="115">
        <v>632</v>
      </c>
      <c r="F26" s="114">
        <v>884</v>
      </c>
      <c r="G26" s="114">
        <v>654</v>
      </c>
      <c r="H26" s="114">
        <v>519</v>
      </c>
      <c r="I26" s="140">
        <v>715</v>
      </c>
      <c r="J26" s="115">
        <v>-83</v>
      </c>
      <c r="K26" s="116">
        <v>-11.608391608391608</v>
      </c>
    </row>
    <row r="27" spans="1:11" ht="14.1" customHeight="1" x14ac:dyDescent="0.2">
      <c r="A27" s="306">
        <v>27</v>
      </c>
      <c r="B27" s="307" t="s">
        <v>244</v>
      </c>
      <c r="C27" s="308"/>
      <c r="D27" s="113">
        <v>2.4068082088559906</v>
      </c>
      <c r="E27" s="115">
        <v>543</v>
      </c>
      <c r="F27" s="114">
        <v>597</v>
      </c>
      <c r="G27" s="114">
        <v>567</v>
      </c>
      <c r="H27" s="114">
        <v>464</v>
      </c>
      <c r="I27" s="140">
        <v>646</v>
      </c>
      <c r="J27" s="115">
        <v>-103</v>
      </c>
      <c r="K27" s="116">
        <v>-15.944272445820433</v>
      </c>
    </row>
    <row r="28" spans="1:11" ht="14.1" customHeight="1" x14ac:dyDescent="0.2">
      <c r="A28" s="306">
        <v>28</v>
      </c>
      <c r="B28" s="307" t="s">
        <v>245</v>
      </c>
      <c r="C28" s="308"/>
      <c r="D28" s="113">
        <v>0.32356721776517</v>
      </c>
      <c r="E28" s="115">
        <v>73</v>
      </c>
      <c r="F28" s="114">
        <v>44</v>
      </c>
      <c r="G28" s="114">
        <v>53</v>
      </c>
      <c r="H28" s="114">
        <v>39</v>
      </c>
      <c r="I28" s="140">
        <v>41</v>
      </c>
      <c r="J28" s="115">
        <v>32</v>
      </c>
      <c r="K28" s="116">
        <v>78.048780487804876</v>
      </c>
    </row>
    <row r="29" spans="1:11" ht="14.1" customHeight="1" x14ac:dyDescent="0.2">
      <c r="A29" s="306">
        <v>29</v>
      </c>
      <c r="B29" s="307" t="s">
        <v>246</v>
      </c>
      <c r="C29" s="308"/>
      <c r="D29" s="113">
        <v>2.8810779664021986</v>
      </c>
      <c r="E29" s="115">
        <v>650</v>
      </c>
      <c r="F29" s="114">
        <v>577</v>
      </c>
      <c r="G29" s="114">
        <v>607</v>
      </c>
      <c r="H29" s="114">
        <v>517</v>
      </c>
      <c r="I29" s="140">
        <v>542</v>
      </c>
      <c r="J29" s="115">
        <v>108</v>
      </c>
      <c r="K29" s="116">
        <v>19.926199261992618</v>
      </c>
    </row>
    <row r="30" spans="1:11" ht="14.1" customHeight="1" x14ac:dyDescent="0.2">
      <c r="A30" s="306" t="s">
        <v>247</v>
      </c>
      <c r="B30" s="307" t="s">
        <v>248</v>
      </c>
      <c r="C30" s="308"/>
      <c r="D30" s="113">
        <v>0.41221577057754533</v>
      </c>
      <c r="E30" s="115">
        <v>93</v>
      </c>
      <c r="F30" s="114">
        <v>95</v>
      </c>
      <c r="G30" s="114">
        <v>128</v>
      </c>
      <c r="H30" s="114">
        <v>118</v>
      </c>
      <c r="I30" s="140">
        <v>75</v>
      </c>
      <c r="J30" s="115">
        <v>18</v>
      </c>
      <c r="K30" s="116">
        <v>24</v>
      </c>
    </row>
    <row r="31" spans="1:11" ht="14.1" customHeight="1" x14ac:dyDescent="0.2">
      <c r="A31" s="306" t="s">
        <v>249</v>
      </c>
      <c r="B31" s="307" t="s">
        <v>250</v>
      </c>
      <c r="C31" s="308"/>
      <c r="D31" s="113">
        <v>2.4511324852621783</v>
      </c>
      <c r="E31" s="115">
        <v>553</v>
      </c>
      <c r="F31" s="114">
        <v>479</v>
      </c>
      <c r="G31" s="114">
        <v>475</v>
      </c>
      <c r="H31" s="114">
        <v>395</v>
      </c>
      <c r="I31" s="140">
        <v>463</v>
      </c>
      <c r="J31" s="115">
        <v>90</v>
      </c>
      <c r="K31" s="116">
        <v>19.438444924406049</v>
      </c>
    </row>
    <row r="32" spans="1:11" ht="14.1" customHeight="1" x14ac:dyDescent="0.2">
      <c r="A32" s="306">
        <v>31</v>
      </c>
      <c r="B32" s="307" t="s">
        <v>251</v>
      </c>
      <c r="C32" s="308"/>
      <c r="D32" s="113">
        <v>0.47426975754620804</v>
      </c>
      <c r="E32" s="115">
        <v>107</v>
      </c>
      <c r="F32" s="114">
        <v>56</v>
      </c>
      <c r="G32" s="114">
        <v>68</v>
      </c>
      <c r="H32" s="114">
        <v>64</v>
      </c>
      <c r="I32" s="140">
        <v>122</v>
      </c>
      <c r="J32" s="115">
        <v>-15</v>
      </c>
      <c r="K32" s="116">
        <v>-12.295081967213115</v>
      </c>
    </row>
    <row r="33" spans="1:11" ht="14.1" customHeight="1" x14ac:dyDescent="0.2">
      <c r="A33" s="306">
        <v>32</v>
      </c>
      <c r="B33" s="307" t="s">
        <v>252</v>
      </c>
      <c r="C33" s="308"/>
      <c r="D33" s="113">
        <v>1.6665927928726563</v>
      </c>
      <c r="E33" s="115">
        <v>376</v>
      </c>
      <c r="F33" s="114">
        <v>426</v>
      </c>
      <c r="G33" s="114">
        <v>291</v>
      </c>
      <c r="H33" s="114">
        <v>297</v>
      </c>
      <c r="I33" s="140">
        <v>397</v>
      </c>
      <c r="J33" s="115">
        <v>-21</v>
      </c>
      <c r="K33" s="116">
        <v>-5.2896725440806049</v>
      </c>
    </row>
    <row r="34" spans="1:11" ht="14.1" customHeight="1" x14ac:dyDescent="0.2">
      <c r="A34" s="306">
        <v>33</v>
      </c>
      <c r="B34" s="307" t="s">
        <v>253</v>
      </c>
      <c r="C34" s="308"/>
      <c r="D34" s="113">
        <v>0.91751252160808472</v>
      </c>
      <c r="E34" s="115">
        <v>207</v>
      </c>
      <c r="F34" s="114">
        <v>282</v>
      </c>
      <c r="G34" s="114">
        <v>267</v>
      </c>
      <c r="H34" s="114">
        <v>189</v>
      </c>
      <c r="I34" s="140">
        <v>206</v>
      </c>
      <c r="J34" s="115">
        <v>1</v>
      </c>
      <c r="K34" s="116">
        <v>0.4854368932038835</v>
      </c>
    </row>
    <row r="35" spans="1:11" ht="14.1" customHeight="1" x14ac:dyDescent="0.2">
      <c r="A35" s="306">
        <v>34</v>
      </c>
      <c r="B35" s="307" t="s">
        <v>254</v>
      </c>
      <c r="C35" s="308"/>
      <c r="D35" s="113">
        <v>1.4582686937635743</v>
      </c>
      <c r="E35" s="115">
        <v>329</v>
      </c>
      <c r="F35" s="114">
        <v>290</v>
      </c>
      <c r="G35" s="114">
        <v>445</v>
      </c>
      <c r="H35" s="114">
        <v>261</v>
      </c>
      <c r="I35" s="140">
        <v>414</v>
      </c>
      <c r="J35" s="115">
        <v>-85</v>
      </c>
      <c r="K35" s="116">
        <v>-20.531400966183575</v>
      </c>
    </row>
    <row r="36" spans="1:11" ht="14.1" customHeight="1" x14ac:dyDescent="0.2">
      <c r="A36" s="306">
        <v>41</v>
      </c>
      <c r="B36" s="307" t="s">
        <v>255</v>
      </c>
      <c r="C36" s="308"/>
      <c r="D36" s="113">
        <v>1.3607552856699614</v>
      </c>
      <c r="E36" s="115">
        <v>307</v>
      </c>
      <c r="F36" s="114">
        <v>262</v>
      </c>
      <c r="G36" s="114">
        <v>272</v>
      </c>
      <c r="H36" s="114">
        <v>257</v>
      </c>
      <c r="I36" s="140">
        <v>393</v>
      </c>
      <c r="J36" s="115">
        <v>-86</v>
      </c>
      <c r="K36" s="116">
        <v>-21.882951653944019</v>
      </c>
    </row>
    <row r="37" spans="1:11" ht="14.1" customHeight="1" x14ac:dyDescent="0.2">
      <c r="A37" s="306">
        <v>42</v>
      </c>
      <c r="B37" s="307" t="s">
        <v>256</v>
      </c>
      <c r="C37" s="308"/>
      <c r="D37" s="113">
        <v>0.12854040157794425</v>
      </c>
      <c r="E37" s="115">
        <v>29</v>
      </c>
      <c r="F37" s="114">
        <v>22</v>
      </c>
      <c r="G37" s="114">
        <v>19</v>
      </c>
      <c r="H37" s="114">
        <v>42</v>
      </c>
      <c r="I37" s="140">
        <v>42</v>
      </c>
      <c r="J37" s="115">
        <v>-13</v>
      </c>
      <c r="K37" s="116">
        <v>-30.952380952380953</v>
      </c>
    </row>
    <row r="38" spans="1:11" ht="14.1" customHeight="1" x14ac:dyDescent="0.2">
      <c r="A38" s="306">
        <v>43</v>
      </c>
      <c r="B38" s="307" t="s">
        <v>257</v>
      </c>
      <c r="C38" s="308"/>
      <c r="D38" s="113">
        <v>4.5432383316342362</v>
      </c>
      <c r="E38" s="115">
        <v>1025</v>
      </c>
      <c r="F38" s="114">
        <v>1299</v>
      </c>
      <c r="G38" s="114">
        <v>1061</v>
      </c>
      <c r="H38" s="114">
        <v>823</v>
      </c>
      <c r="I38" s="140">
        <v>1224</v>
      </c>
      <c r="J38" s="115">
        <v>-199</v>
      </c>
      <c r="K38" s="116">
        <v>-16.258169934640524</v>
      </c>
    </row>
    <row r="39" spans="1:11" ht="14.1" customHeight="1" x14ac:dyDescent="0.2">
      <c r="A39" s="306">
        <v>51</v>
      </c>
      <c r="B39" s="307" t="s">
        <v>258</v>
      </c>
      <c r="C39" s="308"/>
      <c r="D39" s="113">
        <v>4.3703736536501046</v>
      </c>
      <c r="E39" s="115">
        <v>986</v>
      </c>
      <c r="F39" s="114">
        <v>832</v>
      </c>
      <c r="G39" s="114">
        <v>1155</v>
      </c>
      <c r="H39" s="114">
        <v>864</v>
      </c>
      <c r="I39" s="140">
        <v>996</v>
      </c>
      <c r="J39" s="115">
        <v>-10</v>
      </c>
      <c r="K39" s="116">
        <v>-1.0040160642570282</v>
      </c>
    </row>
    <row r="40" spans="1:11" ht="14.1" customHeight="1" x14ac:dyDescent="0.2">
      <c r="A40" s="306" t="s">
        <v>259</v>
      </c>
      <c r="B40" s="307" t="s">
        <v>260</v>
      </c>
      <c r="C40" s="308"/>
      <c r="D40" s="113">
        <v>3.6478879482292452</v>
      </c>
      <c r="E40" s="115">
        <v>823</v>
      </c>
      <c r="F40" s="114">
        <v>711</v>
      </c>
      <c r="G40" s="114">
        <v>997</v>
      </c>
      <c r="H40" s="114">
        <v>747</v>
      </c>
      <c r="I40" s="140">
        <v>816</v>
      </c>
      <c r="J40" s="115">
        <v>7</v>
      </c>
      <c r="K40" s="116">
        <v>0.85784313725490191</v>
      </c>
    </row>
    <row r="41" spans="1:11" ht="14.1" customHeight="1" x14ac:dyDescent="0.2">
      <c r="A41" s="306"/>
      <c r="B41" s="307" t="s">
        <v>261</v>
      </c>
      <c r="C41" s="308"/>
      <c r="D41" s="113">
        <v>3.0362129338238555</v>
      </c>
      <c r="E41" s="115">
        <v>685</v>
      </c>
      <c r="F41" s="114">
        <v>619</v>
      </c>
      <c r="G41" s="114">
        <v>719</v>
      </c>
      <c r="H41" s="114">
        <v>627</v>
      </c>
      <c r="I41" s="140">
        <v>680</v>
      </c>
      <c r="J41" s="115">
        <v>5</v>
      </c>
      <c r="K41" s="116">
        <v>0.73529411764705888</v>
      </c>
    </row>
    <row r="42" spans="1:11" ht="14.1" customHeight="1" x14ac:dyDescent="0.2">
      <c r="A42" s="306">
        <v>52</v>
      </c>
      <c r="B42" s="307" t="s">
        <v>262</v>
      </c>
      <c r="C42" s="308"/>
      <c r="D42" s="113">
        <v>4.1886441203847351</v>
      </c>
      <c r="E42" s="115">
        <v>945</v>
      </c>
      <c r="F42" s="114">
        <v>746</v>
      </c>
      <c r="G42" s="114">
        <v>676</v>
      </c>
      <c r="H42" s="114">
        <v>657</v>
      </c>
      <c r="I42" s="140">
        <v>728</v>
      </c>
      <c r="J42" s="115">
        <v>217</v>
      </c>
      <c r="K42" s="116">
        <v>29.807692307692307</v>
      </c>
    </row>
    <row r="43" spans="1:11" ht="14.1" customHeight="1" x14ac:dyDescent="0.2">
      <c r="A43" s="306" t="s">
        <v>263</v>
      </c>
      <c r="B43" s="307" t="s">
        <v>264</v>
      </c>
      <c r="C43" s="308"/>
      <c r="D43" s="113">
        <v>4.0202118700412219</v>
      </c>
      <c r="E43" s="115">
        <v>907</v>
      </c>
      <c r="F43" s="114">
        <v>710</v>
      </c>
      <c r="G43" s="114">
        <v>645</v>
      </c>
      <c r="H43" s="114">
        <v>614</v>
      </c>
      <c r="I43" s="140">
        <v>684</v>
      </c>
      <c r="J43" s="115">
        <v>223</v>
      </c>
      <c r="K43" s="116">
        <v>32.602339181286553</v>
      </c>
    </row>
    <row r="44" spans="1:11" ht="14.1" customHeight="1" x14ac:dyDescent="0.2">
      <c r="A44" s="306">
        <v>53</v>
      </c>
      <c r="B44" s="307" t="s">
        <v>265</v>
      </c>
      <c r="C44" s="308"/>
      <c r="D44" s="113">
        <v>2.0256194317627765</v>
      </c>
      <c r="E44" s="115">
        <v>457</v>
      </c>
      <c r="F44" s="114">
        <v>435</v>
      </c>
      <c r="G44" s="114">
        <v>286</v>
      </c>
      <c r="H44" s="114">
        <v>299</v>
      </c>
      <c r="I44" s="140">
        <v>434</v>
      </c>
      <c r="J44" s="115">
        <v>23</v>
      </c>
      <c r="K44" s="116">
        <v>5.2995391705069128</v>
      </c>
    </row>
    <row r="45" spans="1:11" ht="14.1" customHeight="1" x14ac:dyDescent="0.2">
      <c r="A45" s="306" t="s">
        <v>266</v>
      </c>
      <c r="B45" s="307" t="s">
        <v>267</v>
      </c>
      <c r="C45" s="308"/>
      <c r="D45" s="113">
        <v>2.0123221488409202</v>
      </c>
      <c r="E45" s="115">
        <v>454</v>
      </c>
      <c r="F45" s="114">
        <v>428</v>
      </c>
      <c r="G45" s="114">
        <v>282</v>
      </c>
      <c r="H45" s="114">
        <v>296</v>
      </c>
      <c r="I45" s="140">
        <v>428</v>
      </c>
      <c r="J45" s="115">
        <v>26</v>
      </c>
      <c r="K45" s="116">
        <v>6.0747663551401869</v>
      </c>
    </row>
    <row r="46" spans="1:11" ht="14.1" customHeight="1" x14ac:dyDescent="0.2">
      <c r="A46" s="306">
        <v>54</v>
      </c>
      <c r="B46" s="307" t="s">
        <v>268</v>
      </c>
      <c r="C46" s="308"/>
      <c r="D46" s="113">
        <v>4.6540490226497049</v>
      </c>
      <c r="E46" s="115">
        <v>1050</v>
      </c>
      <c r="F46" s="114">
        <v>864</v>
      </c>
      <c r="G46" s="114">
        <v>1424</v>
      </c>
      <c r="H46" s="114">
        <v>855</v>
      </c>
      <c r="I46" s="140">
        <v>943</v>
      </c>
      <c r="J46" s="115">
        <v>107</v>
      </c>
      <c r="K46" s="116">
        <v>11.346765641569458</v>
      </c>
    </row>
    <row r="47" spans="1:11" ht="14.1" customHeight="1" x14ac:dyDescent="0.2">
      <c r="A47" s="306">
        <v>61</v>
      </c>
      <c r="B47" s="307" t="s">
        <v>269</v>
      </c>
      <c r="C47" s="308"/>
      <c r="D47" s="113">
        <v>4.6407517397278486</v>
      </c>
      <c r="E47" s="115">
        <v>1047</v>
      </c>
      <c r="F47" s="114">
        <v>716</v>
      </c>
      <c r="G47" s="114">
        <v>1029</v>
      </c>
      <c r="H47" s="114">
        <v>839</v>
      </c>
      <c r="I47" s="140">
        <v>1027</v>
      </c>
      <c r="J47" s="115">
        <v>20</v>
      </c>
      <c r="K47" s="116">
        <v>1.9474196689386563</v>
      </c>
    </row>
    <row r="48" spans="1:11" ht="14.1" customHeight="1" x14ac:dyDescent="0.2">
      <c r="A48" s="306">
        <v>62</v>
      </c>
      <c r="B48" s="307" t="s">
        <v>270</v>
      </c>
      <c r="C48" s="308"/>
      <c r="D48" s="113">
        <v>4.1886441203847351</v>
      </c>
      <c r="E48" s="115">
        <v>945</v>
      </c>
      <c r="F48" s="114">
        <v>923</v>
      </c>
      <c r="G48" s="114">
        <v>1076</v>
      </c>
      <c r="H48" s="114">
        <v>803</v>
      </c>
      <c r="I48" s="140">
        <v>909</v>
      </c>
      <c r="J48" s="115">
        <v>36</v>
      </c>
      <c r="K48" s="116">
        <v>3.9603960396039604</v>
      </c>
    </row>
    <row r="49" spans="1:11" ht="14.1" customHeight="1" x14ac:dyDescent="0.2">
      <c r="A49" s="306">
        <v>63</v>
      </c>
      <c r="B49" s="307" t="s">
        <v>271</v>
      </c>
      <c r="C49" s="308"/>
      <c r="D49" s="113">
        <v>4.8402109835556937</v>
      </c>
      <c r="E49" s="115">
        <v>1092</v>
      </c>
      <c r="F49" s="114">
        <v>1078</v>
      </c>
      <c r="G49" s="114">
        <v>994</v>
      </c>
      <c r="H49" s="114">
        <v>794</v>
      </c>
      <c r="I49" s="140">
        <v>902</v>
      </c>
      <c r="J49" s="115">
        <v>190</v>
      </c>
      <c r="K49" s="116">
        <v>21.064301552106429</v>
      </c>
    </row>
    <row r="50" spans="1:11" ht="14.1" customHeight="1" x14ac:dyDescent="0.2">
      <c r="A50" s="306" t="s">
        <v>272</v>
      </c>
      <c r="B50" s="307" t="s">
        <v>273</v>
      </c>
      <c r="C50" s="308"/>
      <c r="D50" s="113">
        <v>1.4627011214041932</v>
      </c>
      <c r="E50" s="115">
        <v>330</v>
      </c>
      <c r="F50" s="114">
        <v>246</v>
      </c>
      <c r="G50" s="114">
        <v>303</v>
      </c>
      <c r="H50" s="114">
        <v>207</v>
      </c>
      <c r="I50" s="140">
        <v>268</v>
      </c>
      <c r="J50" s="115">
        <v>62</v>
      </c>
      <c r="K50" s="116">
        <v>23.134328358208954</v>
      </c>
    </row>
    <row r="51" spans="1:11" ht="14.1" customHeight="1" x14ac:dyDescent="0.2">
      <c r="A51" s="306" t="s">
        <v>274</v>
      </c>
      <c r="B51" s="307" t="s">
        <v>275</v>
      </c>
      <c r="C51" s="308"/>
      <c r="D51" s="113">
        <v>2.889942821683436</v>
      </c>
      <c r="E51" s="115">
        <v>652</v>
      </c>
      <c r="F51" s="114">
        <v>693</v>
      </c>
      <c r="G51" s="114">
        <v>591</v>
      </c>
      <c r="H51" s="114">
        <v>512</v>
      </c>
      <c r="I51" s="140">
        <v>529</v>
      </c>
      <c r="J51" s="115">
        <v>123</v>
      </c>
      <c r="K51" s="116">
        <v>23.251417769376182</v>
      </c>
    </row>
    <row r="52" spans="1:11" ht="14.1" customHeight="1" x14ac:dyDescent="0.2">
      <c r="A52" s="306">
        <v>71</v>
      </c>
      <c r="B52" s="307" t="s">
        <v>276</v>
      </c>
      <c r="C52" s="308"/>
      <c r="D52" s="113">
        <v>17.082576126944726</v>
      </c>
      <c r="E52" s="115">
        <v>3854</v>
      </c>
      <c r="F52" s="114">
        <v>2622</v>
      </c>
      <c r="G52" s="114">
        <v>3292</v>
      </c>
      <c r="H52" s="114">
        <v>2576</v>
      </c>
      <c r="I52" s="140">
        <v>3896</v>
      </c>
      <c r="J52" s="115">
        <v>-42</v>
      </c>
      <c r="K52" s="116">
        <v>-1.0780287474332648</v>
      </c>
    </row>
    <row r="53" spans="1:11" ht="14.1" customHeight="1" x14ac:dyDescent="0.2">
      <c r="A53" s="306" t="s">
        <v>277</v>
      </c>
      <c r="B53" s="307" t="s">
        <v>278</v>
      </c>
      <c r="C53" s="308"/>
      <c r="D53" s="113">
        <v>6.3826958024910248</v>
      </c>
      <c r="E53" s="115">
        <v>1440</v>
      </c>
      <c r="F53" s="114">
        <v>980</v>
      </c>
      <c r="G53" s="114">
        <v>1118</v>
      </c>
      <c r="H53" s="114">
        <v>917</v>
      </c>
      <c r="I53" s="140">
        <v>1319</v>
      </c>
      <c r="J53" s="115">
        <v>121</v>
      </c>
      <c r="K53" s="116">
        <v>9.1736163760424567</v>
      </c>
    </row>
    <row r="54" spans="1:11" ht="14.1" customHeight="1" x14ac:dyDescent="0.2">
      <c r="A54" s="306" t="s">
        <v>279</v>
      </c>
      <c r="B54" s="307" t="s">
        <v>280</v>
      </c>
      <c r="C54" s="308"/>
      <c r="D54" s="113">
        <v>8.4526395106599885</v>
      </c>
      <c r="E54" s="115">
        <v>1907</v>
      </c>
      <c r="F54" s="114">
        <v>1357</v>
      </c>
      <c r="G54" s="114">
        <v>1795</v>
      </c>
      <c r="H54" s="114">
        <v>1295</v>
      </c>
      <c r="I54" s="140">
        <v>2018</v>
      </c>
      <c r="J54" s="115">
        <v>-111</v>
      </c>
      <c r="K54" s="116">
        <v>-5.5004955401387514</v>
      </c>
    </row>
    <row r="55" spans="1:11" ht="14.1" customHeight="1" x14ac:dyDescent="0.2">
      <c r="A55" s="306">
        <v>72</v>
      </c>
      <c r="B55" s="307" t="s">
        <v>281</v>
      </c>
      <c r="C55" s="308"/>
      <c r="D55" s="113">
        <v>4.2684278179158728</v>
      </c>
      <c r="E55" s="115">
        <v>963</v>
      </c>
      <c r="F55" s="114">
        <v>787</v>
      </c>
      <c r="G55" s="114">
        <v>914</v>
      </c>
      <c r="H55" s="114">
        <v>696</v>
      </c>
      <c r="I55" s="140">
        <v>1039</v>
      </c>
      <c r="J55" s="115">
        <v>-76</v>
      </c>
      <c r="K55" s="116">
        <v>-7.3147256977863329</v>
      </c>
    </row>
    <row r="56" spans="1:11" ht="14.1" customHeight="1" x14ac:dyDescent="0.2">
      <c r="A56" s="306" t="s">
        <v>282</v>
      </c>
      <c r="B56" s="307" t="s">
        <v>283</v>
      </c>
      <c r="C56" s="308"/>
      <c r="D56" s="113">
        <v>2.2738353796374273</v>
      </c>
      <c r="E56" s="115">
        <v>513</v>
      </c>
      <c r="F56" s="114">
        <v>422</v>
      </c>
      <c r="G56" s="114">
        <v>548</v>
      </c>
      <c r="H56" s="114">
        <v>371</v>
      </c>
      <c r="I56" s="140">
        <v>548</v>
      </c>
      <c r="J56" s="115">
        <v>-35</v>
      </c>
      <c r="K56" s="116">
        <v>-6.3868613138686134</v>
      </c>
    </row>
    <row r="57" spans="1:11" ht="14.1" customHeight="1" x14ac:dyDescent="0.2">
      <c r="A57" s="306" t="s">
        <v>284</v>
      </c>
      <c r="B57" s="307" t="s">
        <v>285</v>
      </c>
      <c r="C57" s="308"/>
      <c r="D57" s="113">
        <v>1.7020522139976064</v>
      </c>
      <c r="E57" s="115">
        <v>384</v>
      </c>
      <c r="F57" s="114">
        <v>329</v>
      </c>
      <c r="G57" s="114">
        <v>326</v>
      </c>
      <c r="H57" s="114">
        <v>294</v>
      </c>
      <c r="I57" s="140">
        <v>435</v>
      </c>
      <c r="J57" s="115">
        <v>-51</v>
      </c>
      <c r="K57" s="116">
        <v>-11.724137931034482</v>
      </c>
    </row>
    <row r="58" spans="1:11" ht="14.1" customHeight="1" x14ac:dyDescent="0.2">
      <c r="A58" s="306">
        <v>73</v>
      </c>
      <c r="B58" s="307" t="s">
        <v>286</v>
      </c>
      <c r="C58" s="308"/>
      <c r="D58" s="113">
        <v>0.89535038340499096</v>
      </c>
      <c r="E58" s="115">
        <v>202</v>
      </c>
      <c r="F58" s="114">
        <v>146</v>
      </c>
      <c r="G58" s="114">
        <v>215</v>
      </c>
      <c r="H58" s="114">
        <v>181</v>
      </c>
      <c r="I58" s="140">
        <v>237</v>
      </c>
      <c r="J58" s="115">
        <v>-35</v>
      </c>
      <c r="K58" s="116">
        <v>-14.767932489451477</v>
      </c>
    </row>
    <row r="59" spans="1:11" ht="14.1" customHeight="1" x14ac:dyDescent="0.2">
      <c r="A59" s="306" t="s">
        <v>287</v>
      </c>
      <c r="B59" s="307" t="s">
        <v>288</v>
      </c>
      <c r="C59" s="308"/>
      <c r="D59" s="113">
        <v>0.53632374451487075</v>
      </c>
      <c r="E59" s="115">
        <v>121</v>
      </c>
      <c r="F59" s="114">
        <v>83</v>
      </c>
      <c r="G59" s="114">
        <v>140</v>
      </c>
      <c r="H59" s="114">
        <v>109</v>
      </c>
      <c r="I59" s="140">
        <v>153</v>
      </c>
      <c r="J59" s="115">
        <v>-32</v>
      </c>
      <c r="K59" s="116">
        <v>-20.915032679738562</v>
      </c>
    </row>
    <row r="60" spans="1:11" ht="14.1" customHeight="1" x14ac:dyDescent="0.2">
      <c r="A60" s="306">
        <v>81</v>
      </c>
      <c r="B60" s="307" t="s">
        <v>289</v>
      </c>
      <c r="C60" s="308"/>
      <c r="D60" s="113">
        <v>4.0955631399317403</v>
      </c>
      <c r="E60" s="115">
        <v>924</v>
      </c>
      <c r="F60" s="114">
        <v>654</v>
      </c>
      <c r="G60" s="114">
        <v>725</v>
      </c>
      <c r="H60" s="114">
        <v>726</v>
      </c>
      <c r="I60" s="140">
        <v>834</v>
      </c>
      <c r="J60" s="115">
        <v>90</v>
      </c>
      <c r="K60" s="116">
        <v>10.791366906474821</v>
      </c>
    </row>
    <row r="61" spans="1:11" ht="14.1" customHeight="1" x14ac:dyDescent="0.2">
      <c r="A61" s="306" t="s">
        <v>290</v>
      </c>
      <c r="B61" s="307" t="s">
        <v>291</v>
      </c>
      <c r="C61" s="308"/>
      <c r="D61" s="113">
        <v>1.3252958645450112</v>
      </c>
      <c r="E61" s="115">
        <v>299</v>
      </c>
      <c r="F61" s="114">
        <v>172</v>
      </c>
      <c r="G61" s="114">
        <v>237</v>
      </c>
      <c r="H61" s="114">
        <v>153</v>
      </c>
      <c r="I61" s="140">
        <v>231</v>
      </c>
      <c r="J61" s="115">
        <v>68</v>
      </c>
      <c r="K61" s="116">
        <v>29.437229437229437</v>
      </c>
    </row>
    <row r="62" spans="1:11" ht="14.1" customHeight="1" x14ac:dyDescent="0.2">
      <c r="A62" s="306" t="s">
        <v>292</v>
      </c>
      <c r="B62" s="307" t="s">
        <v>293</v>
      </c>
      <c r="C62" s="308"/>
      <c r="D62" s="113">
        <v>1.1214041930765479</v>
      </c>
      <c r="E62" s="115">
        <v>253</v>
      </c>
      <c r="F62" s="114">
        <v>250</v>
      </c>
      <c r="G62" s="114">
        <v>236</v>
      </c>
      <c r="H62" s="114">
        <v>295</v>
      </c>
      <c r="I62" s="140">
        <v>261</v>
      </c>
      <c r="J62" s="115">
        <v>-8</v>
      </c>
      <c r="K62" s="116">
        <v>-3.0651340996168583</v>
      </c>
    </row>
    <row r="63" spans="1:11" ht="14.1" customHeight="1" x14ac:dyDescent="0.2">
      <c r="A63" s="306"/>
      <c r="B63" s="307" t="s">
        <v>294</v>
      </c>
      <c r="C63" s="308"/>
      <c r="D63" s="113">
        <v>0.90421523868622844</v>
      </c>
      <c r="E63" s="115">
        <v>204</v>
      </c>
      <c r="F63" s="114">
        <v>219</v>
      </c>
      <c r="G63" s="114">
        <v>205</v>
      </c>
      <c r="H63" s="114">
        <v>199</v>
      </c>
      <c r="I63" s="140">
        <v>205</v>
      </c>
      <c r="J63" s="115">
        <v>-1</v>
      </c>
      <c r="K63" s="116">
        <v>-0.48780487804878048</v>
      </c>
    </row>
    <row r="64" spans="1:11" ht="14.1" customHeight="1" x14ac:dyDescent="0.2">
      <c r="A64" s="306" t="s">
        <v>295</v>
      </c>
      <c r="B64" s="307" t="s">
        <v>296</v>
      </c>
      <c r="C64" s="308"/>
      <c r="D64" s="113">
        <v>0.38118877709321397</v>
      </c>
      <c r="E64" s="115">
        <v>86</v>
      </c>
      <c r="F64" s="114">
        <v>61</v>
      </c>
      <c r="G64" s="114">
        <v>73</v>
      </c>
      <c r="H64" s="114">
        <v>51</v>
      </c>
      <c r="I64" s="140">
        <v>86</v>
      </c>
      <c r="J64" s="115">
        <v>0</v>
      </c>
      <c r="K64" s="116">
        <v>0</v>
      </c>
    </row>
    <row r="65" spans="1:11" ht="14.1" customHeight="1" x14ac:dyDescent="0.2">
      <c r="A65" s="306" t="s">
        <v>297</v>
      </c>
      <c r="B65" s="307" t="s">
        <v>298</v>
      </c>
      <c r="C65" s="308"/>
      <c r="D65" s="113">
        <v>0.23935109259341342</v>
      </c>
      <c r="E65" s="115">
        <v>54</v>
      </c>
      <c r="F65" s="114">
        <v>45</v>
      </c>
      <c r="G65" s="114">
        <v>44</v>
      </c>
      <c r="H65" s="114">
        <v>46</v>
      </c>
      <c r="I65" s="140">
        <v>60</v>
      </c>
      <c r="J65" s="115">
        <v>-6</v>
      </c>
      <c r="K65" s="116">
        <v>-10</v>
      </c>
    </row>
    <row r="66" spans="1:11" ht="14.1" customHeight="1" x14ac:dyDescent="0.2">
      <c r="A66" s="306">
        <v>82</v>
      </c>
      <c r="B66" s="307" t="s">
        <v>299</v>
      </c>
      <c r="C66" s="308"/>
      <c r="D66" s="113">
        <v>1.8749168919817385</v>
      </c>
      <c r="E66" s="115">
        <v>423</v>
      </c>
      <c r="F66" s="114">
        <v>442</v>
      </c>
      <c r="G66" s="114">
        <v>510</v>
      </c>
      <c r="H66" s="114">
        <v>364</v>
      </c>
      <c r="I66" s="140">
        <v>355</v>
      </c>
      <c r="J66" s="115">
        <v>68</v>
      </c>
      <c r="K66" s="116">
        <v>19.154929577464788</v>
      </c>
    </row>
    <row r="67" spans="1:11" ht="14.1" customHeight="1" x14ac:dyDescent="0.2">
      <c r="A67" s="306" t="s">
        <v>300</v>
      </c>
      <c r="B67" s="307" t="s">
        <v>301</v>
      </c>
      <c r="C67" s="308"/>
      <c r="D67" s="113">
        <v>1.028323212623554</v>
      </c>
      <c r="E67" s="115">
        <v>232</v>
      </c>
      <c r="F67" s="114">
        <v>219</v>
      </c>
      <c r="G67" s="114">
        <v>252</v>
      </c>
      <c r="H67" s="114">
        <v>167</v>
      </c>
      <c r="I67" s="140">
        <v>166</v>
      </c>
      <c r="J67" s="115">
        <v>66</v>
      </c>
      <c r="K67" s="116">
        <v>39.75903614457831</v>
      </c>
    </row>
    <row r="68" spans="1:11" ht="14.1" customHeight="1" x14ac:dyDescent="0.2">
      <c r="A68" s="306" t="s">
        <v>302</v>
      </c>
      <c r="B68" s="307" t="s">
        <v>303</v>
      </c>
      <c r="C68" s="308"/>
      <c r="D68" s="113">
        <v>0.68259385665529015</v>
      </c>
      <c r="E68" s="115">
        <v>154</v>
      </c>
      <c r="F68" s="114">
        <v>176</v>
      </c>
      <c r="G68" s="114">
        <v>203</v>
      </c>
      <c r="H68" s="114">
        <v>159</v>
      </c>
      <c r="I68" s="140">
        <v>140</v>
      </c>
      <c r="J68" s="115">
        <v>14</v>
      </c>
      <c r="K68" s="116">
        <v>10</v>
      </c>
    </row>
    <row r="69" spans="1:11" ht="14.1" customHeight="1" x14ac:dyDescent="0.2">
      <c r="A69" s="306">
        <v>83</v>
      </c>
      <c r="B69" s="307" t="s">
        <v>304</v>
      </c>
      <c r="C69" s="308"/>
      <c r="D69" s="113">
        <v>1.6001063782633749</v>
      </c>
      <c r="E69" s="115">
        <v>361</v>
      </c>
      <c r="F69" s="114">
        <v>295</v>
      </c>
      <c r="G69" s="114">
        <v>722</v>
      </c>
      <c r="H69" s="114">
        <v>320</v>
      </c>
      <c r="I69" s="140">
        <v>358</v>
      </c>
      <c r="J69" s="115">
        <v>3</v>
      </c>
      <c r="K69" s="116">
        <v>0.83798882681564246</v>
      </c>
    </row>
    <row r="70" spans="1:11" ht="14.1" customHeight="1" x14ac:dyDescent="0.2">
      <c r="A70" s="306" t="s">
        <v>305</v>
      </c>
      <c r="B70" s="307" t="s">
        <v>306</v>
      </c>
      <c r="C70" s="308"/>
      <c r="D70" s="113">
        <v>1.3563228580293427</v>
      </c>
      <c r="E70" s="115">
        <v>306</v>
      </c>
      <c r="F70" s="114">
        <v>239</v>
      </c>
      <c r="G70" s="114">
        <v>642</v>
      </c>
      <c r="H70" s="114">
        <v>256</v>
      </c>
      <c r="I70" s="140">
        <v>288</v>
      </c>
      <c r="J70" s="115">
        <v>18</v>
      </c>
      <c r="K70" s="116">
        <v>6.25</v>
      </c>
    </row>
    <row r="71" spans="1:11" ht="14.1" customHeight="1" x14ac:dyDescent="0.2">
      <c r="A71" s="306"/>
      <c r="B71" s="307" t="s">
        <v>307</v>
      </c>
      <c r="C71" s="308"/>
      <c r="D71" s="113">
        <v>0.95297194273303487</v>
      </c>
      <c r="E71" s="115">
        <v>215</v>
      </c>
      <c r="F71" s="114">
        <v>148</v>
      </c>
      <c r="G71" s="114">
        <v>478</v>
      </c>
      <c r="H71" s="114">
        <v>181</v>
      </c>
      <c r="I71" s="140">
        <v>194</v>
      </c>
      <c r="J71" s="115">
        <v>21</v>
      </c>
      <c r="K71" s="116">
        <v>10.824742268041238</v>
      </c>
    </row>
    <row r="72" spans="1:11" ht="14.1" customHeight="1" x14ac:dyDescent="0.2">
      <c r="A72" s="306">
        <v>84</v>
      </c>
      <c r="B72" s="307" t="s">
        <v>308</v>
      </c>
      <c r="C72" s="308"/>
      <c r="D72" s="113">
        <v>2.2738353796374273</v>
      </c>
      <c r="E72" s="115">
        <v>513</v>
      </c>
      <c r="F72" s="114">
        <v>406</v>
      </c>
      <c r="G72" s="114">
        <v>590</v>
      </c>
      <c r="H72" s="114">
        <v>339</v>
      </c>
      <c r="I72" s="140">
        <v>495</v>
      </c>
      <c r="J72" s="115">
        <v>18</v>
      </c>
      <c r="K72" s="116">
        <v>3.6363636363636362</v>
      </c>
    </row>
    <row r="73" spans="1:11" ht="14.1" customHeight="1" x14ac:dyDescent="0.2">
      <c r="A73" s="306" t="s">
        <v>309</v>
      </c>
      <c r="B73" s="307" t="s">
        <v>310</v>
      </c>
      <c r="C73" s="308"/>
      <c r="D73" s="113">
        <v>0.14627011214041929</v>
      </c>
      <c r="E73" s="115">
        <v>33</v>
      </c>
      <c r="F73" s="114">
        <v>9</v>
      </c>
      <c r="G73" s="114">
        <v>153</v>
      </c>
      <c r="H73" s="114">
        <v>14</v>
      </c>
      <c r="I73" s="140">
        <v>32</v>
      </c>
      <c r="J73" s="115">
        <v>1</v>
      </c>
      <c r="K73" s="116">
        <v>3.125</v>
      </c>
    </row>
    <row r="74" spans="1:11" ht="14.1" customHeight="1" x14ac:dyDescent="0.2">
      <c r="A74" s="306" t="s">
        <v>311</v>
      </c>
      <c r="B74" s="307" t="s">
        <v>312</v>
      </c>
      <c r="C74" s="308"/>
      <c r="D74" s="113">
        <v>2.65945658437126E-2</v>
      </c>
      <c r="E74" s="115">
        <v>6</v>
      </c>
      <c r="F74" s="114" t="s">
        <v>513</v>
      </c>
      <c r="G74" s="114">
        <v>20</v>
      </c>
      <c r="H74" s="114">
        <v>7</v>
      </c>
      <c r="I74" s="140">
        <v>9</v>
      </c>
      <c r="J74" s="115">
        <v>-3</v>
      </c>
      <c r="K74" s="116">
        <v>-33.333333333333336</v>
      </c>
    </row>
    <row r="75" spans="1:11" ht="14.1" customHeight="1" x14ac:dyDescent="0.2">
      <c r="A75" s="306" t="s">
        <v>313</v>
      </c>
      <c r="B75" s="307" t="s">
        <v>314</v>
      </c>
      <c r="C75" s="308"/>
      <c r="D75" s="113">
        <v>1.7064846416382253</v>
      </c>
      <c r="E75" s="115">
        <v>385</v>
      </c>
      <c r="F75" s="114">
        <v>289</v>
      </c>
      <c r="G75" s="114">
        <v>299</v>
      </c>
      <c r="H75" s="114">
        <v>254</v>
      </c>
      <c r="I75" s="140">
        <v>376</v>
      </c>
      <c r="J75" s="115">
        <v>9</v>
      </c>
      <c r="K75" s="116">
        <v>2.3936170212765959</v>
      </c>
    </row>
    <row r="76" spans="1:11" ht="14.1" customHeight="1" x14ac:dyDescent="0.2">
      <c r="A76" s="306">
        <v>91</v>
      </c>
      <c r="B76" s="307" t="s">
        <v>315</v>
      </c>
      <c r="C76" s="308"/>
      <c r="D76" s="113">
        <v>0.1063782633748504</v>
      </c>
      <c r="E76" s="115">
        <v>24</v>
      </c>
      <c r="F76" s="114">
        <v>32</v>
      </c>
      <c r="G76" s="114">
        <v>26</v>
      </c>
      <c r="H76" s="114">
        <v>34</v>
      </c>
      <c r="I76" s="140">
        <v>33</v>
      </c>
      <c r="J76" s="115">
        <v>-9</v>
      </c>
      <c r="K76" s="116">
        <v>-27.272727272727273</v>
      </c>
    </row>
    <row r="77" spans="1:11" ht="14.1" customHeight="1" x14ac:dyDescent="0.2">
      <c r="A77" s="306">
        <v>92</v>
      </c>
      <c r="B77" s="307" t="s">
        <v>316</v>
      </c>
      <c r="C77" s="308"/>
      <c r="D77" s="113">
        <v>4.0379415806036967</v>
      </c>
      <c r="E77" s="115">
        <v>911</v>
      </c>
      <c r="F77" s="114">
        <v>603</v>
      </c>
      <c r="G77" s="114">
        <v>793</v>
      </c>
      <c r="H77" s="114">
        <v>643</v>
      </c>
      <c r="I77" s="140">
        <v>935</v>
      </c>
      <c r="J77" s="115">
        <v>-24</v>
      </c>
      <c r="K77" s="116">
        <v>-2.5668449197860963</v>
      </c>
    </row>
    <row r="78" spans="1:11" ht="14.1" customHeight="1" x14ac:dyDescent="0.2">
      <c r="A78" s="306">
        <v>93</v>
      </c>
      <c r="B78" s="307" t="s">
        <v>317</v>
      </c>
      <c r="C78" s="308"/>
      <c r="D78" s="113">
        <v>0.23935109259341342</v>
      </c>
      <c r="E78" s="115">
        <v>54</v>
      </c>
      <c r="F78" s="114">
        <v>75</v>
      </c>
      <c r="G78" s="114">
        <v>69</v>
      </c>
      <c r="H78" s="114">
        <v>34</v>
      </c>
      <c r="I78" s="140">
        <v>44</v>
      </c>
      <c r="J78" s="115">
        <v>10</v>
      </c>
      <c r="K78" s="116">
        <v>22.727272727272727</v>
      </c>
    </row>
    <row r="79" spans="1:11" ht="14.1" customHeight="1" x14ac:dyDescent="0.2">
      <c r="A79" s="306">
        <v>94</v>
      </c>
      <c r="B79" s="307" t="s">
        <v>318</v>
      </c>
      <c r="C79" s="308"/>
      <c r="D79" s="113">
        <v>9.0953415185497093</v>
      </c>
      <c r="E79" s="115">
        <v>2052</v>
      </c>
      <c r="F79" s="114">
        <v>3407</v>
      </c>
      <c r="G79" s="114">
        <v>3842</v>
      </c>
      <c r="H79" s="114">
        <v>2995</v>
      </c>
      <c r="I79" s="140">
        <v>2432</v>
      </c>
      <c r="J79" s="115">
        <v>-380</v>
      </c>
      <c r="K79" s="116">
        <v>-15.625</v>
      </c>
    </row>
    <row r="80" spans="1:11" ht="14.1" customHeight="1" x14ac:dyDescent="0.2">
      <c r="A80" s="306" t="s">
        <v>319</v>
      </c>
      <c r="B80" s="307" t="s">
        <v>320</v>
      </c>
      <c r="C80" s="308"/>
      <c r="D80" s="113">
        <v>3.1026993484331369E-2</v>
      </c>
      <c r="E80" s="115">
        <v>7</v>
      </c>
      <c r="F80" s="114" t="s">
        <v>513</v>
      </c>
      <c r="G80" s="114" t="s">
        <v>513</v>
      </c>
      <c r="H80" s="114">
        <v>3</v>
      </c>
      <c r="I80" s="140">
        <v>4</v>
      </c>
      <c r="J80" s="115">
        <v>3</v>
      </c>
      <c r="K80" s="116">
        <v>75</v>
      </c>
    </row>
    <row r="81" spans="1:11" ht="14.1" customHeight="1" x14ac:dyDescent="0.2">
      <c r="A81" s="310" t="s">
        <v>321</v>
      </c>
      <c r="B81" s="311" t="s">
        <v>333</v>
      </c>
      <c r="C81" s="312"/>
      <c r="D81" s="125">
        <v>2.65945658437126E-2</v>
      </c>
      <c r="E81" s="143">
        <v>6</v>
      </c>
      <c r="F81" s="144" t="s">
        <v>513</v>
      </c>
      <c r="G81" s="144" t="s">
        <v>513</v>
      </c>
      <c r="H81" s="144">
        <v>0</v>
      </c>
      <c r="I81" s="145">
        <v>4</v>
      </c>
      <c r="J81" s="143">
        <v>2</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174814</v>
      </c>
      <c r="C10" s="114">
        <v>103096</v>
      </c>
      <c r="D10" s="114">
        <v>71718</v>
      </c>
      <c r="E10" s="114">
        <v>147177</v>
      </c>
      <c r="F10" s="114">
        <v>26976</v>
      </c>
      <c r="G10" s="114">
        <v>15431</v>
      </c>
      <c r="H10" s="114">
        <v>37065</v>
      </c>
      <c r="I10" s="115">
        <v>33446</v>
      </c>
      <c r="J10" s="114">
        <v>20333</v>
      </c>
      <c r="K10" s="114">
        <v>13113</v>
      </c>
      <c r="L10" s="423">
        <v>19331</v>
      </c>
      <c r="M10" s="424">
        <v>19272</v>
      </c>
    </row>
    <row r="11" spans="1:13" ht="11.1" customHeight="1" x14ac:dyDescent="0.2">
      <c r="A11" s="422" t="s">
        <v>387</v>
      </c>
      <c r="B11" s="115">
        <v>174959</v>
      </c>
      <c r="C11" s="114">
        <v>103512</v>
      </c>
      <c r="D11" s="114">
        <v>71447</v>
      </c>
      <c r="E11" s="114">
        <v>147627</v>
      </c>
      <c r="F11" s="114">
        <v>26596</v>
      </c>
      <c r="G11" s="114">
        <v>15025</v>
      </c>
      <c r="H11" s="114">
        <v>37529</v>
      </c>
      <c r="I11" s="115">
        <v>33992</v>
      </c>
      <c r="J11" s="114">
        <v>20691</v>
      </c>
      <c r="K11" s="114">
        <v>13301</v>
      </c>
      <c r="L11" s="423">
        <v>17932</v>
      </c>
      <c r="M11" s="424">
        <v>17569</v>
      </c>
    </row>
    <row r="12" spans="1:13" ht="11.1" customHeight="1" x14ac:dyDescent="0.2">
      <c r="A12" s="422" t="s">
        <v>388</v>
      </c>
      <c r="B12" s="115">
        <v>178730</v>
      </c>
      <c r="C12" s="114">
        <v>105419</v>
      </c>
      <c r="D12" s="114">
        <v>73311</v>
      </c>
      <c r="E12" s="114">
        <v>150615</v>
      </c>
      <c r="F12" s="114">
        <v>27353</v>
      </c>
      <c r="G12" s="114">
        <v>16453</v>
      </c>
      <c r="H12" s="114">
        <v>38502</v>
      </c>
      <c r="I12" s="115">
        <v>34105</v>
      </c>
      <c r="J12" s="114">
        <v>20306</v>
      </c>
      <c r="K12" s="114">
        <v>13799</v>
      </c>
      <c r="L12" s="423">
        <v>23797</v>
      </c>
      <c r="M12" s="424">
        <v>20940</v>
      </c>
    </row>
    <row r="13" spans="1:13" s="110" customFormat="1" ht="11.1" customHeight="1" x14ac:dyDescent="0.2">
      <c r="A13" s="422" t="s">
        <v>389</v>
      </c>
      <c r="B13" s="115">
        <v>178001</v>
      </c>
      <c r="C13" s="114">
        <v>104706</v>
      </c>
      <c r="D13" s="114">
        <v>73295</v>
      </c>
      <c r="E13" s="114">
        <v>149591</v>
      </c>
      <c r="F13" s="114">
        <v>27636</v>
      </c>
      <c r="G13" s="114">
        <v>15770</v>
      </c>
      <c r="H13" s="114">
        <v>38847</v>
      </c>
      <c r="I13" s="115">
        <v>35101</v>
      </c>
      <c r="J13" s="114">
        <v>21157</v>
      </c>
      <c r="K13" s="114">
        <v>13944</v>
      </c>
      <c r="L13" s="423">
        <v>17872</v>
      </c>
      <c r="M13" s="424">
        <v>19451</v>
      </c>
    </row>
    <row r="14" spans="1:13" ht="15" customHeight="1" x14ac:dyDescent="0.2">
      <c r="A14" s="422" t="s">
        <v>390</v>
      </c>
      <c r="B14" s="115">
        <v>180311</v>
      </c>
      <c r="C14" s="114">
        <v>106401</v>
      </c>
      <c r="D14" s="114">
        <v>73910</v>
      </c>
      <c r="E14" s="114">
        <v>148098</v>
      </c>
      <c r="F14" s="114">
        <v>31749</v>
      </c>
      <c r="G14" s="114">
        <v>15476</v>
      </c>
      <c r="H14" s="114">
        <v>39934</v>
      </c>
      <c r="I14" s="115">
        <v>34833</v>
      </c>
      <c r="J14" s="114">
        <v>20742</v>
      </c>
      <c r="K14" s="114">
        <v>14091</v>
      </c>
      <c r="L14" s="423">
        <v>23187</v>
      </c>
      <c r="M14" s="424">
        <v>22237</v>
      </c>
    </row>
    <row r="15" spans="1:13" ht="11.1" customHeight="1" x14ac:dyDescent="0.2">
      <c r="A15" s="422" t="s">
        <v>387</v>
      </c>
      <c r="B15" s="115">
        <v>183058</v>
      </c>
      <c r="C15" s="114">
        <v>108401</v>
      </c>
      <c r="D15" s="114">
        <v>74657</v>
      </c>
      <c r="E15" s="114">
        <v>150218</v>
      </c>
      <c r="F15" s="114">
        <v>32401</v>
      </c>
      <c r="G15" s="114">
        <v>15330</v>
      </c>
      <c r="H15" s="114">
        <v>40950</v>
      </c>
      <c r="I15" s="115">
        <v>35281</v>
      </c>
      <c r="J15" s="114">
        <v>21133</v>
      </c>
      <c r="K15" s="114">
        <v>14148</v>
      </c>
      <c r="L15" s="423">
        <v>21738</v>
      </c>
      <c r="M15" s="424">
        <v>19936</v>
      </c>
    </row>
    <row r="16" spans="1:13" ht="11.1" customHeight="1" x14ac:dyDescent="0.2">
      <c r="A16" s="422" t="s">
        <v>388</v>
      </c>
      <c r="B16" s="115">
        <v>186589</v>
      </c>
      <c r="C16" s="114">
        <v>110636</v>
      </c>
      <c r="D16" s="114">
        <v>75953</v>
      </c>
      <c r="E16" s="114">
        <v>153350</v>
      </c>
      <c r="F16" s="114">
        <v>32867</v>
      </c>
      <c r="G16" s="114">
        <v>16786</v>
      </c>
      <c r="H16" s="114">
        <v>41807</v>
      </c>
      <c r="I16" s="115">
        <v>35241</v>
      </c>
      <c r="J16" s="114">
        <v>20632</v>
      </c>
      <c r="K16" s="114">
        <v>14609</v>
      </c>
      <c r="L16" s="423">
        <v>27080</v>
      </c>
      <c r="M16" s="424">
        <v>24319</v>
      </c>
    </row>
    <row r="17" spans="1:13" s="110" customFormat="1" ht="11.1" customHeight="1" x14ac:dyDescent="0.2">
      <c r="A17" s="422" t="s">
        <v>389</v>
      </c>
      <c r="B17" s="115">
        <v>186290</v>
      </c>
      <c r="C17" s="114">
        <v>109835</v>
      </c>
      <c r="D17" s="114">
        <v>76455</v>
      </c>
      <c r="E17" s="114">
        <v>152776</v>
      </c>
      <c r="F17" s="114">
        <v>33432</v>
      </c>
      <c r="G17" s="114">
        <v>16255</v>
      </c>
      <c r="H17" s="114">
        <v>42151</v>
      </c>
      <c r="I17" s="115">
        <v>36218</v>
      </c>
      <c r="J17" s="114">
        <v>21362</v>
      </c>
      <c r="K17" s="114">
        <v>14856</v>
      </c>
      <c r="L17" s="423">
        <v>21031</v>
      </c>
      <c r="M17" s="424">
        <v>22261</v>
      </c>
    </row>
    <row r="18" spans="1:13" ht="15" customHeight="1" x14ac:dyDescent="0.2">
      <c r="A18" s="422" t="s">
        <v>391</v>
      </c>
      <c r="B18" s="115">
        <v>189153</v>
      </c>
      <c r="C18" s="114">
        <v>111536</v>
      </c>
      <c r="D18" s="114">
        <v>77617</v>
      </c>
      <c r="E18" s="114">
        <v>154259</v>
      </c>
      <c r="F18" s="114">
        <v>34809</v>
      </c>
      <c r="G18" s="114">
        <v>16351</v>
      </c>
      <c r="H18" s="114">
        <v>43141</v>
      </c>
      <c r="I18" s="115">
        <v>35506</v>
      </c>
      <c r="J18" s="114">
        <v>20755</v>
      </c>
      <c r="K18" s="114">
        <v>14751</v>
      </c>
      <c r="L18" s="423">
        <v>23792</v>
      </c>
      <c r="M18" s="424">
        <v>21914</v>
      </c>
    </row>
    <row r="19" spans="1:13" ht="11.1" customHeight="1" x14ac:dyDescent="0.2">
      <c r="A19" s="422" t="s">
        <v>387</v>
      </c>
      <c r="B19" s="115">
        <v>189952</v>
      </c>
      <c r="C19" s="114">
        <v>112372</v>
      </c>
      <c r="D19" s="114">
        <v>77580</v>
      </c>
      <c r="E19" s="114">
        <v>154856</v>
      </c>
      <c r="F19" s="114">
        <v>35038</v>
      </c>
      <c r="G19" s="114">
        <v>16103</v>
      </c>
      <c r="H19" s="114">
        <v>43684</v>
      </c>
      <c r="I19" s="115">
        <v>36734</v>
      </c>
      <c r="J19" s="114">
        <v>21380</v>
      </c>
      <c r="K19" s="114">
        <v>15354</v>
      </c>
      <c r="L19" s="423">
        <v>20724</v>
      </c>
      <c r="M19" s="424">
        <v>20061</v>
      </c>
    </row>
    <row r="20" spans="1:13" ht="11.1" customHeight="1" x14ac:dyDescent="0.2">
      <c r="A20" s="422" t="s">
        <v>388</v>
      </c>
      <c r="B20" s="115">
        <v>193687</v>
      </c>
      <c r="C20" s="114">
        <v>114589</v>
      </c>
      <c r="D20" s="114">
        <v>79098</v>
      </c>
      <c r="E20" s="114">
        <v>157485</v>
      </c>
      <c r="F20" s="114">
        <v>36138</v>
      </c>
      <c r="G20" s="114">
        <v>17446</v>
      </c>
      <c r="H20" s="114">
        <v>44670</v>
      </c>
      <c r="I20" s="115">
        <v>36696</v>
      </c>
      <c r="J20" s="114">
        <v>20953</v>
      </c>
      <c r="K20" s="114">
        <v>15743</v>
      </c>
      <c r="L20" s="423">
        <v>25376</v>
      </c>
      <c r="M20" s="424">
        <v>22286</v>
      </c>
    </row>
    <row r="21" spans="1:13" s="110" customFormat="1" ht="11.1" customHeight="1" x14ac:dyDescent="0.2">
      <c r="A21" s="422" t="s">
        <v>389</v>
      </c>
      <c r="B21" s="115">
        <v>193272</v>
      </c>
      <c r="C21" s="114">
        <v>113980</v>
      </c>
      <c r="D21" s="114">
        <v>79292</v>
      </c>
      <c r="E21" s="114">
        <v>157143</v>
      </c>
      <c r="F21" s="114">
        <v>36103</v>
      </c>
      <c r="G21" s="114">
        <v>16961</v>
      </c>
      <c r="H21" s="114">
        <v>45154</v>
      </c>
      <c r="I21" s="115">
        <v>37442</v>
      </c>
      <c r="J21" s="114">
        <v>21565</v>
      </c>
      <c r="K21" s="114">
        <v>15877</v>
      </c>
      <c r="L21" s="423">
        <v>21684</v>
      </c>
      <c r="M21" s="424">
        <v>22332</v>
      </c>
    </row>
    <row r="22" spans="1:13" ht="15" customHeight="1" x14ac:dyDescent="0.2">
      <c r="A22" s="422" t="s">
        <v>392</v>
      </c>
      <c r="B22" s="115">
        <v>194164</v>
      </c>
      <c r="C22" s="114">
        <v>114528</v>
      </c>
      <c r="D22" s="114">
        <v>79636</v>
      </c>
      <c r="E22" s="114">
        <v>157626</v>
      </c>
      <c r="F22" s="114">
        <v>36487</v>
      </c>
      <c r="G22" s="114">
        <v>16461</v>
      </c>
      <c r="H22" s="114">
        <v>45785</v>
      </c>
      <c r="I22" s="115">
        <v>36737</v>
      </c>
      <c r="J22" s="114">
        <v>20998</v>
      </c>
      <c r="K22" s="114">
        <v>15739</v>
      </c>
      <c r="L22" s="423">
        <v>22454</v>
      </c>
      <c r="M22" s="424">
        <v>21982</v>
      </c>
    </row>
    <row r="23" spans="1:13" ht="11.1" customHeight="1" x14ac:dyDescent="0.2">
      <c r="A23" s="422" t="s">
        <v>387</v>
      </c>
      <c r="B23" s="115">
        <v>195573</v>
      </c>
      <c r="C23" s="114">
        <v>115472</v>
      </c>
      <c r="D23" s="114">
        <v>80101</v>
      </c>
      <c r="E23" s="114">
        <v>158855</v>
      </c>
      <c r="F23" s="114">
        <v>36661</v>
      </c>
      <c r="G23" s="114">
        <v>16056</v>
      </c>
      <c r="H23" s="114">
        <v>46822</v>
      </c>
      <c r="I23" s="115">
        <v>37766</v>
      </c>
      <c r="J23" s="114">
        <v>21575</v>
      </c>
      <c r="K23" s="114">
        <v>16191</v>
      </c>
      <c r="L23" s="423">
        <v>21520</v>
      </c>
      <c r="M23" s="424">
        <v>20366</v>
      </c>
    </row>
    <row r="24" spans="1:13" ht="11.1" customHeight="1" x14ac:dyDescent="0.2">
      <c r="A24" s="422" t="s">
        <v>388</v>
      </c>
      <c r="B24" s="115">
        <v>199784</v>
      </c>
      <c r="C24" s="114">
        <v>117603</v>
      </c>
      <c r="D24" s="114">
        <v>82181</v>
      </c>
      <c r="E24" s="114">
        <v>161466</v>
      </c>
      <c r="F24" s="114">
        <v>37881</v>
      </c>
      <c r="G24" s="114">
        <v>17351</v>
      </c>
      <c r="H24" s="114">
        <v>47880</v>
      </c>
      <c r="I24" s="115">
        <v>38488</v>
      </c>
      <c r="J24" s="114">
        <v>21451</v>
      </c>
      <c r="K24" s="114">
        <v>17037</v>
      </c>
      <c r="L24" s="423">
        <v>26182</v>
      </c>
      <c r="M24" s="424">
        <v>23339</v>
      </c>
    </row>
    <row r="25" spans="1:13" s="110" customFormat="1" ht="11.1" customHeight="1" x14ac:dyDescent="0.2">
      <c r="A25" s="422" t="s">
        <v>389</v>
      </c>
      <c r="B25" s="115">
        <v>198630</v>
      </c>
      <c r="C25" s="114">
        <v>116712</v>
      </c>
      <c r="D25" s="114">
        <v>81918</v>
      </c>
      <c r="E25" s="114">
        <v>160162</v>
      </c>
      <c r="F25" s="114">
        <v>38031</v>
      </c>
      <c r="G25" s="114">
        <v>16726</v>
      </c>
      <c r="H25" s="114">
        <v>48275</v>
      </c>
      <c r="I25" s="115">
        <v>38419</v>
      </c>
      <c r="J25" s="114">
        <v>21695</v>
      </c>
      <c r="K25" s="114">
        <v>16724</v>
      </c>
      <c r="L25" s="423">
        <v>19484</v>
      </c>
      <c r="M25" s="424">
        <v>20975</v>
      </c>
    </row>
    <row r="26" spans="1:13" ht="15" customHeight="1" x14ac:dyDescent="0.2">
      <c r="A26" s="422" t="s">
        <v>393</v>
      </c>
      <c r="B26" s="115">
        <v>201180</v>
      </c>
      <c r="C26" s="114">
        <v>118283</v>
      </c>
      <c r="D26" s="114">
        <v>82897</v>
      </c>
      <c r="E26" s="114">
        <v>162020</v>
      </c>
      <c r="F26" s="114">
        <v>38718</v>
      </c>
      <c r="G26" s="114">
        <v>16580</v>
      </c>
      <c r="H26" s="114">
        <v>49415</v>
      </c>
      <c r="I26" s="115">
        <v>37955</v>
      </c>
      <c r="J26" s="114">
        <v>21217</v>
      </c>
      <c r="K26" s="114">
        <v>16738</v>
      </c>
      <c r="L26" s="423">
        <v>22615</v>
      </c>
      <c r="M26" s="424">
        <v>20736</v>
      </c>
    </row>
    <row r="27" spans="1:13" ht="11.1" customHeight="1" x14ac:dyDescent="0.2">
      <c r="A27" s="422" t="s">
        <v>387</v>
      </c>
      <c r="B27" s="115">
        <v>202661</v>
      </c>
      <c r="C27" s="114">
        <v>119555</v>
      </c>
      <c r="D27" s="114">
        <v>83106</v>
      </c>
      <c r="E27" s="114">
        <v>163395</v>
      </c>
      <c r="F27" s="114">
        <v>38825</v>
      </c>
      <c r="G27" s="114">
        <v>16426</v>
      </c>
      <c r="H27" s="114">
        <v>50179</v>
      </c>
      <c r="I27" s="115">
        <v>38909</v>
      </c>
      <c r="J27" s="114">
        <v>21810</v>
      </c>
      <c r="K27" s="114">
        <v>17099</v>
      </c>
      <c r="L27" s="423">
        <v>20690</v>
      </c>
      <c r="M27" s="424">
        <v>18982</v>
      </c>
    </row>
    <row r="28" spans="1:13" ht="11.1" customHeight="1" x14ac:dyDescent="0.2">
      <c r="A28" s="422" t="s">
        <v>388</v>
      </c>
      <c r="B28" s="115">
        <v>206151</v>
      </c>
      <c r="C28" s="114">
        <v>121416</v>
      </c>
      <c r="D28" s="114">
        <v>84735</v>
      </c>
      <c r="E28" s="114">
        <v>166199</v>
      </c>
      <c r="F28" s="114">
        <v>39840</v>
      </c>
      <c r="G28" s="114">
        <v>17518</v>
      </c>
      <c r="H28" s="114">
        <v>51288</v>
      </c>
      <c r="I28" s="115">
        <v>38773</v>
      </c>
      <c r="J28" s="114">
        <v>21422</v>
      </c>
      <c r="K28" s="114">
        <v>17351</v>
      </c>
      <c r="L28" s="423">
        <v>24922</v>
      </c>
      <c r="M28" s="424">
        <v>22510</v>
      </c>
    </row>
    <row r="29" spans="1:13" s="110" customFormat="1" ht="11.1" customHeight="1" x14ac:dyDescent="0.2">
      <c r="A29" s="422" t="s">
        <v>389</v>
      </c>
      <c r="B29" s="115">
        <v>205833</v>
      </c>
      <c r="C29" s="114">
        <v>120948</v>
      </c>
      <c r="D29" s="114">
        <v>84885</v>
      </c>
      <c r="E29" s="114">
        <v>165486</v>
      </c>
      <c r="F29" s="114">
        <v>40343</v>
      </c>
      <c r="G29" s="114">
        <v>17068</v>
      </c>
      <c r="H29" s="114">
        <v>51688</v>
      </c>
      <c r="I29" s="115">
        <v>40079</v>
      </c>
      <c r="J29" s="114">
        <v>22144</v>
      </c>
      <c r="K29" s="114">
        <v>17935</v>
      </c>
      <c r="L29" s="423">
        <v>19679</v>
      </c>
      <c r="M29" s="424">
        <v>20903</v>
      </c>
    </row>
    <row r="30" spans="1:13" ht="15" customHeight="1" x14ac:dyDescent="0.2">
      <c r="A30" s="422" t="s">
        <v>394</v>
      </c>
      <c r="B30" s="115">
        <v>209004</v>
      </c>
      <c r="C30" s="114">
        <v>122912</v>
      </c>
      <c r="D30" s="114">
        <v>86092</v>
      </c>
      <c r="E30" s="114">
        <v>167603</v>
      </c>
      <c r="F30" s="114">
        <v>41398</v>
      </c>
      <c r="G30" s="114">
        <v>16850</v>
      </c>
      <c r="H30" s="114">
        <v>52930</v>
      </c>
      <c r="I30" s="115">
        <v>39410</v>
      </c>
      <c r="J30" s="114">
        <v>21269</v>
      </c>
      <c r="K30" s="114">
        <v>18141</v>
      </c>
      <c r="L30" s="423">
        <v>25120</v>
      </c>
      <c r="M30" s="424">
        <v>23076</v>
      </c>
    </row>
    <row r="31" spans="1:13" ht="11.1" customHeight="1" x14ac:dyDescent="0.2">
      <c r="A31" s="422" t="s">
        <v>387</v>
      </c>
      <c r="B31" s="115">
        <v>210772</v>
      </c>
      <c r="C31" s="114">
        <v>124320</v>
      </c>
      <c r="D31" s="114">
        <v>86452</v>
      </c>
      <c r="E31" s="114">
        <v>168949</v>
      </c>
      <c r="F31" s="114">
        <v>41821</v>
      </c>
      <c r="G31" s="114">
        <v>16363</v>
      </c>
      <c r="H31" s="114">
        <v>54013</v>
      </c>
      <c r="I31" s="115">
        <v>40268</v>
      </c>
      <c r="J31" s="114">
        <v>21792</v>
      </c>
      <c r="K31" s="114">
        <v>18476</v>
      </c>
      <c r="L31" s="423">
        <v>24532</v>
      </c>
      <c r="M31" s="424">
        <v>22978</v>
      </c>
    </row>
    <row r="32" spans="1:13" ht="11.1" customHeight="1" x14ac:dyDescent="0.2">
      <c r="A32" s="422" t="s">
        <v>388</v>
      </c>
      <c r="B32" s="115">
        <v>214853</v>
      </c>
      <c r="C32" s="114">
        <v>126980</v>
      </c>
      <c r="D32" s="114">
        <v>87873</v>
      </c>
      <c r="E32" s="114">
        <v>172329</v>
      </c>
      <c r="F32" s="114">
        <v>42524</v>
      </c>
      <c r="G32" s="114">
        <v>17701</v>
      </c>
      <c r="H32" s="114">
        <v>55252</v>
      </c>
      <c r="I32" s="115">
        <v>39923</v>
      </c>
      <c r="J32" s="114">
        <v>21118</v>
      </c>
      <c r="K32" s="114">
        <v>18805</v>
      </c>
      <c r="L32" s="423">
        <v>28346</v>
      </c>
      <c r="M32" s="424">
        <v>25924</v>
      </c>
    </row>
    <row r="33" spans="1:13" s="110" customFormat="1" ht="11.1" customHeight="1" x14ac:dyDescent="0.2">
      <c r="A33" s="422" t="s">
        <v>389</v>
      </c>
      <c r="B33" s="115">
        <v>214114</v>
      </c>
      <c r="C33" s="114">
        <v>126350</v>
      </c>
      <c r="D33" s="114">
        <v>87764</v>
      </c>
      <c r="E33" s="114">
        <v>171179</v>
      </c>
      <c r="F33" s="114">
        <v>42935</v>
      </c>
      <c r="G33" s="114">
        <v>17332</v>
      </c>
      <c r="H33" s="114">
        <v>55681</v>
      </c>
      <c r="I33" s="115">
        <v>40197</v>
      </c>
      <c r="J33" s="114">
        <v>21459</v>
      </c>
      <c r="K33" s="114">
        <v>18738</v>
      </c>
      <c r="L33" s="423">
        <v>21822</v>
      </c>
      <c r="M33" s="424">
        <v>23197</v>
      </c>
    </row>
    <row r="34" spans="1:13" ht="15" customHeight="1" x14ac:dyDescent="0.2">
      <c r="A34" s="422" t="s">
        <v>395</v>
      </c>
      <c r="B34" s="115">
        <v>215383</v>
      </c>
      <c r="C34" s="114">
        <v>127209</v>
      </c>
      <c r="D34" s="114">
        <v>88174</v>
      </c>
      <c r="E34" s="114">
        <v>172131</v>
      </c>
      <c r="F34" s="114">
        <v>43252</v>
      </c>
      <c r="G34" s="114">
        <v>16848</v>
      </c>
      <c r="H34" s="114">
        <v>56603</v>
      </c>
      <c r="I34" s="115">
        <v>39486</v>
      </c>
      <c r="J34" s="114">
        <v>20948</v>
      </c>
      <c r="K34" s="114">
        <v>18538</v>
      </c>
      <c r="L34" s="423">
        <v>25432</v>
      </c>
      <c r="M34" s="424">
        <v>24747</v>
      </c>
    </row>
    <row r="35" spans="1:13" ht="11.1" customHeight="1" x14ac:dyDescent="0.2">
      <c r="A35" s="422" t="s">
        <v>387</v>
      </c>
      <c r="B35" s="115">
        <v>218175</v>
      </c>
      <c r="C35" s="114">
        <v>129174</v>
      </c>
      <c r="D35" s="114">
        <v>89001</v>
      </c>
      <c r="E35" s="114">
        <v>173987</v>
      </c>
      <c r="F35" s="114">
        <v>44188</v>
      </c>
      <c r="G35" s="114">
        <v>16789</v>
      </c>
      <c r="H35" s="114">
        <v>57928</v>
      </c>
      <c r="I35" s="115">
        <v>40364</v>
      </c>
      <c r="J35" s="114">
        <v>21453</v>
      </c>
      <c r="K35" s="114">
        <v>18911</v>
      </c>
      <c r="L35" s="423">
        <v>23785</v>
      </c>
      <c r="M35" s="424">
        <v>21275</v>
      </c>
    </row>
    <row r="36" spans="1:13" ht="11.1" customHeight="1" x14ac:dyDescent="0.2">
      <c r="A36" s="422" t="s">
        <v>388</v>
      </c>
      <c r="B36" s="115">
        <v>221856</v>
      </c>
      <c r="C36" s="114">
        <v>131648</v>
      </c>
      <c r="D36" s="114">
        <v>90208</v>
      </c>
      <c r="E36" s="114">
        <v>177167</v>
      </c>
      <c r="F36" s="114">
        <v>44689</v>
      </c>
      <c r="G36" s="114">
        <v>18194</v>
      </c>
      <c r="H36" s="114">
        <v>59061</v>
      </c>
      <c r="I36" s="115">
        <v>40464</v>
      </c>
      <c r="J36" s="114">
        <v>21027</v>
      </c>
      <c r="K36" s="114">
        <v>19437</v>
      </c>
      <c r="L36" s="423">
        <v>25037</v>
      </c>
      <c r="M36" s="424">
        <v>22097</v>
      </c>
    </row>
    <row r="37" spans="1:13" s="110" customFormat="1" ht="11.1" customHeight="1" x14ac:dyDescent="0.2">
      <c r="A37" s="422" t="s">
        <v>389</v>
      </c>
      <c r="B37" s="115">
        <v>221087</v>
      </c>
      <c r="C37" s="114">
        <v>130896</v>
      </c>
      <c r="D37" s="114">
        <v>90191</v>
      </c>
      <c r="E37" s="114">
        <v>175855</v>
      </c>
      <c r="F37" s="114">
        <v>45232</v>
      </c>
      <c r="G37" s="114">
        <v>17937</v>
      </c>
      <c r="H37" s="114">
        <v>59555</v>
      </c>
      <c r="I37" s="115">
        <v>40891</v>
      </c>
      <c r="J37" s="114">
        <v>21417</v>
      </c>
      <c r="K37" s="114">
        <v>19474</v>
      </c>
      <c r="L37" s="423">
        <v>18907</v>
      </c>
      <c r="M37" s="424">
        <v>19491</v>
      </c>
    </row>
    <row r="38" spans="1:13" ht="15" customHeight="1" x14ac:dyDescent="0.2">
      <c r="A38" s="425" t="s">
        <v>396</v>
      </c>
      <c r="B38" s="115">
        <v>222583</v>
      </c>
      <c r="C38" s="114">
        <v>131539</v>
      </c>
      <c r="D38" s="114">
        <v>91044</v>
      </c>
      <c r="E38" s="114">
        <v>176554</v>
      </c>
      <c r="F38" s="114">
        <v>46029</v>
      </c>
      <c r="G38" s="114">
        <v>17653</v>
      </c>
      <c r="H38" s="114">
        <v>60777</v>
      </c>
      <c r="I38" s="115">
        <v>40503</v>
      </c>
      <c r="J38" s="114">
        <v>20868</v>
      </c>
      <c r="K38" s="114">
        <v>19635</v>
      </c>
      <c r="L38" s="423">
        <v>23309</v>
      </c>
      <c r="M38" s="424">
        <v>21421</v>
      </c>
    </row>
    <row r="39" spans="1:13" ht="11.1" customHeight="1" x14ac:dyDescent="0.2">
      <c r="A39" s="422" t="s">
        <v>387</v>
      </c>
      <c r="B39" s="115">
        <v>224487</v>
      </c>
      <c r="C39" s="114">
        <v>133024</v>
      </c>
      <c r="D39" s="114">
        <v>91463</v>
      </c>
      <c r="E39" s="114">
        <v>177819</v>
      </c>
      <c r="F39" s="114">
        <v>46668</v>
      </c>
      <c r="G39" s="114">
        <v>17600</v>
      </c>
      <c r="H39" s="114">
        <v>62000</v>
      </c>
      <c r="I39" s="115">
        <v>41223</v>
      </c>
      <c r="J39" s="114">
        <v>21210</v>
      </c>
      <c r="K39" s="114">
        <v>20013</v>
      </c>
      <c r="L39" s="423">
        <v>21140</v>
      </c>
      <c r="M39" s="424">
        <v>18984</v>
      </c>
    </row>
    <row r="40" spans="1:13" ht="11.1" customHeight="1" x14ac:dyDescent="0.2">
      <c r="A40" s="425" t="s">
        <v>388</v>
      </c>
      <c r="B40" s="115">
        <v>228770</v>
      </c>
      <c r="C40" s="114">
        <v>135654</v>
      </c>
      <c r="D40" s="114">
        <v>93116</v>
      </c>
      <c r="E40" s="114">
        <v>181861</v>
      </c>
      <c r="F40" s="114">
        <v>46909</v>
      </c>
      <c r="G40" s="114">
        <v>18880</v>
      </c>
      <c r="H40" s="114">
        <v>63271</v>
      </c>
      <c r="I40" s="115">
        <v>41276</v>
      </c>
      <c r="J40" s="114">
        <v>20782</v>
      </c>
      <c r="K40" s="114">
        <v>20494</v>
      </c>
      <c r="L40" s="423">
        <v>26740</v>
      </c>
      <c r="M40" s="424">
        <v>23674</v>
      </c>
    </row>
    <row r="41" spans="1:13" s="110" customFormat="1" ht="11.1" customHeight="1" x14ac:dyDescent="0.2">
      <c r="A41" s="422" t="s">
        <v>389</v>
      </c>
      <c r="B41" s="115">
        <v>229109</v>
      </c>
      <c r="C41" s="114">
        <v>135851</v>
      </c>
      <c r="D41" s="114">
        <v>93258</v>
      </c>
      <c r="E41" s="114">
        <v>181282</v>
      </c>
      <c r="F41" s="114">
        <v>47827</v>
      </c>
      <c r="G41" s="114">
        <v>18683</v>
      </c>
      <c r="H41" s="114">
        <v>64029</v>
      </c>
      <c r="I41" s="115">
        <v>41607</v>
      </c>
      <c r="J41" s="114">
        <v>20913</v>
      </c>
      <c r="K41" s="114">
        <v>20694</v>
      </c>
      <c r="L41" s="423">
        <v>21818</v>
      </c>
      <c r="M41" s="424">
        <v>21907</v>
      </c>
    </row>
    <row r="42" spans="1:13" ht="15" customHeight="1" x14ac:dyDescent="0.2">
      <c r="A42" s="422" t="s">
        <v>397</v>
      </c>
      <c r="B42" s="115">
        <v>230888</v>
      </c>
      <c r="C42" s="114">
        <v>136845</v>
      </c>
      <c r="D42" s="114">
        <v>94043</v>
      </c>
      <c r="E42" s="114">
        <v>182619</v>
      </c>
      <c r="F42" s="114">
        <v>48269</v>
      </c>
      <c r="G42" s="114">
        <v>18267</v>
      </c>
      <c r="H42" s="114">
        <v>65196</v>
      </c>
      <c r="I42" s="115">
        <v>40872</v>
      </c>
      <c r="J42" s="114">
        <v>20222</v>
      </c>
      <c r="K42" s="114">
        <v>20650</v>
      </c>
      <c r="L42" s="423">
        <v>24764</v>
      </c>
      <c r="M42" s="424">
        <v>23763</v>
      </c>
    </row>
    <row r="43" spans="1:13" ht="11.1" customHeight="1" x14ac:dyDescent="0.2">
      <c r="A43" s="422" t="s">
        <v>387</v>
      </c>
      <c r="B43" s="115">
        <v>233488</v>
      </c>
      <c r="C43" s="114">
        <v>138666</v>
      </c>
      <c r="D43" s="114">
        <v>94822</v>
      </c>
      <c r="E43" s="114">
        <v>184721</v>
      </c>
      <c r="F43" s="114">
        <v>48767</v>
      </c>
      <c r="G43" s="114">
        <v>18323</v>
      </c>
      <c r="H43" s="114">
        <v>66559</v>
      </c>
      <c r="I43" s="115">
        <v>42354</v>
      </c>
      <c r="J43" s="114">
        <v>20804</v>
      </c>
      <c r="K43" s="114">
        <v>21550</v>
      </c>
      <c r="L43" s="423">
        <v>21872</v>
      </c>
      <c r="M43" s="424">
        <v>19834</v>
      </c>
    </row>
    <row r="44" spans="1:13" ht="11.1" customHeight="1" x14ac:dyDescent="0.2">
      <c r="A44" s="422" t="s">
        <v>388</v>
      </c>
      <c r="B44" s="115">
        <v>237342</v>
      </c>
      <c r="C44" s="114">
        <v>141060</v>
      </c>
      <c r="D44" s="114">
        <v>96282</v>
      </c>
      <c r="E44" s="114">
        <v>188240</v>
      </c>
      <c r="F44" s="114">
        <v>49102</v>
      </c>
      <c r="G44" s="114">
        <v>19602</v>
      </c>
      <c r="H44" s="114">
        <v>68041</v>
      </c>
      <c r="I44" s="115">
        <v>42243</v>
      </c>
      <c r="J44" s="114">
        <v>20265</v>
      </c>
      <c r="K44" s="114">
        <v>21978</v>
      </c>
      <c r="L44" s="423">
        <v>27383</v>
      </c>
      <c r="M44" s="424">
        <v>25016</v>
      </c>
    </row>
    <row r="45" spans="1:13" s="110" customFormat="1" ht="11.1" customHeight="1" x14ac:dyDescent="0.2">
      <c r="A45" s="422" t="s">
        <v>389</v>
      </c>
      <c r="B45" s="115">
        <v>237670</v>
      </c>
      <c r="C45" s="114">
        <v>141487</v>
      </c>
      <c r="D45" s="114">
        <v>96183</v>
      </c>
      <c r="E45" s="114">
        <v>187761</v>
      </c>
      <c r="F45" s="114">
        <v>49909</v>
      </c>
      <c r="G45" s="114">
        <v>19452</v>
      </c>
      <c r="H45" s="114">
        <v>68487</v>
      </c>
      <c r="I45" s="115">
        <v>42830</v>
      </c>
      <c r="J45" s="114">
        <v>20539</v>
      </c>
      <c r="K45" s="114">
        <v>22291</v>
      </c>
      <c r="L45" s="423">
        <v>21517</v>
      </c>
      <c r="M45" s="424">
        <v>21637</v>
      </c>
    </row>
    <row r="46" spans="1:13" ht="15" customHeight="1" x14ac:dyDescent="0.2">
      <c r="A46" s="422" t="s">
        <v>398</v>
      </c>
      <c r="B46" s="115">
        <v>238068</v>
      </c>
      <c r="C46" s="114">
        <v>141532</v>
      </c>
      <c r="D46" s="114">
        <v>96536</v>
      </c>
      <c r="E46" s="114">
        <v>188110</v>
      </c>
      <c r="F46" s="114">
        <v>49958</v>
      </c>
      <c r="G46" s="114">
        <v>18881</v>
      </c>
      <c r="H46" s="114">
        <v>68982</v>
      </c>
      <c r="I46" s="115">
        <v>42617</v>
      </c>
      <c r="J46" s="114">
        <v>20285</v>
      </c>
      <c r="K46" s="114">
        <v>22332</v>
      </c>
      <c r="L46" s="423">
        <v>23452</v>
      </c>
      <c r="M46" s="424">
        <v>22916</v>
      </c>
    </row>
    <row r="47" spans="1:13" ht="11.1" customHeight="1" x14ac:dyDescent="0.2">
      <c r="A47" s="422" t="s">
        <v>387</v>
      </c>
      <c r="B47" s="115">
        <v>240769</v>
      </c>
      <c r="C47" s="114">
        <v>143313</v>
      </c>
      <c r="D47" s="114">
        <v>97456</v>
      </c>
      <c r="E47" s="114">
        <v>189984</v>
      </c>
      <c r="F47" s="114">
        <v>50785</v>
      </c>
      <c r="G47" s="114">
        <v>18966</v>
      </c>
      <c r="H47" s="114">
        <v>70402</v>
      </c>
      <c r="I47" s="115">
        <v>44195</v>
      </c>
      <c r="J47" s="114">
        <v>20873</v>
      </c>
      <c r="K47" s="114">
        <v>23322</v>
      </c>
      <c r="L47" s="423">
        <v>20632</v>
      </c>
      <c r="M47" s="424">
        <v>18805</v>
      </c>
    </row>
    <row r="48" spans="1:13" ht="11.1" customHeight="1" x14ac:dyDescent="0.2">
      <c r="A48" s="422" t="s">
        <v>388</v>
      </c>
      <c r="B48" s="115">
        <v>242536</v>
      </c>
      <c r="C48" s="114">
        <v>144967</v>
      </c>
      <c r="D48" s="114">
        <v>97569</v>
      </c>
      <c r="E48" s="114">
        <v>191904</v>
      </c>
      <c r="F48" s="114">
        <v>50632</v>
      </c>
      <c r="G48" s="114">
        <v>19966</v>
      </c>
      <c r="H48" s="114">
        <v>71108</v>
      </c>
      <c r="I48" s="115">
        <v>44100</v>
      </c>
      <c r="J48" s="114">
        <v>20526</v>
      </c>
      <c r="K48" s="114">
        <v>23574</v>
      </c>
      <c r="L48" s="423">
        <v>26231</v>
      </c>
      <c r="M48" s="424">
        <v>24260</v>
      </c>
    </row>
    <row r="49" spans="1:17" s="110" customFormat="1" ht="11.1" customHeight="1" x14ac:dyDescent="0.2">
      <c r="A49" s="422" t="s">
        <v>389</v>
      </c>
      <c r="B49" s="115">
        <v>241291</v>
      </c>
      <c r="C49" s="114">
        <v>143926</v>
      </c>
      <c r="D49" s="114">
        <v>97365</v>
      </c>
      <c r="E49" s="114">
        <v>190009</v>
      </c>
      <c r="F49" s="114">
        <v>51282</v>
      </c>
      <c r="G49" s="114">
        <v>19693</v>
      </c>
      <c r="H49" s="114">
        <v>71196</v>
      </c>
      <c r="I49" s="115">
        <v>44254</v>
      </c>
      <c r="J49" s="114">
        <v>20670</v>
      </c>
      <c r="K49" s="114">
        <v>23584</v>
      </c>
      <c r="L49" s="423">
        <v>19690</v>
      </c>
      <c r="M49" s="424">
        <v>21315</v>
      </c>
    </row>
    <row r="50" spans="1:17" ht="15" customHeight="1" x14ac:dyDescent="0.2">
      <c r="A50" s="422" t="s">
        <v>399</v>
      </c>
      <c r="B50" s="143">
        <v>240372</v>
      </c>
      <c r="C50" s="144">
        <v>143361</v>
      </c>
      <c r="D50" s="144">
        <v>97011</v>
      </c>
      <c r="E50" s="144">
        <v>189190</v>
      </c>
      <c r="F50" s="144">
        <v>51182</v>
      </c>
      <c r="G50" s="144">
        <v>18991</v>
      </c>
      <c r="H50" s="144">
        <v>71513</v>
      </c>
      <c r="I50" s="143">
        <v>42835</v>
      </c>
      <c r="J50" s="144">
        <v>19893</v>
      </c>
      <c r="K50" s="144">
        <v>22942</v>
      </c>
      <c r="L50" s="426">
        <v>21953</v>
      </c>
      <c r="M50" s="427">
        <v>22561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0.96779071525782545</v>
      </c>
      <c r="C6" s="480">
        <f>'Tabelle 3.3'!J11</f>
        <v>0.51153295633198015</v>
      </c>
      <c r="D6" s="481">
        <f t="shared" ref="D6:E9" si="0">IF(OR(AND(B6&gt;=-50,B6&lt;=50),ISNUMBER(B6)=FALSE),B6,"")</f>
        <v>0.96779071525782545</v>
      </c>
      <c r="E6" s="481">
        <f t="shared" si="0"/>
        <v>0.51153295633198015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0.96779071525782545</v>
      </c>
      <c r="C14" s="480">
        <f>'Tabelle 3.3'!J11</f>
        <v>0.51153295633198015</v>
      </c>
      <c r="D14" s="481">
        <f>IF(OR(AND(B14&gt;=-50,B14&lt;=50),ISNUMBER(B14)=FALSE),B14,"")</f>
        <v>0.96779071525782545</v>
      </c>
      <c r="E14" s="481">
        <f>IF(OR(AND(C14&gt;=-50,C14&lt;=50),ISNUMBER(C14)=FALSE),C14,"")</f>
        <v>0.51153295633198015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1.2106537530266344</v>
      </c>
      <c r="C15" s="480">
        <f>'Tabelle 3.3'!J12</f>
        <v>9.473684210526315</v>
      </c>
      <c r="D15" s="481">
        <f t="shared" ref="D15:E45" si="3">IF(OR(AND(B15&gt;=-50,B15&lt;=50),ISNUMBER(B15)=FALSE),B15,"")</f>
        <v>1.2106537530266344</v>
      </c>
      <c r="E15" s="481">
        <f t="shared" si="3"/>
        <v>9.473684210526315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-3.1284302963776072</v>
      </c>
      <c r="C16" s="480">
        <f>'Tabelle 3.3'!J13</f>
        <v>4.9019607843137258</v>
      </c>
      <c r="D16" s="481">
        <f t="shared" si="3"/>
        <v>-3.1284302963776072</v>
      </c>
      <c r="E16" s="481">
        <f t="shared" si="3"/>
        <v>4.9019607843137258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0.40026333113890716</v>
      </c>
      <c r="C17" s="480">
        <f>'Tabelle 3.3'!J14</f>
        <v>-2.9210406207211319</v>
      </c>
      <c r="D17" s="481">
        <f t="shared" si="3"/>
        <v>0.40026333113890716</v>
      </c>
      <c r="E17" s="481">
        <f t="shared" si="3"/>
        <v>-2.9210406207211319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1.9505233111322551</v>
      </c>
      <c r="C18" s="480">
        <f>'Tabelle 3.3'!J15</f>
        <v>2.0618556701030926</v>
      </c>
      <c r="D18" s="481">
        <f t="shared" si="3"/>
        <v>1.9505233111322551</v>
      </c>
      <c r="E18" s="481">
        <f t="shared" si="3"/>
        <v>2.0618556701030926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0.60472787245739412</v>
      </c>
      <c r="C19" s="480">
        <f>'Tabelle 3.3'!J16</f>
        <v>-6.746031746031746</v>
      </c>
      <c r="D19" s="481">
        <f t="shared" si="3"/>
        <v>0.60472787245739412</v>
      </c>
      <c r="E19" s="481">
        <f t="shared" si="3"/>
        <v>-6.746031746031746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-1.4646931853222325</v>
      </c>
      <c r="C20" s="480">
        <f>'Tabelle 3.3'!J17</f>
        <v>-4.5161290322580649</v>
      </c>
      <c r="D20" s="481">
        <f t="shared" si="3"/>
        <v>-1.4646931853222325</v>
      </c>
      <c r="E20" s="481">
        <f t="shared" si="3"/>
        <v>-4.5161290322580649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3.2155884046842003</v>
      </c>
      <c r="C21" s="480">
        <f>'Tabelle 3.3'!J18</f>
        <v>5.7692307692307692</v>
      </c>
      <c r="D21" s="481">
        <f t="shared" si="3"/>
        <v>3.2155884046842003</v>
      </c>
      <c r="E21" s="481">
        <f t="shared" si="3"/>
        <v>5.7692307692307692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0.39645636532719886</v>
      </c>
      <c r="C22" s="480">
        <f>'Tabelle 3.3'!J19</f>
        <v>-0.5764114691102572</v>
      </c>
      <c r="D22" s="481">
        <f t="shared" si="3"/>
        <v>0.39645636532719886</v>
      </c>
      <c r="E22" s="481">
        <f t="shared" si="3"/>
        <v>-0.5764114691102572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0.66627703097603741</v>
      </c>
      <c r="C23" s="480">
        <f>'Tabelle 3.3'!J20</f>
        <v>-3.8216560509554141</v>
      </c>
      <c r="D23" s="481">
        <f t="shared" si="3"/>
        <v>0.66627703097603741</v>
      </c>
      <c r="E23" s="481">
        <f t="shared" si="3"/>
        <v>-3.8216560509554141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0.64599483204134367</v>
      </c>
      <c r="C24" s="480">
        <f>'Tabelle 3.3'!J21</f>
        <v>-9.0253671562082776</v>
      </c>
      <c r="D24" s="481">
        <f t="shared" si="3"/>
        <v>0.64599483204134367</v>
      </c>
      <c r="E24" s="481">
        <f t="shared" si="3"/>
        <v>-9.0253671562082776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7.8884309402856321</v>
      </c>
      <c r="C25" s="480">
        <f>'Tabelle 3.3'!J22</f>
        <v>-3.0303030303030303</v>
      </c>
      <c r="D25" s="481">
        <f t="shared" si="3"/>
        <v>7.8884309402856321</v>
      </c>
      <c r="E25" s="481">
        <f t="shared" si="3"/>
        <v>-3.0303030303030303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-4.5515652006913774</v>
      </c>
      <c r="C26" s="480">
        <f>'Tabelle 3.3'!J23</f>
        <v>4.9235993208828521</v>
      </c>
      <c r="D26" s="481">
        <f t="shared" si="3"/>
        <v>-4.5515652006913774</v>
      </c>
      <c r="E26" s="481">
        <f t="shared" si="3"/>
        <v>4.9235993208828521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-4.586908261834763</v>
      </c>
      <c r="C27" s="480">
        <f>'Tabelle 3.3'!J24</f>
        <v>0.73086844368013759</v>
      </c>
      <c r="D27" s="481">
        <f t="shared" si="3"/>
        <v>-4.586908261834763</v>
      </c>
      <c r="E27" s="481">
        <f t="shared" si="3"/>
        <v>0.73086844368013759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5.7457815001847514</v>
      </c>
      <c r="C28" s="480">
        <f>'Tabelle 3.3'!J25</f>
        <v>9.5386389850057665</v>
      </c>
      <c r="D28" s="481">
        <f t="shared" si="3"/>
        <v>5.7457815001847514</v>
      </c>
      <c r="E28" s="481">
        <f t="shared" si="3"/>
        <v>9.5386389850057665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-21.043771043771045</v>
      </c>
      <c r="C29" s="480">
        <f>'Tabelle 3.3'!J26</f>
        <v>-16.246056782334385</v>
      </c>
      <c r="D29" s="481">
        <f t="shared" si="3"/>
        <v>-21.043771043771045</v>
      </c>
      <c r="E29" s="481">
        <f t="shared" si="3"/>
        <v>-16.246056782334385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3.7523776586546775</v>
      </c>
      <c r="C30" s="480">
        <f>'Tabelle 3.3'!J27</f>
        <v>-5.0761421319796955</v>
      </c>
      <c r="D30" s="481">
        <f t="shared" si="3"/>
        <v>3.7523776586546775</v>
      </c>
      <c r="E30" s="481">
        <f t="shared" si="3"/>
        <v>-5.0761421319796955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2.1963989273400588</v>
      </c>
      <c r="C31" s="480">
        <f>'Tabelle 3.3'!J28</f>
        <v>-0.9460211463550362</v>
      </c>
      <c r="D31" s="481">
        <f t="shared" si="3"/>
        <v>2.1963989273400588</v>
      </c>
      <c r="E31" s="481">
        <f t="shared" si="3"/>
        <v>-0.9460211463550362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2.3258852737488565</v>
      </c>
      <c r="C32" s="480">
        <f>'Tabelle 3.3'!J29</f>
        <v>0.38167938931297712</v>
      </c>
      <c r="D32" s="481">
        <f t="shared" si="3"/>
        <v>2.3258852737488565</v>
      </c>
      <c r="E32" s="481">
        <f t="shared" si="3"/>
        <v>0.38167938931297712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2.3351023502653527</v>
      </c>
      <c r="C33" s="480">
        <f>'Tabelle 3.3'!J30</f>
        <v>-0.95774647887323938</v>
      </c>
      <c r="D33" s="481">
        <f t="shared" si="3"/>
        <v>2.3351023502653527</v>
      </c>
      <c r="E33" s="481">
        <f t="shared" si="3"/>
        <v>-0.95774647887323938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1.791044776119403</v>
      </c>
      <c r="C34" s="480">
        <f>'Tabelle 3.3'!J31</f>
        <v>-1.7098192476795311</v>
      </c>
      <c r="D34" s="481">
        <f t="shared" si="3"/>
        <v>1.791044776119403</v>
      </c>
      <c r="E34" s="481">
        <f t="shared" si="3"/>
        <v>-1.7098192476795311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1.2106537530266344</v>
      </c>
      <c r="C37" s="480">
        <f>'Tabelle 3.3'!J34</f>
        <v>9.473684210526315</v>
      </c>
      <c r="D37" s="481">
        <f t="shared" si="3"/>
        <v>1.2106537530266344</v>
      </c>
      <c r="E37" s="481">
        <f t="shared" si="3"/>
        <v>9.473684210526315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0.85631783331673805</v>
      </c>
      <c r="C38" s="480">
        <f>'Tabelle 3.3'!J35</f>
        <v>0.84550345887778633</v>
      </c>
      <c r="D38" s="481">
        <f t="shared" si="3"/>
        <v>0.85631783331673805</v>
      </c>
      <c r="E38" s="481">
        <f t="shared" si="3"/>
        <v>0.84550345887778633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0.99711907810499356</v>
      </c>
      <c r="C39" s="480">
        <f>'Tabelle 3.3'!J36</f>
        <v>0.43349600249195308</v>
      </c>
      <c r="D39" s="481">
        <f t="shared" si="3"/>
        <v>0.99711907810499356</v>
      </c>
      <c r="E39" s="481">
        <f t="shared" si="3"/>
        <v>0.43349600249195308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0.99711907810499356</v>
      </c>
      <c r="C45" s="480">
        <f>'Tabelle 3.3'!J36</f>
        <v>0.43349600249195308</v>
      </c>
      <c r="D45" s="481">
        <f t="shared" si="3"/>
        <v>0.99711907810499356</v>
      </c>
      <c r="E45" s="481">
        <f t="shared" si="3"/>
        <v>0.43349600249195308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201180</v>
      </c>
      <c r="C51" s="487">
        <v>21217</v>
      </c>
      <c r="D51" s="487">
        <v>16738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202661</v>
      </c>
      <c r="C52" s="487">
        <v>21810</v>
      </c>
      <c r="D52" s="487">
        <v>17099</v>
      </c>
      <c r="E52" s="488">
        <f t="shared" ref="E52:G70" si="11">IF($A$51=37802,IF(COUNTBLANK(B$51:B$70)&gt;0,#N/A,B52/B$51*100),IF(COUNTBLANK(B$51:B$75)&gt;0,#N/A,B52/B$51*100))</f>
        <v>100.73615667561388</v>
      </c>
      <c r="F52" s="488">
        <f t="shared" si="11"/>
        <v>102.79492859499457</v>
      </c>
      <c r="G52" s="488">
        <f t="shared" si="11"/>
        <v>102.15676902855778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206151</v>
      </c>
      <c r="C53" s="487">
        <v>21422</v>
      </c>
      <c r="D53" s="487">
        <v>17351</v>
      </c>
      <c r="E53" s="488">
        <f t="shared" si="11"/>
        <v>102.47092156277959</v>
      </c>
      <c r="F53" s="488">
        <f t="shared" si="11"/>
        <v>100.96620634396946</v>
      </c>
      <c r="G53" s="488">
        <f t="shared" si="11"/>
        <v>103.66232524793881</v>
      </c>
      <c r="H53" s="489">
        <f>IF(ISERROR(L53)=TRUE,IF(MONTH(A53)=MONTH(MAX(A$51:A$75)),A53,""),"")</f>
        <v>41883</v>
      </c>
      <c r="I53" s="488">
        <f t="shared" si="12"/>
        <v>102.47092156277959</v>
      </c>
      <c r="J53" s="488">
        <f t="shared" si="10"/>
        <v>100.96620634396946</v>
      </c>
      <c r="K53" s="488">
        <f t="shared" si="10"/>
        <v>103.66232524793881</v>
      </c>
      <c r="L53" s="488" t="e">
        <f t="shared" si="13"/>
        <v>#N/A</v>
      </c>
    </row>
    <row r="54" spans="1:14" ht="15" customHeight="1" x14ac:dyDescent="0.2">
      <c r="A54" s="490" t="s">
        <v>462</v>
      </c>
      <c r="B54" s="487">
        <v>205833</v>
      </c>
      <c r="C54" s="487">
        <v>22144</v>
      </c>
      <c r="D54" s="487">
        <v>17935</v>
      </c>
      <c r="E54" s="488">
        <f t="shared" si="11"/>
        <v>102.31285416045333</v>
      </c>
      <c r="F54" s="488">
        <f t="shared" si="11"/>
        <v>104.36913795541312</v>
      </c>
      <c r="G54" s="488">
        <f t="shared" si="11"/>
        <v>107.15139204206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209004</v>
      </c>
      <c r="C55" s="487">
        <v>21269</v>
      </c>
      <c r="D55" s="487">
        <v>18141</v>
      </c>
      <c r="E55" s="488">
        <f t="shared" si="11"/>
        <v>103.88905457798987</v>
      </c>
      <c r="F55" s="488">
        <f t="shared" si="11"/>
        <v>100.24508648725079</v>
      </c>
      <c r="G55" s="488">
        <f t="shared" si="11"/>
        <v>108.38212450710958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210772</v>
      </c>
      <c r="C56" s="487">
        <v>21792</v>
      </c>
      <c r="D56" s="487">
        <v>18476</v>
      </c>
      <c r="E56" s="488">
        <f t="shared" si="11"/>
        <v>104.76786956953971</v>
      </c>
      <c r="F56" s="488">
        <f t="shared" si="11"/>
        <v>102.71009096479237</v>
      </c>
      <c r="G56" s="488">
        <f t="shared" si="11"/>
        <v>110.38355837017563</v>
      </c>
      <c r="H56" s="489" t="str">
        <f t="shared" si="14"/>
        <v/>
      </c>
      <c r="I56" s="488" t="str">
        <f t="shared" si="12"/>
        <v/>
      </c>
      <c r="J56" s="488" t="str">
        <f t="shared" si="10"/>
        <v/>
      </c>
      <c r="K56" s="488" t="str">
        <f t="shared" si="10"/>
        <v/>
      </c>
      <c r="L56" s="488" t="e">
        <f t="shared" si="13"/>
        <v>#N/A</v>
      </c>
    </row>
    <row r="57" spans="1:14" ht="15" customHeight="1" x14ac:dyDescent="0.2">
      <c r="A57" s="490">
        <v>42248</v>
      </c>
      <c r="B57" s="487">
        <v>214853</v>
      </c>
      <c r="C57" s="487">
        <v>21118</v>
      </c>
      <c r="D57" s="487">
        <v>18805</v>
      </c>
      <c r="E57" s="488">
        <f t="shared" si="11"/>
        <v>106.79640123272691</v>
      </c>
      <c r="F57" s="488">
        <f t="shared" si="11"/>
        <v>99.533393033887918</v>
      </c>
      <c r="G57" s="488">
        <f t="shared" si="11"/>
        <v>112.3491456565898</v>
      </c>
      <c r="H57" s="489">
        <f t="shared" si="14"/>
        <v>42248</v>
      </c>
      <c r="I57" s="488">
        <f t="shared" si="12"/>
        <v>106.79640123272691</v>
      </c>
      <c r="J57" s="488">
        <f t="shared" si="10"/>
        <v>99.533393033887918</v>
      </c>
      <c r="K57" s="488">
        <f t="shared" si="10"/>
        <v>112.3491456565898</v>
      </c>
      <c r="L57" s="488" t="e">
        <f t="shared" si="13"/>
        <v>#N/A</v>
      </c>
    </row>
    <row r="58" spans="1:14" ht="15" customHeight="1" x14ac:dyDescent="0.2">
      <c r="A58" s="490" t="s">
        <v>465</v>
      </c>
      <c r="B58" s="487">
        <v>214114</v>
      </c>
      <c r="C58" s="487">
        <v>21459</v>
      </c>
      <c r="D58" s="487">
        <v>18738</v>
      </c>
      <c r="E58" s="488">
        <f t="shared" si="11"/>
        <v>106.42906849587435</v>
      </c>
      <c r="F58" s="488">
        <f t="shared" si="11"/>
        <v>101.14059480605175</v>
      </c>
      <c r="G58" s="488">
        <f t="shared" si="11"/>
        <v>111.94885888397658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215383</v>
      </c>
      <c r="C59" s="487">
        <v>20948</v>
      </c>
      <c r="D59" s="487">
        <v>18538</v>
      </c>
      <c r="E59" s="488">
        <f t="shared" si="11"/>
        <v>107.05984690327071</v>
      </c>
      <c r="F59" s="488">
        <f t="shared" si="11"/>
        <v>98.73214874864496</v>
      </c>
      <c r="G59" s="488">
        <f t="shared" si="11"/>
        <v>110.75397299557892</v>
      </c>
      <c r="H59" s="489" t="str">
        <f t="shared" si="14"/>
        <v/>
      </c>
      <c r="I59" s="488" t="str">
        <f t="shared" si="12"/>
        <v/>
      </c>
      <c r="J59" s="488" t="str">
        <f t="shared" si="10"/>
        <v/>
      </c>
      <c r="K59" s="488" t="str">
        <f t="shared" si="10"/>
        <v/>
      </c>
      <c r="L59" s="488" t="e">
        <f t="shared" si="13"/>
        <v>#N/A</v>
      </c>
    </row>
    <row r="60" spans="1:14" ht="15" customHeight="1" x14ac:dyDescent="0.2">
      <c r="A60" s="490" t="s">
        <v>467</v>
      </c>
      <c r="B60" s="487">
        <v>218175</v>
      </c>
      <c r="C60" s="487">
        <v>21453</v>
      </c>
      <c r="D60" s="487">
        <v>18911</v>
      </c>
      <c r="E60" s="488">
        <f t="shared" si="11"/>
        <v>108.44765881300329</v>
      </c>
      <c r="F60" s="488">
        <f t="shared" si="11"/>
        <v>101.11231559598434</v>
      </c>
      <c r="G60" s="488">
        <f t="shared" si="11"/>
        <v>112.98243517744055</v>
      </c>
      <c r="H60" s="489" t="str">
        <f t="shared" si="14"/>
        <v/>
      </c>
      <c r="I60" s="488" t="str">
        <f t="shared" si="12"/>
        <v/>
      </c>
      <c r="J60" s="488" t="str">
        <f t="shared" si="10"/>
        <v/>
      </c>
      <c r="K60" s="488" t="str">
        <f t="shared" si="10"/>
        <v/>
      </c>
      <c r="L60" s="488" t="e">
        <f t="shared" si="13"/>
        <v>#N/A</v>
      </c>
    </row>
    <row r="61" spans="1:14" ht="15" customHeight="1" x14ac:dyDescent="0.2">
      <c r="A61" s="490">
        <v>42614</v>
      </c>
      <c r="B61" s="487">
        <v>221856</v>
      </c>
      <c r="C61" s="487">
        <v>21027</v>
      </c>
      <c r="D61" s="487">
        <v>19437</v>
      </c>
      <c r="E61" s="488">
        <f t="shared" si="11"/>
        <v>110.27736355502536</v>
      </c>
      <c r="F61" s="488">
        <f t="shared" si="11"/>
        <v>99.104491681199036</v>
      </c>
      <c r="G61" s="488">
        <f t="shared" si="11"/>
        <v>116.12498506392639</v>
      </c>
      <c r="H61" s="489">
        <f t="shared" si="14"/>
        <v>42614</v>
      </c>
      <c r="I61" s="488">
        <f t="shared" si="12"/>
        <v>110.27736355502536</v>
      </c>
      <c r="J61" s="488">
        <f t="shared" si="10"/>
        <v>99.104491681199036</v>
      </c>
      <c r="K61" s="488">
        <f t="shared" si="10"/>
        <v>116.12498506392639</v>
      </c>
      <c r="L61" s="488" t="e">
        <f t="shared" si="13"/>
        <v>#N/A</v>
      </c>
    </row>
    <row r="62" spans="1:14" ht="15" customHeight="1" x14ac:dyDescent="0.2">
      <c r="A62" s="490" t="s">
        <v>468</v>
      </c>
      <c r="B62" s="487">
        <v>221087</v>
      </c>
      <c r="C62" s="487">
        <v>21417</v>
      </c>
      <c r="D62" s="487">
        <v>19474</v>
      </c>
      <c r="E62" s="488">
        <f t="shared" si="11"/>
        <v>109.8951187990854</v>
      </c>
      <c r="F62" s="488">
        <f t="shared" si="11"/>
        <v>100.94264033557995</v>
      </c>
      <c r="G62" s="488">
        <f t="shared" si="11"/>
        <v>116.34603895327996</v>
      </c>
      <c r="H62" s="489" t="str">
        <f t="shared" si="14"/>
        <v/>
      </c>
      <c r="I62" s="488" t="str">
        <f t="shared" si="12"/>
        <v/>
      </c>
      <c r="J62" s="488" t="str">
        <f t="shared" si="10"/>
        <v/>
      </c>
      <c r="K62" s="488" t="str">
        <f t="shared" si="10"/>
        <v/>
      </c>
      <c r="L62" s="488" t="e">
        <f t="shared" si="13"/>
        <v>#N/A</v>
      </c>
    </row>
    <row r="63" spans="1:14" ht="15" customHeight="1" x14ac:dyDescent="0.2">
      <c r="A63" s="490" t="s">
        <v>469</v>
      </c>
      <c r="B63" s="487">
        <v>222583</v>
      </c>
      <c r="C63" s="487">
        <v>20868</v>
      </c>
      <c r="D63" s="487">
        <v>19635</v>
      </c>
      <c r="E63" s="488">
        <f t="shared" si="11"/>
        <v>110.63873148424297</v>
      </c>
      <c r="F63" s="488">
        <f t="shared" si="11"/>
        <v>98.355092614412982</v>
      </c>
      <c r="G63" s="488">
        <f t="shared" si="11"/>
        <v>117.30792209344007</v>
      </c>
      <c r="H63" s="489" t="str">
        <f t="shared" si="14"/>
        <v/>
      </c>
      <c r="I63" s="488" t="str">
        <f t="shared" si="12"/>
        <v/>
      </c>
      <c r="J63" s="488" t="str">
        <f t="shared" si="10"/>
        <v/>
      </c>
      <c r="K63" s="488" t="str">
        <f t="shared" si="10"/>
        <v/>
      </c>
      <c r="L63" s="488" t="e">
        <f t="shared" si="13"/>
        <v>#N/A</v>
      </c>
    </row>
    <row r="64" spans="1:14" ht="15" customHeight="1" x14ac:dyDescent="0.2">
      <c r="A64" s="490" t="s">
        <v>470</v>
      </c>
      <c r="B64" s="487">
        <v>224487</v>
      </c>
      <c r="C64" s="487">
        <v>21210</v>
      </c>
      <c r="D64" s="487">
        <v>20013</v>
      </c>
      <c r="E64" s="488">
        <f t="shared" si="11"/>
        <v>111.58514762898896</v>
      </c>
      <c r="F64" s="488">
        <f t="shared" si="11"/>
        <v>99.967007588254702</v>
      </c>
      <c r="G64" s="488">
        <f t="shared" si="11"/>
        <v>119.56625642251164</v>
      </c>
      <c r="H64" s="489" t="str">
        <f t="shared" si="14"/>
        <v/>
      </c>
      <c r="I64" s="488" t="str">
        <f t="shared" si="12"/>
        <v/>
      </c>
      <c r="J64" s="488" t="str">
        <f t="shared" si="10"/>
        <v/>
      </c>
      <c r="K64" s="488" t="str">
        <f t="shared" si="10"/>
        <v/>
      </c>
      <c r="L64" s="488" t="e">
        <f t="shared" si="13"/>
        <v>#N/A</v>
      </c>
    </row>
    <row r="65" spans="1:12" ht="15" customHeight="1" x14ac:dyDescent="0.2">
      <c r="A65" s="490">
        <v>42979</v>
      </c>
      <c r="B65" s="487">
        <v>228770</v>
      </c>
      <c r="C65" s="487">
        <v>20782</v>
      </c>
      <c r="D65" s="487">
        <v>20494</v>
      </c>
      <c r="E65" s="488">
        <f t="shared" si="11"/>
        <v>113.71408688736454</v>
      </c>
      <c r="F65" s="488">
        <f t="shared" si="11"/>
        <v>97.949757270113594</v>
      </c>
      <c r="G65" s="488">
        <f t="shared" si="11"/>
        <v>122.43995698410801</v>
      </c>
      <c r="H65" s="489">
        <f t="shared" si="14"/>
        <v>42979</v>
      </c>
      <c r="I65" s="488">
        <f t="shared" si="12"/>
        <v>113.71408688736454</v>
      </c>
      <c r="J65" s="488">
        <f t="shared" si="10"/>
        <v>97.949757270113594</v>
      </c>
      <c r="K65" s="488">
        <f t="shared" si="10"/>
        <v>122.43995698410801</v>
      </c>
      <c r="L65" s="488" t="e">
        <f t="shared" si="13"/>
        <v>#N/A</v>
      </c>
    </row>
    <row r="66" spans="1:12" ht="15" customHeight="1" x14ac:dyDescent="0.2">
      <c r="A66" s="490" t="s">
        <v>471</v>
      </c>
      <c r="B66" s="487">
        <v>229109</v>
      </c>
      <c r="C66" s="487">
        <v>20913</v>
      </c>
      <c r="D66" s="487">
        <v>20694</v>
      </c>
      <c r="E66" s="488">
        <f t="shared" si="11"/>
        <v>113.88259270305198</v>
      </c>
      <c r="F66" s="488">
        <f t="shared" si="11"/>
        <v>98.567186689918458</v>
      </c>
      <c r="G66" s="488">
        <f t="shared" si="11"/>
        <v>123.63484287250569</v>
      </c>
      <c r="H66" s="489" t="str">
        <f t="shared" si="14"/>
        <v/>
      </c>
      <c r="I66" s="488" t="str">
        <f t="shared" si="12"/>
        <v/>
      </c>
      <c r="J66" s="488" t="str">
        <f t="shared" si="10"/>
        <v/>
      </c>
      <c r="K66" s="488" t="str">
        <f t="shared" si="10"/>
        <v/>
      </c>
      <c r="L66" s="488" t="e">
        <f t="shared" si="13"/>
        <v>#N/A</v>
      </c>
    </row>
    <row r="67" spans="1:12" ht="15" customHeight="1" x14ac:dyDescent="0.2">
      <c r="A67" s="490" t="s">
        <v>472</v>
      </c>
      <c r="B67" s="487">
        <v>230888</v>
      </c>
      <c r="C67" s="487">
        <v>20222</v>
      </c>
      <c r="D67" s="487">
        <v>20650</v>
      </c>
      <c r="E67" s="488">
        <f t="shared" si="11"/>
        <v>114.76687543493389</v>
      </c>
      <c r="F67" s="488">
        <f t="shared" si="11"/>
        <v>95.310364330489705</v>
      </c>
      <c r="G67" s="488">
        <f t="shared" si="11"/>
        <v>123.37196797705818</v>
      </c>
      <c r="H67" s="489" t="str">
        <f t="shared" si="14"/>
        <v/>
      </c>
      <c r="I67" s="488" t="str">
        <f t="shared" si="12"/>
        <v/>
      </c>
      <c r="J67" s="488" t="str">
        <f t="shared" si="12"/>
        <v/>
      </c>
      <c r="K67" s="488" t="str">
        <f t="shared" si="12"/>
        <v/>
      </c>
      <c r="L67" s="488" t="e">
        <f t="shared" si="13"/>
        <v>#N/A</v>
      </c>
    </row>
    <row r="68" spans="1:12" ht="15" customHeight="1" x14ac:dyDescent="0.2">
      <c r="A68" s="490" t="s">
        <v>473</v>
      </c>
      <c r="B68" s="487">
        <v>233488</v>
      </c>
      <c r="C68" s="487">
        <v>20804</v>
      </c>
      <c r="D68" s="487">
        <v>21550</v>
      </c>
      <c r="E68" s="488">
        <f t="shared" si="11"/>
        <v>116.0592504225072</v>
      </c>
      <c r="F68" s="488">
        <f t="shared" si="11"/>
        <v>98.053447707027388</v>
      </c>
      <c r="G68" s="488">
        <f t="shared" si="11"/>
        <v>128.74895447484764</v>
      </c>
      <c r="H68" s="489" t="str">
        <f t="shared" si="14"/>
        <v/>
      </c>
      <c r="I68" s="488" t="str">
        <f t="shared" si="12"/>
        <v/>
      </c>
      <c r="J68" s="488" t="str">
        <f t="shared" si="12"/>
        <v/>
      </c>
      <c r="K68" s="488" t="str">
        <f t="shared" si="12"/>
        <v/>
      </c>
      <c r="L68" s="488" t="e">
        <f t="shared" si="13"/>
        <v>#N/A</v>
      </c>
    </row>
    <row r="69" spans="1:12" ht="15" customHeight="1" x14ac:dyDescent="0.2">
      <c r="A69" s="490">
        <v>43344</v>
      </c>
      <c r="B69" s="487">
        <v>237342</v>
      </c>
      <c r="C69" s="487">
        <v>20265</v>
      </c>
      <c r="D69" s="487">
        <v>21978</v>
      </c>
      <c r="E69" s="488">
        <f t="shared" si="11"/>
        <v>117.97494780793318</v>
      </c>
      <c r="F69" s="488">
        <f t="shared" si="11"/>
        <v>95.513032002639392</v>
      </c>
      <c r="G69" s="488">
        <f t="shared" si="11"/>
        <v>131.30601027601864</v>
      </c>
      <c r="H69" s="489">
        <f t="shared" si="14"/>
        <v>43344</v>
      </c>
      <c r="I69" s="488">
        <f t="shared" si="12"/>
        <v>117.97494780793318</v>
      </c>
      <c r="J69" s="488">
        <f t="shared" si="12"/>
        <v>95.513032002639392</v>
      </c>
      <c r="K69" s="488">
        <f t="shared" si="12"/>
        <v>131.30601027601864</v>
      </c>
      <c r="L69" s="488" t="e">
        <f t="shared" si="13"/>
        <v>#N/A</v>
      </c>
    </row>
    <row r="70" spans="1:12" ht="15" customHeight="1" x14ac:dyDescent="0.2">
      <c r="A70" s="490" t="s">
        <v>474</v>
      </c>
      <c r="B70" s="487">
        <v>237670</v>
      </c>
      <c r="C70" s="487">
        <v>20539</v>
      </c>
      <c r="D70" s="487">
        <v>22291</v>
      </c>
      <c r="E70" s="488">
        <f t="shared" si="11"/>
        <v>118.13798588328859</v>
      </c>
      <c r="F70" s="488">
        <f t="shared" si="11"/>
        <v>96.80444926238394</v>
      </c>
      <c r="G70" s="488">
        <f t="shared" si="11"/>
        <v>133.17600669136098</v>
      </c>
      <c r="H70" s="489" t="str">
        <f t="shared" si="14"/>
        <v/>
      </c>
      <c r="I70" s="488" t="str">
        <f t="shared" si="12"/>
        <v/>
      </c>
      <c r="J70" s="488" t="str">
        <f t="shared" si="12"/>
        <v/>
      </c>
      <c r="K70" s="488" t="str">
        <f t="shared" si="12"/>
        <v/>
      </c>
      <c r="L70" s="488" t="e">
        <f t="shared" si="13"/>
        <v>#N/A</v>
      </c>
    </row>
    <row r="71" spans="1:12" ht="15" customHeight="1" x14ac:dyDescent="0.2">
      <c r="A71" s="490" t="s">
        <v>475</v>
      </c>
      <c r="B71" s="487">
        <v>238068</v>
      </c>
      <c r="C71" s="487">
        <v>20285</v>
      </c>
      <c r="D71" s="487">
        <v>22332</v>
      </c>
      <c r="E71" s="491">
        <f t="shared" ref="E71:G75" si="15">IF($A$51=37802,IF(COUNTBLANK(B$51:B$70)&gt;0,#N/A,IF(ISBLANK(B71)=FALSE,B71/B$51*100,#N/A)),IF(COUNTBLANK(B$51:B$75)&gt;0,#N/A,B71/B$51*100))</f>
        <v>118.3358186698479</v>
      </c>
      <c r="F71" s="491">
        <f t="shared" si="15"/>
        <v>95.607296036197383</v>
      </c>
      <c r="G71" s="491">
        <f t="shared" si="15"/>
        <v>133.4209582984825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240769</v>
      </c>
      <c r="C72" s="487">
        <v>20873</v>
      </c>
      <c r="D72" s="487">
        <v>23322</v>
      </c>
      <c r="E72" s="491">
        <f t="shared" si="15"/>
        <v>119.6783974550154</v>
      </c>
      <c r="F72" s="491">
        <f t="shared" si="15"/>
        <v>98.378658622802476</v>
      </c>
      <c r="G72" s="491">
        <f t="shared" si="15"/>
        <v>139.33564344605088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242536</v>
      </c>
      <c r="C73" s="487">
        <v>20526</v>
      </c>
      <c r="D73" s="487">
        <v>23574</v>
      </c>
      <c r="E73" s="491">
        <f t="shared" si="15"/>
        <v>120.55671537926236</v>
      </c>
      <c r="F73" s="491">
        <f t="shared" si="15"/>
        <v>96.743177640571247</v>
      </c>
      <c r="G73" s="491">
        <f t="shared" si="15"/>
        <v>140.84119966543196</v>
      </c>
      <c r="H73" s="492">
        <f>IF(A$51=37802,IF(ISERROR(L73)=TRUE,IF(ISBLANK(A73)=FALSE,IF(MONTH(A73)=MONTH(MAX(A$51:A$75)),A73,""),""),""),IF(ISERROR(L73)=TRUE,IF(MONTH(A73)=MONTH(MAX(A$51:A$75)),A73,""),""))</f>
        <v>43709</v>
      </c>
      <c r="I73" s="488">
        <f t="shared" si="12"/>
        <v>120.55671537926236</v>
      </c>
      <c r="J73" s="488">
        <f t="shared" si="12"/>
        <v>96.743177640571247</v>
      </c>
      <c r="K73" s="488">
        <f t="shared" si="12"/>
        <v>140.84119966543196</v>
      </c>
      <c r="L73" s="488" t="e">
        <f t="shared" si="13"/>
        <v>#N/A</v>
      </c>
    </row>
    <row r="74" spans="1:12" ht="15" customHeight="1" x14ac:dyDescent="0.2">
      <c r="A74" s="490" t="s">
        <v>477</v>
      </c>
      <c r="B74" s="487">
        <v>241291</v>
      </c>
      <c r="C74" s="487">
        <v>20670</v>
      </c>
      <c r="D74" s="487">
        <v>23584</v>
      </c>
      <c r="E74" s="491">
        <f t="shared" si="15"/>
        <v>119.9378665871359</v>
      </c>
      <c r="F74" s="491">
        <f t="shared" si="15"/>
        <v>97.421878682188805</v>
      </c>
      <c r="G74" s="491">
        <f t="shared" si="15"/>
        <v>140.90094395985184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240372</v>
      </c>
      <c r="C75" s="493">
        <v>19893</v>
      </c>
      <c r="D75" s="493">
        <v>22942</v>
      </c>
      <c r="E75" s="491">
        <f t="shared" si="15"/>
        <v>119.48106173575903</v>
      </c>
      <c r="F75" s="491">
        <f t="shared" si="15"/>
        <v>93.759720978460663</v>
      </c>
      <c r="G75" s="491">
        <f t="shared" si="15"/>
        <v>137.06536025809535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120.55671537926236</v>
      </c>
      <c r="J77" s="488">
        <f>IF(J75&lt;&gt;"",J75,IF(J74&lt;&gt;"",J74,IF(J73&lt;&gt;"",J73,IF(J72&lt;&gt;"",J72,IF(J71&lt;&gt;"",J71,IF(J70&lt;&gt;"",J70,""))))))</f>
        <v>96.743177640571247</v>
      </c>
      <c r="K77" s="488">
        <f>IF(K75&lt;&gt;"",K75,IF(K74&lt;&gt;"",K74,IF(K73&lt;&gt;"",K73,IF(K72&lt;&gt;"",K72,IF(K71&lt;&gt;"",K71,IF(K70&lt;&gt;"",K70,""))))))</f>
        <v>140.84119966543196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+20,6%</v>
      </c>
      <c r="J79" s="488" t="str">
        <f>"GeB - ausschließlich: "&amp;IF(J77&gt;100,"+","")&amp;TEXT(J77-100,"0,0")&amp;"%"</f>
        <v>GeB - ausschließlich: -3,3%</v>
      </c>
      <c r="K79" s="488" t="str">
        <f>"GeB - im Nebenjob: "&amp;IF(K77&gt;100,"+","")&amp;TEXT(K77-100,"0,0")&amp;"%"</f>
        <v>GeB - im Nebenjob: +40,8%</v>
      </c>
    </row>
    <row r="81" spans="9:9" ht="15" customHeight="1" x14ac:dyDescent="0.2">
      <c r="I81" s="488" t="str">
        <f>IF(ISERROR(HLOOKUP(1,I$78:K$79,2,FALSE)),"",HLOOKUP(1,I$78:K$79,2,FALSE))</f>
        <v>GeB - im Nebenjob: +40,8%</v>
      </c>
    </row>
    <row r="82" spans="9:9" ht="15" customHeight="1" x14ac:dyDescent="0.2">
      <c r="I82" s="488" t="str">
        <f>IF(ISERROR(HLOOKUP(2,I$78:K$79,2,FALSE)),"",HLOOKUP(2,I$78:K$79,2,FALSE))</f>
        <v>SvB: +20,6%</v>
      </c>
    </row>
    <row r="83" spans="9:9" ht="15" customHeight="1" x14ac:dyDescent="0.2">
      <c r="I83" s="488" t="str">
        <f>IF(ISERROR(HLOOKUP(3,I$78:K$79,2,FALSE)),"",HLOOKUP(3,I$78:K$79,2,FALSE))</f>
        <v>GeB - ausschließlich: -3,3%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240372</v>
      </c>
      <c r="E12" s="114">
        <v>241291</v>
      </c>
      <c r="F12" s="114">
        <v>242536</v>
      </c>
      <c r="G12" s="114">
        <v>240769</v>
      </c>
      <c r="H12" s="114">
        <v>238068</v>
      </c>
      <c r="I12" s="115">
        <v>2304</v>
      </c>
      <c r="J12" s="116">
        <v>0.96779071525782545</v>
      </c>
      <c r="N12" s="117"/>
    </row>
    <row r="13" spans="1:15" s="110" customFormat="1" ht="13.5" customHeight="1" x14ac:dyDescent="0.2">
      <c r="A13" s="118" t="s">
        <v>105</v>
      </c>
      <c r="B13" s="119" t="s">
        <v>106</v>
      </c>
      <c r="C13" s="113">
        <v>59.641305975737609</v>
      </c>
      <c r="D13" s="114">
        <v>143361</v>
      </c>
      <c r="E13" s="114">
        <v>143926</v>
      </c>
      <c r="F13" s="114">
        <v>144967</v>
      </c>
      <c r="G13" s="114">
        <v>143313</v>
      </c>
      <c r="H13" s="114">
        <v>141532</v>
      </c>
      <c r="I13" s="115">
        <v>1829</v>
      </c>
      <c r="J13" s="116">
        <v>1.2922872565921488</v>
      </c>
    </row>
    <row r="14" spans="1:15" s="110" customFormat="1" ht="13.5" customHeight="1" x14ac:dyDescent="0.2">
      <c r="A14" s="120"/>
      <c r="B14" s="119" t="s">
        <v>107</v>
      </c>
      <c r="C14" s="113">
        <v>40.358694024262391</v>
      </c>
      <c r="D14" s="114">
        <v>97011</v>
      </c>
      <c r="E14" s="114">
        <v>97365</v>
      </c>
      <c r="F14" s="114">
        <v>97569</v>
      </c>
      <c r="G14" s="114">
        <v>97456</v>
      </c>
      <c r="H14" s="114">
        <v>96536</v>
      </c>
      <c r="I14" s="115">
        <v>475</v>
      </c>
      <c r="J14" s="116">
        <v>0.4920444186624679</v>
      </c>
    </row>
    <row r="15" spans="1:15" s="110" customFormat="1" ht="13.5" customHeight="1" x14ac:dyDescent="0.2">
      <c r="A15" s="118" t="s">
        <v>105</v>
      </c>
      <c r="B15" s="121" t="s">
        <v>108</v>
      </c>
      <c r="C15" s="113">
        <v>7.9006706271945149</v>
      </c>
      <c r="D15" s="114">
        <v>18991</v>
      </c>
      <c r="E15" s="114">
        <v>19693</v>
      </c>
      <c r="F15" s="114">
        <v>19966</v>
      </c>
      <c r="G15" s="114">
        <v>18966</v>
      </c>
      <c r="H15" s="114">
        <v>18881</v>
      </c>
      <c r="I15" s="115">
        <v>110</v>
      </c>
      <c r="J15" s="116">
        <v>0.58259626079127169</v>
      </c>
    </row>
    <row r="16" spans="1:15" s="110" customFormat="1" ht="13.5" customHeight="1" x14ac:dyDescent="0.2">
      <c r="A16" s="118"/>
      <c r="B16" s="121" t="s">
        <v>109</v>
      </c>
      <c r="C16" s="113">
        <v>74.569833424858132</v>
      </c>
      <c r="D16" s="114">
        <v>179245</v>
      </c>
      <c r="E16" s="114">
        <v>180004</v>
      </c>
      <c r="F16" s="114">
        <v>181355</v>
      </c>
      <c r="G16" s="114">
        <v>181280</v>
      </c>
      <c r="H16" s="114">
        <v>179752</v>
      </c>
      <c r="I16" s="115">
        <v>-507</v>
      </c>
      <c r="J16" s="116">
        <v>-0.28205527615826248</v>
      </c>
    </row>
    <row r="17" spans="1:10" s="110" customFormat="1" ht="13.5" customHeight="1" x14ac:dyDescent="0.2">
      <c r="A17" s="118"/>
      <c r="B17" s="121" t="s">
        <v>110</v>
      </c>
      <c r="C17" s="113">
        <v>16.350074051886242</v>
      </c>
      <c r="D17" s="114">
        <v>39301</v>
      </c>
      <c r="E17" s="114">
        <v>38774</v>
      </c>
      <c r="F17" s="114">
        <v>38442</v>
      </c>
      <c r="G17" s="114">
        <v>37806</v>
      </c>
      <c r="H17" s="114">
        <v>36808</v>
      </c>
      <c r="I17" s="115">
        <v>2493</v>
      </c>
      <c r="J17" s="116">
        <v>6.7729841338839387</v>
      </c>
    </row>
    <row r="18" spans="1:10" s="110" customFormat="1" ht="13.5" customHeight="1" x14ac:dyDescent="0.2">
      <c r="A18" s="120"/>
      <c r="B18" s="121" t="s">
        <v>111</v>
      </c>
      <c r="C18" s="113">
        <v>1.1794218960611054</v>
      </c>
      <c r="D18" s="114">
        <v>2835</v>
      </c>
      <c r="E18" s="114">
        <v>2820</v>
      </c>
      <c r="F18" s="114">
        <v>2773</v>
      </c>
      <c r="G18" s="114">
        <v>2717</v>
      </c>
      <c r="H18" s="114">
        <v>2627</v>
      </c>
      <c r="I18" s="115">
        <v>208</v>
      </c>
      <c r="J18" s="116">
        <v>7.9177769318614386</v>
      </c>
    </row>
    <row r="19" spans="1:10" s="110" customFormat="1" ht="13.5" customHeight="1" x14ac:dyDescent="0.2">
      <c r="A19" s="120"/>
      <c r="B19" s="121" t="s">
        <v>112</v>
      </c>
      <c r="C19" s="113">
        <v>0.30369593796282429</v>
      </c>
      <c r="D19" s="114">
        <v>730</v>
      </c>
      <c r="E19" s="114">
        <v>712</v>
      </c>
      <c r="F19" s="114">
        <v>724</v>
      </c>
      <c r="G19" s="114">
        <v>648</v>
      </c>
      <c r="H19" s="114">
        <v>631</v>
      </c>
      <c r="I19" s="115">
        <v>99</v>
      </c>
      <c r="J19" s="116">
        <v>15.689381933438986</v>
      </c>
    </row>
    <row r="20" spans="1:10" s="110" customFormat="1" ht="13.5" customHeight="1" x14ac:dyDescent="0.2">
      <c r="A20" s="118" t="s">
        <v>113</v>
      </c>
      <c r="B20" s="122" t="s">
        <v>114</v>
      </c>
      <c r="C20" s="113">
        <v>78.707170552310586</v>
      </c>
      <c r="D20" s="114">
        <v>189190</v>
      </c>
      <c r="E20" s="114">
        <v>190009</v>
      </c>
      <c r="F20" s="114">
        <v>191904</v>
      </c>
      <c r="G20" s="114">
        <v>189984</v>
      </c>
      <c r="H20" s="114">
        <v>188110</v>
      </c>
      <c r="I20" s="115">
        <v>1080</v>
      </c>
      <c r="J20" s="116">
        <v>0.57413215671681461</v>
      </c>
    </row>
    <row r="21" spans="1:10" s="110" customFormat="1" ht="13.5" customHeight="1" x14ac:dyDescent="0.2">
      <c r="A21" s="120"/>
      <c r="B21" s="122" t="s">
        <v>115</v>
      </c>
      <c r="C21" s="113">
        <v>21.292829447689414</v>
      </c>
      <c r="D21" s="114">
        <v>51182</v>
      </c>
      <c r="E21" s="114">
        <v>51282</v>
      </c>
      <c r="F21" s="114">
        <v>50632</v>
      </c>
      <c r="G21" s="114">
        <v>50785</v>
      </c>
      <c r="H21" s="114">
        <v>49958</v>
      </c>
      <c r="I21" s="115">
        <v>1224</v>
      </c>
      <c r="J21" s="116">
        <v>2.4500580487609591</v>
      </c>
    </row>
    <row r="22" spans="1:10" s="110" customFormat="1" ht="13.5" customHeight="1" x14ac:dyDescent="0.2">
      <c r="A22" s="118" t="s">
        <v>113</v>
      </c>
      <c r="B22" s="122" t="s">
        <v>116</v>
      </c>
      <c r="C22" s="113">
        <v>77.33388248215266</v>
      </c>
      <c r="D22" s="114">
        <v>185889</v>
      </c>
      <c r="E22" s="114">
        <v>187488</v>
      </c>
      <c r="F22" s="114">
        <v>188693</v>
      </c>
      <c r="G22" s="114">
        <v>187622</v>
      </c>
      <c r="H22" s="114">
        <v>186756</v>
      </c>
      <c r="I22" s="115">
        <v>-867</v>
      </c>
      <c r="J22" s="116">
        <v>-0.46424211270320631</v>
      </c>
    </row>
    <row r="23" spans="1:10" s="110" customFormat="1" ht="13.5" customHeight="1" x14ac:dyDescent="0.2">
      <c r="A23" s="123"/>
      <c r="B23" s="124" t="s">
        <v>117</v>
      </c>
      <c r="C23" s="125">
        <v>22.592065631604346</v>
      </c>
      <c r="D23" s="114">
        <v>54305</v>
      </c>
      <c r="E23" s="114">
        <v>53637</v>
      </c>
      <c r="F23" s="114">
        <v>53671</v>
      </c>
      <c r="G23" s="114">
        <v>53043</v>
      </c>
      <c r="H23" s="114">
        <v>51210</v>
      </c>
      <c r="I23" s="115">
        <v>3095</v>
      </c>
      <c r="J23" s="116">
        <v>6.0437414567467291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42835</v>
      </c>
      <c r="E26" s="114">
        <v>44254</v>
      </c>
      <c r="F26" s="114">
        <v>44100</v>
      </c>
      <c r="G26" s="114">
        <v>44195</v>
      </c>
      <c r="H26" s="140">
        <v>42617</v>
      </c>
      <c r="I26" s="115">
        <v>218</v>
      </c>
      <c r="J26" s="116">
        <v>0.51153295633198015</v>
      </c>
    </row>
    <row r="27" spans="1:10" s="110" customFormat="1" ht="13.5" customHeight="1" x14ac:dyDescent="0.2">
      <c r="A27" s="118" t="s">
        <v>105</v>
      </c>
      <c r="B27" s="119" t="s">
        <v>106</v>
      </c>
      <c r="C27" s="113">
        <v>45.682269172405746</v>
      </c>
      <c r="D27" s="115">
        <v>19568</v>
      </c>
      <c r="E27" s="114">
        <v>20004</v>
      </c>
      <c r="F27" s="114">
        <v>19847</v>
      </c>
      <c r="G27" s="114">
        <v>19797</v>
      </c>
      <c r="H27" s="140">
        <v>19132</v>
      </c>
      <c r="I27" s="115">
        <v>436</v>
      </c>
      <c r="J27" s="116">
        <v>2.2789044532720051</v>
      </c>
    </row>
    <row r="28" spans="1:10" s="110" customFormat="1" ht="13.5" customHeight="1" x14ac:dyDescent="0.2">
      <c r="A28" s="120"/>
      <c r="B28" s="119" t="s">
        <v>107</v>
      </c>
      <c r="C28" s="113">
        <v>54.317730827594254</v>
      </c>
      <c r="D28" s="115">
        <v>23267</v>
      </c>
      <c r="E28" s="114">
        <v>24250</v>
      </c>
      <c r="F28" s="114">
        <v>24253</v>
      </c>
      <c r="G28" s="114">
        <v>24398</v>
      </c>
      <c r="H28" s="140">
        <v>23485</v>
      </c>
      <c r="I28" s="115">
        <v>-218</v>
      </c>
      <c r="J28" s="116">
        <v>-0.92825207579305935</v>
      </c>
    </row>
    <row r="29" spans="1:10" s="110" customFormat="1" ht="13.5" customHeight="1" x14ac:dyDescent="0.2">
      <c r="A29" s="118" t="s">
        <v>105</v>
      </c>
      <c r="B29" s="121" t="s">
        <v>108</v>
      </c>
      <c r="C29" s="113">
        <v>17.172872650869618</v>
      </c>
      <c r="D29" s="115">
        <v>7356</v>
      </c>
      <c r="E29" s="114">
        <v>7725</v>
      </c>
      <c r="F29" s="114">
        <v>7637</v>
      </c>
      <c r="G29" s="114">
        <v>7768</v>
      </c>
      <c r="H29" s="140">
        <v>7521</v>
      </c>
      <c r="I29" s="115">
        <v>-165</v>
      </c>
      <c r="J29" s="116">
        <v>-2.1938571998404468</v>
      </c>
    </row>
    <row r="30" spans="1:10" s="110" customFormat="1" ht="13.5" customHeight="1" x14ac:dyDescent="0.2">
      <c r="A30" s="118"/>
      <c r="B30" s="121" t="s">
        <v>109</v>
      </c>
      <c r="C30" s="113">
        <v>54.945721956344109</v>
      </c>
      <c r="D30" s="115">
        <v>23536</v>
      </c>
      <c r="E30" s="114">
        <v>24352</v>
      </c>
      <c r="F30" s="114">
        <v>24346</v>
      </c>
      <c r="G30" s="114">
        <v>24415</v>
      </c>
      <c r="H30" s="140">
        <v>23530</v>
      </c>
      <c r="I30" s="115">
        <v>6</v>
      </c>
      <c r="J30" s="116">
        <v>2.5499362515937103E-2</v>
      </c>
    </row>
    <row r="31" spans="1:10" s="110" customFormat="1" ht="13.5" customHeight="1" x14ac:dyDescent="0.2">
      <c r="A31" s="118"/>
      <c r="B31" s="121" t="s">
        <v>110</v>
      </c>
      <c r="C31" s="113">
        <v>14.782304190498424</v>
      </c>
      <c r="D31" s="115">
        <v>6332</v>
      </c>
      <c r="E31" s="114">
        <v>6449</v>
      </c>
      <c r="F31" s="114">
        <v>6444</v>
      </c>
      <c r="G31" s="114">
        <v>6386</v>
      </c>
      <c r="H31" s="140">
        <v>6073</v>
      </c>
      <c r="I31" s="115">
        <v>259</v>
      </c>
      <c r="J31" s="116">
        <v>4.2647785279104236</v>
      </c>
    </row>
    <row r="32" spans="1:10" s="110" customFormat="1" ht="13.5" customHeight="1" x14ac:dyDescent="0.2">
      <c r="A32" s="120"/>
      <c r="B32" s="121" t="s">
        <v>111</v>
      </c>
      <c r="C32" s="113">
        <v>13.099101202287848</v>
      </c>
      <c r="D32" s="115">
        <v>5611</v>
      </c>
      <c r="E32" s="114">
        <v>5728</v>
      </c>
      <c r="F32" s="114">
        <v>5673</v>
      </c>
      <c r="G32" s="114">
        <v>5626</v>
      </c>
      <c r="H32" s="140">
        <v>5493</v>
      </c>
      <c r="I32" s="115">
        <v>118</v>
      </c>
      <c r="J32" s="116">
        <v>2.1481886036774078</v>
      </c>
    </row>
    <row r="33" spans="1:10" s="110" customFormat="1" ht="13.5" customHeight="1" x14ac:dyDescent="0.2">
      <c r="A33" s="120"/>
      <c r="B33" s="121" t="s">
        <v>112</v>
      </c>
      <c r="C33" s="113">
        <v>1.099568110190265</v>
      </c>
      <c r="D33" s="115">
        <v>471</v>
      </c>
      <c r="E33" s="114">
        <v>458</v>
      </c>
      <c r="F33" s="114">
        <v>446</v>
      </c>
      <c r="G33" s="114">
        <v>362</v>
      </c>
      <c r="H33" s="140">
        <v>335</v>
      </c>
      <c r="I33" s="115">
        <v>136</v>
      </c>
      <c r="J33" s="116">
        <v>40.597014925373138</v>
      </c>
    </row>
    <row r="34" spans="1:10" s="110" customFormat="1" ht="13.5" customHeight="1" x14ac:dyDescent="0.2">
      <c r="A34" s="118" t="s">
        <v>113</v>
      </c>
      <c r="B34" s="122" t="s">
        <v>116</v>
      </c>
      <c r="C34" s="113">
        <v>70.99334656239057</v>
      </c>
      <c r="D34" s="115">
        <v>30410</v>
      </c>
      <c r="E34" s="114">
        <v>31619</v>
      </c>
      <c r="F34" s="114">
        <v>31556</v>
      </c>
      <c r="G34" s="114">
        <v>31555</v>
      </c>
      <c r="H34" s="140">
        <v>30839</v>
      </c>
      <c r="I34" s="115">
        <v>-429</v>
      </c>
      <c r="J34" s="116">
        <v>-1.391095690521742</v>
      </c>
    </row>
    <row r="35" spans="1:10" s="110" customFormat="1" ht="13.5" customHeight="1" x14ac:dyDescent="0.2">
      <c r="A35" s="118"/>
      <c r="B35" s="119" t="s">
        <v>117</v>
      </c>
      <c r="C35" s="113">
        <v>28.805883039570446</v>
      </c>
      <c r="D35" s="115">
        <v>12339</v>
      </c>
      <c r="E35" s="114">
        <v>12548</v>
      </c>
      <c r="F35" s="114">
        <v>12451</v>
      </c>
      <c r="G35" s="114">
        <v>12547</v>
      </c>
      <c r="H35" s="140">
        <v>11695</v>
      </c>
      <c r="I35" s="115">
        <v>644</v>
      </c>
      <c r="J35" s="116">
        <v>5.506626763574177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19893</v>
      </c>
      <c r="E37" s="114">
        <v>20670</v>
      </c>
      <c r="F37" s="114">
        <v>20526</v>
      </c>
      <c r="G37" s="114">
        <v>20873</v>
      </c>
      <c r="H37" s="140">
        <v>20285</v>
      </c>
      <c r="I37" s="115">
        <v>-392</v>
      </c>
      <c r="J37" s="116">
        <v>-1.9324624106482622</v>
      </c>
    </row>
    <row r="38" spans="1:10" s="110" customFormat="1" ht="13.5" customHeight="1" x14ac:dyDescent="0.2">
      <c r="A38" s="118" t="s">
        <v>105</v>
      </c>
      <c r="B38" s="119" t="s">
        <v>106</v>
      </c>
      <c r="C38" s="113">
        <v>42.698436636002612</v>
      </c>
      <c r="D38" s="115">
        <v>8494</v>
      </c>
      <c r="E38" s="114">
        <v>8750</v>
      </c>
      <c r="F38" s="114">
        <v>8577</v>
      </c>
      <c r="G38" s="114">
        <v>8752</v>
      </c>
      <c r="H38" s="140">
        <v>8581</v>
      </c>
      <c r="I38" s="115">
        <v>-87</v>
      </c>
      <c r="J38" s="116">
        <v>-1.0138678475702132</v>
      </c>
    </row>
    <row r="39" spans="1:10" s="110" customFormat="1" ht="13.5" customHeight="1" x14ac:dyDescent="0.2">
      <c r="A39" s="120"/>
      <c r="B39" s="119" t="s">
        <v>107</v>
      </c>
      <c r="C39" s="113">
        <v>57.301563363997388</v>
      </c>
      <c r="D39" s="115">
        <v>11399</v>
      </c>
      <c r="E39" s="114">
        <v>11920</v>
      </c>
      <c r="F39" s="114">
        <v>11949</v>
      </c>
      <c r="G39" s="114">
        <v>12121</v>
      </c>
      <c r="H39" s="140">
        <v>11704</v>
      </c>
      <c r="I39" s="115">
        <v>-305</v>
      </c>
      <c r="J39" s="116">
        <v>-2.6059466848940533</v>
      </c>
    </row>
    <row r="40" spans="1:10" s="110" customFormat="1" ht="13.5" customHeight="1" x14ac:dyDescent="0.2">
      <c r="A40" s="118" t="s">
        <v>105</v>
      </c>
      <c r="B40" s="121" t="s">
        <v>108</v>
      </c>
      <c r="C40" s="113">
        <v>25.008797064293972</v>
      </c>
      <c r="D40" s="115">
        <v>4975</v>
      </c>
      <c r="E40" s="114">
        <v>5183</v>
      </c>
      <c r="F40" s="114">
        <v>5088</v>
      </c>
      <c r="G40" s="114">
        <v>5326</v>
      </c>
      <c r="H40" s="140">
        <v>5063</v>
      </c>
      <c r="I40" s="115">
        <v>-88</v>
      </c>
      <c r="J40" s="116">
        <v>-1.7380999407465929</v>
      </c>
    </row>
    <row r="41" spans="1:10" s="110" customFormat="1" ht="13.5" customHeight="1" x14ac:dyDescent="0.2">
      <c r="A41" s="118"/>
      <c r="B41" s="121" t="s">
        <v>109</v>
      </c>
      <c r="C41" s="113">
        <v>33.157392047453875</v>
      </c>
      <c r="D41" s="115">
        <v>6596</v>
      </c>
      <c r="E41" s="114">
        <v>6944</v>
      </c>
      <c r="F41" s="114">
        <v>6882</v>
      </c>
      <c r="G41" s="114">
        <v>7026</v>
      </c>
      <c r="H41" s="140">
        <v>6910</v>
      </c>
      <c r="I41" s="115">
        <v>-314</v>
      </c>
      <c r="J41" s="116">
        <v>-4.5441389290882777</v>
      </c>
    </row>
    <row r="42" spans="1:10" s="110" customFormat="1" ht="13.5" customHeight="1" x14ac:dyDescent="0.2">
      <c r="A42" s="118"/>
      <c r="B42" s="121" t="s">
        <v>110</v>
      </c>
      <c r="C42" s="113">
        <v>14.924847936460061</v>
      </c>
      <c r="D42" s="115">
        <v>2969</v>
      </c>
      <c r="E42" s="114">
        <v>3071</v>
      </c>
      <c r="F42" s="114">
        <v>3117</v>
      </c>
      <c r="G42" s="114">
        <v>3137</v>
      </c>
      <c r="H42" s="140">
        <v>3044</v>
      </c>
      <c r="I42" s="115">
        <v>-75</v>
      </c>
      <c r="J42" s="116">
        <v>-2.4638633377135348</v>
      </c>
    </row>
    <row r="43" spans="1:10" s="110" customFormat="1" ht="13.5" customHeight="1" x14ac:dyDescent="0.2">
      <c r="A43" s="120"/>
      <c r="B43" s="121" t="s">
        <v>111</v>
      </c>
      <c r="C43" s="113">
        <v>26.908962951792088</v>
      </c>
      <c r="D43" s="115">
        <v>5353</v>
      </c>
      <c r="E43" s="114">
        <v>5472</v>
      </c>
      <c r="F43" s="114">
        <v>5439</v>
      </c>
      <c r="G43" s="114">
        <v>5384</v>
      </c>
      <c r="H43" s="140">
        <v>5268</v>
      </c>
      <c r="I43" s="115">
        <v>85</v>
      </c>
      <c r="J43" s="116">
        <v>1.6135155656795748</v>
      </c>
    </row>
    <row r="44" spans="1:10" s="110" customFormat="1" ht="13.5" customHeight="1" x14ac:dyDescent="0.2">
      <c r="A44" s="120"/>
      <c r="B44" s="121" t="s">
        <v>112</v>
      </c>
      <c r="C44" s="113">
        <v>1.9504348263208164</v>
      </c>
      <c r="D44" s="115">
        <v>388</v>
      </c>
      <c r="E44" s="114">
        <v>388</v>
      </c>
      <c r="F44" s="114">
        <v>393</v>
      </c>
      <c r="G44" s="114">
        <v>311</v>
      </c>
      <c r="H44" s="140">
        <v>284</v>
      </c>
      <c r="I44" s="115">
        <v>104</v>
      </c>
      <c r="J44" s="116">
        <v>36.619718309859152</v>
      </c>
    </row>
    <row r="45" spans="1:10" s="110" customFormat="1" ht="13.5" customHeight="1" x14ac:dyDescent="0.2">
      <c r="A45" s="118" t="s">
        <v>113</v>
      </c>
      <c r="B45" s="122" t="s">
        <v>116</v>
      </c>
      <c r="C45" s="113">
        <v>76.906449504850954</v>
      </c>
      <c r="D45" s="115">
        <v>15299</v>
      </c>
      <c r="E45" s="114">
        <v>16072</v>
      </c>
      <c r="F45" s="114">
        <v>15957</v>
      </c>
      <c r="G45" s="114">
        <v>16188</v>
      </c>
      <c r="H45" s="140">
        <v>15873</v>
      </c>
      <c r="I45" s="115">
        <v>-574</v>
      </c>
      <c r="J45" s="116">
        <v>-3.6162036162036162</v>
      </c>
    </row>
    <row r="46" spans="1:10" s="110" customFormat="1" ht="13.5" customHeight="1" x14ac:dyDescent="0.2">
      <c r="A46" s="118"/>
      <c r="B46" s="119" t="s">
        <v>117</v>
      </c>
      <c r="C46" s="113">
        <v>22.671291409038353</v>
      </c>
      <c r="D46" s="115">
        <v>4510</v>
      </c>
      <c r="E46" s="114">
        <v>4512</v>
      </c>
      <c r="F46" s="114">
        <v>4477</v>
      </c>
      <c r="G46" s="114">
        <v>4594</v>
      </c>
      <c r="H46" s="140">
        <v>4330</v>
      </c>
      <c r="I46" s="115">
        <v>180</v>
      </c>
      <c r="J46" s="116">
        <v>4.1570438799076213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22942</v>
      </c>
      <c r="E48" s="114">
        <v>23584</v>
      </c>
      <c r="F48" s="114">
        <v>23574</v>
      </c>
      <c r="G48" s="114">
        <v>23322</v>
      </c>
      <c r="H48" s="140">
        <v>22332</v>
      </c>
      <c r="I48" s="115">
        <v>610</v>
      </c>
      <c r="J48" s="116">
        <v>2.7315063585885726</v>
      </c>
    </row>
    <row r="49" spans="1:12" s="110" customFormat="1" ht="13.5" customHeight="1" x14ac:dyDescent="0.2">
      <c r="A49" s="118" t="s">
        <v>105</v>
      </c>
      <c r="B49" s="119" t="s">
        <v>106</v>
      </c>
      <c r="C49" s="113">
        <v>48.269549298230316</v>
      </c>
      <c r="D49" s="115">
        <v>11074</v>
      </c>
      <c r="E49" s="114">
        <v>11254</v>
      </c>
      <c r="F49" s="114">
        <v>11270</v>
      </c>
      <c r="G49" s="114">
        <v>11045</v>
      </c>
      <c r="H49" s="140">
        <v>10551</v>
      </c>
      <c r="I49" s="115">
        <v>523</v>
      </c>
      <c r="J49" s="116">
        <v>4.9568761254857359</v>
      </c>
    </row>
    <row r="50" spans="1:12" s="110" customFormat="1" ht="13.5" customHeight="1" x14ac:dyDescent="0.2">
      <c r="A50" s="120"/>
      <c r="B50" s="119" t="s">
        <v>107</v>
      </c>
      <c r="C50" s="113">
        <v>51.730450701769684</v>
      </c>
      <c r="D50" s="115">
        <v>11868</v>
      </c>
      <c r="E50" s="114">
        <v>12330</v>
      </c>
      <c r="F50" s="114">
        <v>12304</v>
      </c>
      <c r="G50" s="114">
        <v>12277</v>
      </c>
      <c r="H50" s="140">
        <v>11781</v>
      </c>
      <c r="I50" s="115">
        <v>87</v>
      </c>
      <c r="J50" s="116">
        <v>0.73847720906544434</v>
      </c>
    </row>
    <row r="51" spans="1:12" s="110" customFormat="1" ht="13.5" customHeight="1" x14ac:dyDescent="0.2">
      <c r="A51" s="118" t="s">
        <v>105</v>
      </c>
      <c r="B51" s="121" t="s">
        <v>108</v>
      </c>
      <c r="C51" s="113">
        <v>10.378345392729491</v>
      </c>
      <c r="D51" s="115">
        <v>2381</v>
      </c>
      <c r="E51" s="114">
        <v>2542</v>
      </c>
      <c r="F51" s="114">
        <v>2549</v>
      </c>
      <c r="G51" s="114">
        <v>2442</v>
      </c>
      <c r="H51" s="140">
        <v>2458</v>
      </c>
      <c r="I51" s="115">
        <v>-77</v>
      </c>
      <c r="J51" s="116">
        <v>-3.1326281529698941</v>
      </c>
    </row>
    <row r="52" spans="1:12" s="110" customFormat="1" ht="13.5" customHeight="1" x14ac:dyDescent="0.2">
      <c r="A52" s="118"/>
      <c r="B52" s="121" t="s">
        <v>109</v>
      </c>
      <c r="C52" s="113">
        <v>73.838375032691133</v>
      </c>
      <c r="D52" s="115">
        <v>16940</v>
      </c>
      <c r="E52" s="114">
        <v>17408</v>
      </c>
      <c r="F52" s="114">
        <v>17464</v>
      </c>
      <c r="G52" s="114">
        <v>17389</v>
      </c>
      <c r="H52" s="140">
        <v>16620</v>
      </c>
      <c r="I52" s="115">
        <v>320</v>
      </c>
      <c r="J52" s="116">
        <v>1.9253910950661852</v>
      </c>
    </row>
    <row r="53" spans="1:12" s="110" customFormat="1" ht="13.5" customHeight="1" x14ac:dyDescent="0.2">
      <c r="A53" s="118"/>
      <c r="B53" s="121" t="s">
        <v>110</v>
      </c>
      <c r="C53" s="113">
        <v>14.658704559323512</v>
      </c>
      <c r="D53" s="115">
        <v>3363</v>
      </c>
      <c r="E53" s="114">
        <v>3378</v>
      </c>
      <c r="F53" s="114">
        <v>3327</v>
      </c>
      <c r="G53" s="114">
        <v>3249</v>
      </c>
      <c r="H53" s="140">
        <v>3029</v>
      </c>
      <c r="I53" s="115">
        <v>334</v>
      </c>
      <c r="J53" s="116">
        <v>11.026741498844503</v>
      </c>
    </row>
    <row r="54" spans="1:12" s="110" customFormat="1" ht="13.5" customHeight="1" x14ac:dyDescent="0.2">
      <c r="A54" s="120"/>
      <c r="B54" s="121" t="s">
        <v>111</v>
      </c>
      <c r="C54" s="113">
        <v>1.1245750152558627</v>
      </c>
      <c r="D54" s="115">
        <v>258</v>
      </c>
      <c r="E54" s="114">
        <v>256</v>
      </c>
      <c r="F54" s="114">
        <v>234</v>
      </c>
      <c r="G54" s="114">
        <v>242</v>
      </c>
      <c r="H54" s="140">
        <v>225</v>
      </c>
      <c r="I54" s="115">
        <v>33</v>
      </c>
      <c r="J54" s="116">
        <v>14.666666666666666</v>
      </c>
    </row>
    <row r="55" spans="1:12" s="110" customFormat="1" ht="13.5" customHeight="1" x14ac:dyDescent="0.2">
      <c r="A55" s="120"/>
      <c r="B55" s="121" t="s">
        <v>112</v>
      </c>
      <c r="C55" s="113">
        <v>0.361781884752855</v>
      </c>
      <c r="D55" s="115">
        <v>83</v>
      </c>
      <c r="E55" s="114">
        <v>70</v>
      </c>
      <c r="F55" s="114">
        <v>53</v>
      </c>
      <c r="G55" s="114">
        <v>51</v>
      </c>
      <c r="H55" s="140">
        <v>51</v>
      </c>
      <c r="I55" s="115">
        <v>32</v>
      </c>
      <c r="J55" s="116">
        <v>62.745098039215684</v>
      </c>
    </row>
    <row r="56" spans="1:12" s="110" customFormat="1" ht="13.5" customHeight="1" x14ac:dyDescent="0.2">
      <c r="A56" s="118" t="s">
        <v>113</v>
      </c>
      <c r="B56" s="122" t="s">
        <v>116</v>
      </c>
      <c r="C56" s="113">
        <v>65.866097114462562</v>
      </c>
      <c r="D56" s="115">
        <v>15111</v>
      </c>
      <c r="E56" s="114">
        <v>15547</v>
      </c>
      <c r="F56" s="114">
        <v>15599</v>
      </c>
      <c r="G56" s="114">
        <v>15367</v>
      </c>
      <c r="H56" s="140">
        <v>14966</v>
      </c>
      <c r="I56" s="115">
        <v>145</v>
      </c>
      <c r="J56" s="116">
        <v>0.96886275557931312</v>
      </c>
    </row>
    <row r="57" spans="1:12" s="110" customFormat="1" ht="13.5" customHeight="1" x14ac:dyDescent="0.2">
      <c r="A57" s="142"/>
      <c r="B57" s="124" t="s">
        <v>117</v>
      </c>
      <c r="C57" s="125">
        <v>34.125185249760264</v>
      </c>
      <c r="D57" s="143">
        <v>7829</v>
      </c>
      <c r="E57" s="144">
        <v>8036</v>
      </c>
      <c r="F57" s="144">
        <v>7974</v>
      </c>
      <c r="G57" s="144">
        <v>7953</v>
      </c>
      <c r="H57" s="145">
        <v>7365</v>
      </c>
      <c r="I57" s="143">
        <v>464</v>
      </c>
      <c r="J57" s="146">
        <v>6.3000678886625936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240372</v>
      </c>
      <c r="E12" s="236">
        <v>241291</v>
      </c>
      <c r="F12" s="114">
        <v>242536</v>
      </c>
      <c r="G12" s="114">
        <v>240769</v>
      </c>
      <c r="H12" s="140">
        <v>238068</v>
      </c>
      <c r="I12" s="115">
        <v>2304</v>
      </c>
      <c r="J12" s="116">
        <v>0.96779071525782545</v>
      </c>
    </row>
    <row r="13" spans="1:15" s="110" customFormat="1" ht="12" customHeight="1" x14ac:dyDescent="0.2">
      <c r="A13" s="118" t="s">
        <v>105</v>
      </c>
      <c r="B13" s="119" t="s">
        <v>106</v>
      </c>
      <c r="C13" s="113">
        <v>59.641305975737609</v>
      </c>
      <c r="D13" s="115">
        <v>143361</v>
      </c>
      <c r="E13" s="114">
        <v>143926</v>
      </c>
      <c r="F13" s="114">
        <v>144967</v>
      </c>
      <c r="G13" s="114">
        <v>143313</v>
      </c>
      <c r="H13" s="140">
        <v>141532</v>
      </c>
      <c r="I13" s="115">
        <v>1829</v>
      </c>
      <c r="J13" s="116">
        <v>1.2922872565921488</v>
      </c>
    </row>
    <row r="14" spans="1:15" s="110" customFormat="1" ht="12" customHeight="1" x14ac:dyDescent="0.2">
      <c r="A14" s="118"/>
      <c r="B14" s="119" t="s">
        <v>107</v>
      </c>
      <c r="C14" s="113">
        <v>40.358694024262391</v>
      </c>
      <c r="D14" s="115">
        <v>97011</v>
      </c>
      <c r="E14" s="114">
        <v>97365</v>
      </c>
      <c r="F14" s="114">
        <v>97569</v>
      </c>
      <c r="G14" s="114">
        <v>97456</v>
      </c>
      <c r="H14" s="140">
        <v>96536</v>
      </c>
      <c r="I14" s="115">
        <v>475</v>
      </c>
      <c r="J14" s="116">
        <v>0.4920444186624679</v>
      </c>
    </row>
    <row r="15" spans="1:15" s="110" customFormat="1" ht="12" customHeight="1" x14ac:dyDescent="0.2">
      <c r="A15" s="118" t="s">
        <v>105</v>
      </c>
      <c r="B15" s="121" t="s">
        <v>108</v>
      </c>
      <c r="C15" s="113">
        <v>7.9006706271945149</v>
      </c>
      <c r="D15" s="115">
        <v>18991</v>
      </c>
      <c r="E15" s="114">
        <v>19693</v>
      </c>
      <c r="F15" s="114">
        <v>19966</v>
      </c>
      <c r="G15" s="114">
        <v>18966</v>
      </c>
      <c r="H15" s="140">
        <v>18881</v>
      </c>
      <c r="I15" s="115">
        <v>110</v>
      </c>
      <c r="J15" s="116">
        <v>0.58259626079127169</v>
      </c>
    </row>
    <row r="16" spans="1:15" s="110" customFormat="1" ht="12" customHeight="1" x14ac:dyDescent="0.2">
      <c r="A16" s="118"/>
      <c r="B16" s="121" t="s">
        <v>109</v>
      </c>
      <c r="C16" s="113">
        <v>74.569833424858132</v>
      </c>
      <c r="D16" s="115">
        <v>179245</v>
      </c>
      <c r="E16" s="114">
        <v>180004</v>
      </c>
      <c r="F16" s="114">
        <v>181355</v>
      </c>
      <c r="G16" s="114">
        <v>181280</v>
      </c>
      <c r="H16" s="140">
        <v>179752</v>
      </c>
      <c r="I16" s="115">
        <v>-507</v>
      </c>
      <c r="J16" s="116">
        <v>-0.28205527615826248</v>
      </c>
    </row>
    <row r="17" spans="1:10" s="110" customFormat="1" ht="12" customHeight="1" x14ac:dyDescent="0.2">
      <c r="A17" s="118"/>
      <c r="B17" s="121" t="s">
        <v>110</v>
      </c>
      <c r="C17" s="113">
        <v>16.350074051886242</v>
      </c>
      <c r="D17" s="115">
        <v>39301</v>
      </c>
      <c r="E17" s="114">
        <v>38774</v>
      </c>
      <c r="F17" s="114">
        <v>38442</v>
      </c>
      <c r="G17" s="114">
        <v>37806</v>
      </c>
      <c r="H17" s="140">
        <v>36808</v>
      </c>
      <c r="I17" s="115">
        <v>2493</v>
      </c>
      <c r="J17" s="116">
        <v>6.7729841338839387</v>
      </c>
    </row>
    <row r="18" spans="1:10" s="110" customFormat="1" ht="12" customHeight="1" x14ac:dyDescent="0.2">
      <c r="A18" s="120"/>
      <c r="B18" s="121" t="s">
        <v>111</v>
      </c>
      <c r="C18" s="113">
        <v>1.1794218960611054</v>
      </c>
      <c r="D18" s="115">
        <v>2835</v>
      </c>
      <c r="E18" s="114">
        <v>2820</v>
      </c>
      <c r="F18" s="114">
        <v>2773</v>
      </c>
      <c r="G18" s="114">
        <v>2717</v>
      </c>
      <c r="H18" s="140">
        <v>2627</v>
      </c>
      <c r="I18" s="115">
        <v>208</v>
      </c>
      <c r="J18" s="116">
        <v>7.9177769318614386</v>
      </c>
    </row>
    <row r="19" spans="1:10" s="110" customFormat="1" ht="12" customHeight="1" x14ac:dyDescent="0.2">
      <c r="A19" s="120"/>
      <c r="B19" s="121" t="s">
        <v>112</v>
      </c>
      <c r="C19" s="113">
        <v>0.30369593796282429</v>
      </c>
      <c r="D19" s="115">
        <v>730</v>
      </c>
      <c r="E19" s="114">
        <v>712</v>
      </c>
      <c r="F19" s="114">
        <v>724</v>
      </c>
      <c r="G19" s="114">
        <v>648</v>
      </c>
      <c r="H19" s="140">
        <v>631</v>
      </c>
      <c r="I19" s="115">
        <v>99</v>
      </c>
      <c r="J19" s="116">
        <v>15.689381933438986</v>
      </c>
    </row>
    <row r="20" spans="1:10" s="110" customFormat="1" ht="12" customHeight="1" x14ac:dyDescent="0.2">
      <c r="A20" s="118" t="s">
        <v>113</v>
      </c>
      <c r="B20" s="119" t="s">
        <v>181</v>
      </c>
      <c r="C20" s="113">
        <v>78.707170552310586</v>
      </c>
      <c r="D20" s="115">
        <v>189190</v>
      </c>
      <c r="E20" s="114">
        <v>190009</v>
      </c>
      <c r="F20" s="114">
        <v>191904</v>
      </c>
      <c r="G20" s="114">
        <v>189984</v>
      </c>
      <c r="H20" s="140">
        <v>188110</v>
      </c>
      <c r="I20" s="115">
        <v>1080</v>
      </c>
      <c r="J20" s="116">
        <v>0.57413215671681461</v>
      </c>
    </row>
    <row r="21" spans="1:10" s="110" customFormat="1" ht="12" customHeight="1" x14ac:dyDescent="0.2">
      <c r="A21" s="118"/>
      <c r="B21" s="119" t="s">
        <v>182</v>
      </c>
      <c r="C21" s="113">
        <v>21.292829447689414</v>
      </c>
      <c r="D21" s="115">
        <v>51182</v>
      </c>
      <c r="E21" s="114">
        <v>51282</v>
      </c>
      <c r="F21" s="114">
        <v>50632</v>
      </c>
      <c r="G21" s="114">
        <v>50785</v>
      </c>
      <c r="H21" s="140">
        <v>49958</v>
      </c>
      <c r="I21" s="115">
        <v>1224</v>
      </c>
      <c r="J21" s="116">
        <v>2.4500580487609591</v>
      </c>
    </row>
    <row r="22" spans="1:10" s="110" customFormat="1" ht="12" customHeight="1" x14ac:dyDescent="0.2">
      <c r="A22" s="118" t="s">
        <v>113</v>
      </c>
      <c r="B22" s="119" t="s">
        <v>116</v>
      </c>
      <c r="C22" s="113">
        <v>77.33388248215266</v>
      </c>
      <c r="D22" s="115">
        <v>185889</v>
      </c>
      <c r="E22" s="114">
        <v>187488</v>
      </c>
      <c r="F22" s="114">
        <v>188693</v>
      </c>
      <c r="G22" s="114">
        <v>187622</v>
      </c>
      <c r="H22" s="140">
        <v>186756</v>
      </c>
      <c r="I22" s="115">
        <v>-867</v>
      </c>
      <c r="J22" s="116">
        <v>-0.46424211270320631</v>
      </c>
    </row>
    <row r="23" spans="1:10" s="110" customFormat="1" ht="12" customHeight="1" x14ac:dyDescent="0.2">
      <c r="A23" s="118"/>
      <c r="B23" s="119" t="s">
        <v>117</v>
      </c>
      <c r="C23" s="113">
        <v>22.592065631604346</v>
      </c>
      <c r="D23" s="115">
        <v>54305</v>
      </c>
      <c r="E23" s="114">
        <v>53637</v>
      </c>
      <c r="F23" s="114">
        <v>53671</v>
      </c>
      <c r="G23" s="114">
        <v>53043</v>
      </c>
      <c r="H23" s="140">
        <v>51210</v>
      </c>
      <c r="I23" s="115">
        <v>3095</v>
      </c>
      <c r="J23" s="116">
        <v>6.0437414567467291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146608</v>
      </c>
      <c r="E64" s="236">
        <v>145665</v>
      </c>
      <c r="F64" s="236">
        <v>145514</v>
      </c>
      <c r="G64" s="236">
        <v>143829</v>
      </c>
      <c r="H64" s="140">
        <v>142841</v>
      </c>
      <c r="I64" s="115">
        <v>3767</v>
      </c>
      <c r="J64" s="116">
        <v>2.6371980033743814</v>
      </c>
    </row>
    <row r="65" spans="1:12" s="110" customFormat="1" ht="12" customHeight="1" x14ac:dyDescent="0.2">
      <c r="A65" s="118" t="s">
        <v>105</v>
      </c>
      <c r="B65" s="119" t="s">
        <v>106</v>
      </c>
      <c r="C65" s="113">
        <v>52.516915857251995</v>
      </c>
      <c r="D65" s="235">
        <v>76994</v>
      </c>
      <c r="E65" s="236">
        <v>76437</v>
      </c>
      <c r="F65" s="236">
        <v>76574</v>
      </c>
      <c r="G65" s="236">
        <v>75501</v>
      </c>
      <c r="H65" s="140">
        <v>74836</v>
      </c>
      <c r="I65" s="115">
        <v>2158</v>
      </c>
      <c r="J65" s="116">
        <v>2.883638890373617</v>
      </c>
    </row>
    <row r="66" spans="1:12" s="110" customFormat="1" ht="12" customHeight="1" x14ac:dyDescent="0.2">
      <c r="A66" s="118"/>
      <c r="B66" s="119" t="s">
        <v>107</v>
      </c>
      <c r="C66" s="113">
        <v>47.483084142748005</v>
      </c>
      <c r="D66" s="235">
        <v>69614</v>
      </c>
      <c r="E66" s="236">
        <v>69228</v>
      </c>
      <c r="F66" s="236">
        <v>68940</v>
      </c>
      <c r="G66" s="236">
        <v>68328</v>
      </c>
      <c r="H66" s="140">
        <v>68005</v>
      </c>
      <c r="I66" s="115">
        <v>1609</v>
      </c>
      <c r="J66" s="116">
        <v>2.3660024998161902</v>
      </c>
    </row>
    <row r="67" spans="1:12" s="110" customFormat="1" ht="12" customHeight="1" x14ac:dyDescent="0.2">
      <c r="A67" s="118" t="s">
        <v>105</v>
      </c>
      <c r="B67" s="121" t="s">
        <v>108</v>
      </c>
      <c r="C67" s="113">
        <v>9.2566572083378809</v>
      </c>
      <c r="D67" s="235">
        <v>13571</v>
      </c>
      <c r="E67" s="236">
        <v>13842</v>
      </c>
      <c r="F67" s="236">
        <v>13888</v>
      </c>
      <c r="G67" s="236">
        <v>13011</v>
      </c>
      <c r="H67" s="140">
        <v>13155</v>
      </c>
      <c r="I67" s="115">
        <v>416</v>
      </c>
      <c r="J67" s="116">
        <v>3.1622957050551119</v>
      </c>
    </row>
    <row r="68" spans="1:12" s="110" customFormat="1" ht="12" customHeight="1" x14ac:dyDescent="0.2">
      <c r="A68" s="118"/>
      <c r="B68" s="121" t="s">
        <v>109</v>
      </c>
      <c r="C68" s="113">
        <v>71.707546655025652</v>
      </c>
      <c r="D68" s="235">
        <v>105129</v>
      </c>
      <c r="E68" s="236">
        <v>104415</v>
      </c>
      <c r="F68" s="236">
        <v>104497</v>
      </c>
      <c r="G68" s="236">
        <v>104188</v>
      </c>
      <c r="H68" s="140">
        <v>103657</v>
      </c>
      <c r="I68" s="115">
        <v>1472</v>
      </c>
      <c r="J68" s="116">
        <v>1.4200681092449134</v>
      </c>
    </row>
    <row r="69" spans="1:12" s="110" customFormat="1" ht="12" customHeight="1" x14ac:dyDescent="0.2">
      <c r="A69" s="118"/>
      <c r="B69" s="121" t="s">
        <v>110</v>
      </c>
      <c r="C69" s="113">
        <v>17.658654370839244</v>
      </c>
      <c r="D69" s="235">
        <v>25889</v>
      </c>
      <c r="E69" s="236">
        <v>25413</v>
      </c>
      <c r="F69" s="236">
        <v>25165</v>
      </c>
      <c r="G69" s="236">
        <v>24760</v>
      </c>
      <c r="H69" s="140">
        <v>24215</v>
      </c>
      <c r="I69" s="115">
        <v>1674</v>
      </c>
      <c r="J69" s="116">
        <v>6.9130704109023329</v>
      </c>
    </row>
    <row r="70" spans="1:12" s="110" customFormat="1" ht="12" customHeight="1" x14ac:dyDescent="0.2">
      <c r="A70" s="120"/>
      <c r="B70" s="121" t="s">
        <v>111</v>
      </c>
      <c r="C70" s="113">
        <v>1.377141765797228</v>
      </c>
      <c r="D70" s="235">
        <v>2019</v>
      </c>
      <c r="E70" s="236">
        <v>1995</v>
      </c>
      <c r="F70" s="236">
        <v>1964</v>
      </c>
      <c r="G70" s="236">
        <v>1870</v>
      </c>
      <c r="H70" s="140">
        <v>1814</v>
      </c>
      <c r="I70" s="115">
        <v>205</v>
      </c>
      <c r="J70" s="116">
        <v>11.300992282249172</v>
      </c>
    </row>
    <row r="71" spans="1:12" s="110" customFormat="1" ht="12" customHeight="1" x14ac:dyDescent="0.2">
      <c r="A71" s="120"/>
      <c r="B71" s="121" t="s">
        <v>112</v>
      </c>
      <c r="C71" s="113">
        <v>0.36287242169595113</v>
      </c>
      <c r="D71" s="235">
        <v>532</v>
      </c>
      <c r="E71" s="236">
        <v>517</v>
      </c>
      <c r="F71" s="236">
        <v>535</v>
      </c>
      <c r="G71" s="236">
        <v>462</v>
      </c>
      <c r="H71" s="140">
        <v>450</v>
      </c>
      <c r="I71" s="115">
        <v>82</v>
      </c>
      <c r="J71" s="116">
        <v>18.222222222222221</v>
      </c>
    </row>
    <row r="72" spans="1:12" s="110" customFormat="1" ht="12" customHeight="1" x14ac:dyDescent="0.2">
      <c r="A72" s="118" t="s">
        <v>113</v>
      </c>
      <c r="B72" s="119" t="s">
        <v>181</v>
      </c>
      <c r="C72" s="113">
        <v>72.149541634835757</v>
      </c>
      <c r="D72" s="235">
        <v>105777</v>
      </c>
      <c r="E72" s="236">
        <v>105026</v>
      </c>
      <c r="F72" s="236">
        <v>105521</v>
      </c>
      <c r="G72" s="236">
        <v>104174</v>
      </c>
      <c r="H72" s="140">
        <v>103580</v>
      </c>
      <c r="I72" s="115">
        <v>2197</v>
      </c>
      <c r="J72" s="116">
        <v>2.1210658428268006</v>
      </c>
    </row>
    <row r="73" spans="1:12" s="110" customFormat="1" ht="12" customHeight="1" x14ac:dyDescent="0.2">
      <c r="A73" s="118"/>
      <c r="B73" s="119" t="s">
        <v>182</v>
      </c>
      <c r="C73" s="113">
        <v>27.850458365164247</v>
      </c>
      <c r="D73" s="115">
        <v>40831</v>
      </c>
      <c r="E73" s="114">
        <v>40639</v>
      </c>
      <c r="F73" s="114">
        <v>39993</v>
      </c>
      <c r="G73" s="114">
        <v>39655</v>
      </c>
      <c r="H73" s="140">
        <v>39261</v>
      </c>
      <c r="I73" s="115">
        <v>1570</v>
      </c>
      <c r="J73" s="116">
        <v>3.9988792949746568</v>
      </c>
    </row>
    <row r="74" spans="1:12" s="110" customFormat="1" ht="12" customHeight="1" x14ac:dyDescent="0.2">
      <c r="A74" s="118" t="s">
        <v>113</v>
      </c>
      <c r="B74" s="119" t="s">
        <v>116</v>
      </c>
      <c r="C74" s="113">
        <v>77.332751282331117</v>
      </c>
      <c r="D74" s="115">
        <v>113376</v>
      </c>
      <c r="E74" s="114">
        <v>113245</v>
      </c>
      <c r="F74" s="114">
        <v>113257</v>
      </c>
      <c r="G74" s="114">
        <v>112265</v>
      </c>
      <c r="H74" s="140">
        <v>112172</v>
      </c>
      <c r="I74" s="115">
        <v>1204</v>
      </c>
      <c r="J74" s="116">
        <v>1.0733516385550761</v>
      </c>
    </row>
    <row r="75" spans="1:12" s="110" customFormat="1" ht="12" customHeight="1" x14ac:dyDescent="0.2">
      <c r="A75" s="142"/>
      <c r="B75" s="124" t="s">
        <v>117</v>
      </c>
      <c r="C75" s="125">
        <v>22.621548619447779</v>
      </c>
      <c r="D75" s="143">
        <v>33165</v>
      </c>
      <c r="E75" s="144">
        <v>32364</v>
      </c>
      <c r="F75" s="144">
        <v>32202</v>
      </c>
      <c r="G75" s="144">
        <v>31501</v>
      </c>
      <c r="H75" s="145">
        <v>30608</v>
      </c>
      <c r="I75" s="143">
        <v>2557</v>
      </c>
      <c r="J75" s="146">
        <v>8.3540250914793521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240372</v>
      </c>
      <c r="G11" s="114">
        <v>241291</v>
      </c>
      <c r="H11" s="114">
        <v>242536</v>
      </c>
      <c r="I11" s="114">
        <v>240769</v>
      </c>
      <c r="J11" s="140">
        <v>238068</v>
      </c>
      <c r="K11" s="114">
        <v>2304</v>
      </c>
      <c r="L11" s="116">
        <v>0.96779071525782545</v>
      </c>
    </row>
    <row r="12" spans="1:17" s="110" customFormat="1" ht="24.95" customHeight="1" x14ac:dyDescent="0.2">
      <c r="A12" s="604" t="s">
        <v>185</v>
      </c>
      <c r="B12" s="605"/>
      <c r="C12" s="605"/>
      <c r="D12" s="606"/>
      <c r="E12" s="113">
        <v>59.641305975737609</v>
      </c>
      <c r="F12" s="115">
        <v>143361</v>
      </c>
      <c r="G12" s="114">
        <v>143926</v>
      </c>
      <c r="H12" s="114">
        <v>144967</v>
      </c>
      <c r="I12" s="114">
        <v>143313</v>
      </c>
      <c r="J12" s="140">
        <v>141532</v>
      </c>
      <c r="K12" s="114">
        <v>1829</v>
      </c>
      <c r="L12" s="116">
        <v>1.2922872565921488</v>
      </c>
    </row>
    <row r="13" spans="1:17" s="110" customFormat="1" ht="15" customHeight="1" x14ac:dyDescent="0.2">
      <c r="A13" s="120"/>
      <c r="B13" s="612" t="s">
        <v>107</v>
      </c>
      <c r="C13" s="612"/>
      <c r="E13" s="113">
        <v>40.358694024262391</v>
      </c>
      <c r="F13" s="115">
        <v>97011</v>
      </c>
      <c r="G13" s="114">
        <v>97365</v>
      </c>
      <c r="H13" s="114">
        <v>97569</v>
      </c>
      <c r="I13" s="114">
        <v>97456</v>
      </c>
      <c r="J13" s="140">
        <v>96536</v>
      </c>
      <c r="K13" s="114">
        <v>475</v>
      </c>
      <c r="L13" s="116">
        <v>0.4920444186624679</v>
      </c>
    </row>
    <row r="14" spans="1:17" s="110" customFormat="1" ht="24.95" customHeight="1" x14ac:dyDescent="0.2">
      <c r="A14" s="604" t="s">
        <v>186</v>
      </c>
      <c r="B14" s="605"/>
      <c r="C14" s="605"/>
      <c r="D14" s="606"/>
      <c r="E14" s="113">
        <v>7.9006706271945149</v>
      </c>
      <c r="F14" s="115">
        <v>18991</v>
      </c>
      <c r="G14" s="114">
        <v>19693</v>
      </c>
      <c r="H14" s="114">
        <v>19966</v>
      </c>
      <c r="I14" s="114">
        <v>18966</v>
      </c>
      <c r="J14" s="140">
        <v>18881</v>
      </c>
      <c r="K14" s="114">
        <v>110</v>
      </c>
      <c r="L14" s="116">
        <v>0.58259626079127169</v>
      </c>
    </row>
    <row r="15" spans="1:17" s="110" customFormat="1" ht="15" customHeight="1" x14ac:dyDescent="0.2">
      <c r="A15" s="120"/>
      <c r="B15" s="119"/>
      <c r="C15" s="258" t="s">
        <v>106</v>
      </c>
      <c r="E15" s="113">
        <v>59.417618872097307</v>
      </c>
      <c r="F15" s="115">
        <v>11284</v>
      </c>
      <c r="G15" s="114">
        <v>11799</v>
      </c>
      <c r="H15" s="114">
        <v>11921</v>
      </c>
      <c r="I15" s="114">
        <v>11290</v>
      </c>
      <c r="J15" s="140">
        <v>11146</v>
      </c>
      <c r="K15" s="114">
        <v>138</v>
      </c>
      <c r="L15" s="116">
        <v>1.2381123272923023</v>
      </c>
    </row>
    <row r="16" spans="1:17" s="110" customFormat="1" ht="15" customHeight="1" x14ac:dyDescent="0.2">
      <c r="A16" s="120"/>
      <c r="B16" s="119"/>
      <c r="C16" s="258" t="s">
        <v>107</v>
      </c>
      <c r="E16" s="113">
        <v>40.582381127902693</v>
      </c>
      <c r="F16" s="115">
        <v>7707</v>
      </c>
      <c r="G16" s="114">
        <v>7894</v>
      </c>
      <c r="H16" s="114">
        <v>8045</v>
      </c>
      <c r="I16" s="114">
        <v>7676</v>
      </c>
      <c r="J16" s="140">
        <v>7735</v>
      </c>
      <c r="K16" s="114">
        <v>-28</v>
      </c>
      <c r="L16" s="116">
        <v>-0.36199095022624433</v>
      </c>
    </row>
    <row r="17" spans="1:12" s="110" customFormat="1" ht="15" customHeight="1" x14ac:dyDescent="0.2">
      <c r="A17" s="120"/>
      <c r="B17" s="121" t="s">
        <v>109</v>
      </c>
      <c r="C17" s="258"/>
      <c r="E17" s="113">
        <v>74.569833424858132</v>
      </c>
      <c r="F17" s="115">
        <v>179245</v>
      </c>
      <c r="G17" s="114">
        <v>180004</v>
      </c>
      <c r="H17" s="114">
        <v>181355</v>
      </c>
      <c r="I17" s="114">
        <v>181280</v>
      </c>
      <c r="J17" s="140">
        <v>179752</v>
      </c>
      <c r="K17" s="114">
        <v>-507</v>
      </c>
      <c r="L17" s="116">
        <v>-0.28205527615826248</v>
      </c>
    </row>
    <row r="18" spans="1:12" s="110" customFormat="1" ht="15" customHeight="1" x14ac:dyDescent="0.2">
      <c r="A18" s="120"/>
      <c r="B18" s="119"/>
      <c r="C18" s="258" t="s">
        <v>106</v>
      </c>
      <c r="E18" s="113">
        <v>59.370693743200647</v>
      </c>
      <c r="F18" s="115">
        <v>106419</v>
      </c>
      <c r="G18" s="114">
        <v>106808</v>
      </c>
      <c r="H18" s="114">
        <v>107902</v>
      </c>
      <c r="I18" s="114">
        <v>107410</v>
      </c>
      <c r="J18" s="140">
        <v>106352</v>
      </c>
      <c r="K18" s="114">
        <v>67</v>
      </c>
      <c r="L18" s="116">
        <v>6.2998345118098389E-2</v>
      </c>
    </row>
    <row r="19" spans="1:12" s="110" customFormat="1" ht="15" customHeight="1" x14ac:dyDescent="0.2">
      <c r="A19" s="120"/>
      <c r="B19" s="119"/>
      <c r="C19" s="258" t="s">
        <v>107</v>
      </c>
      <c r="E19" s="113">
        <v>40.629306256799353</v>
      </c>
      <c r="F19" s="115">
        <v>72826</v>
      </c>
      <c r="G19" s="114">
        <v>73196</v>
      </c>
      <c r="H19" s="114">
        <v>73453</v>
      </c>
      <c r="I19" s="114">
        <v>73870</v>
      </c>
      <c r="J19" s="140">
        <v>73400</v>
      </c>
      <c r="K19" s="114">
        <v>-574</v>
      </c>
      <c r="L19" s="116">
        <v>-0.78201634877384196</v>
      </c>
    </row>
    <row r="20" spans="1:12" s="110" customFormat="1" ht="15" customHeight="1" x14ac:dyDescent="0.2">
      <c r="A20" s="120"/>
      <c r="B20" s="121" t="s">
        <v>110</v>
      </c>
      <c r="C20" s="258"/>
      <c r="E20" s="113">
        <v>16.350074051886242</v>
      </c>
      <c r="F20" s="115">
        <v>39301</v>
      </c>
      <c r="G20" s="114">
        <v>38774</v>
      </c>
      <c r="H20" s="114">
        <v>38442</v>
      </c>
      <c r="I20" s="114">
        <v>37806</v>
      </c>
      <c r="J20" s="140">
        <v>36808</v>
      </c>
      <c r="K20" s="114">
        <v>2493</v>
      </c>
      <c r="L20" s="116">
        <v>6.7729841338839387</v>
      </c>
    </row>
    <row r="21" spans="1:12" s="110" customFormat="1" ht="15" customHeight="1" x14ac:dyDescent="0.2">
      <c r="A21" s="120"/>
      <c r="B21" s="119"/>
      <c r="C21" s="258" t="s">
        <v>106</v>
      </c>
      <c r="E21" s="113">
        <v>60.632044986132669</v>
      </c>
      <c r="F21" s="115">
        <v>23829</v>
      </c>
      <c r="G21" s="114">
        <v>23494</v>
      </c>
      <c r="H21" s="114">
        <v>23329</v>
      </c>
      <c r="I21" s="114">
        <v>22860</v>
      </c>
      <c r="J21" s="140">
        <v>22343</v>
      </c>
      <c r="K21" s="114">
        <v>1486</v>
      </c>
      <c r="L21" s="116">
        <v>6.6508526160318668</v>
      </c>
    </row>
    <row r="22" spans="1:12" s="110" customFormat="1" ht="15" customHeight="1" x14ac:dyDescent="0.2">
      <c r="A22" s="120"/>
      <c r="B22" s="119"/>
      <c r="C22" s="258" t="s">
        <v>107</v>
      </c>
      <c r="E22" s="113">
        <v>39.367955013867331</v>
      </c>
      <c r="F22" s="115">
        <v>15472</v>
      </c>
      <c r="G22" s="114">
        <v>15280</v>
      </c>
      <c r="H22" s="114">
        <v>15113</v>
      </c>
      <c r="I22" s="114">
        <v>14946</v>
      </c>
      <c r="J22" s="140">
        <v>14465</v>
      </c>
      <c r="K22" s="114">
        <v>1007</v>
      </c>
      <c r="L22" s="116">
        <v>6.9616315243691673</v>
      </c>
    </row>
    <row r="23" spans="1:12" s="110" customFormat="1" ht="15" customHeight="1" x14ac:dyDescent="0.2">
      <c r="A23" s="120"/>
      <c r="B23" s="121" t="s">
        <v>111</v>
      </c>
      <c r="C23" s="258"/>
      <c r="E23" s="113">
        <v>1.1794218960611054</v>
      </c>
      <c r="F23" s="115">
        <v>2835</v>
      </c>
      <c r="G23" s="114">
        <v>2820</v>
      </c>
      <c r="H23" s="114">
        <v>2773</v>
      </c>
      <c r="I23" s="114">
        <v>2717</v>
      </c>
      <c r="J23" s="140">
        <v>2627</v>
      </c>
      <c r="K23" s="114">
        <v>208</v>
      </c>
      <c r="L23" s="116">
        <v>7.9177769318614386</v>
      </c>
    </row>
    <row r="24" spans="1:12" s="110" customFormat="1" ht="15" customHeight="1" x14ac:dyDescent="0.2">
      <c r="A24" s="120"/>
      <c r="B24" s="119"/>
      <c r="C24" s="258" t="s">
        <v>106</v>
      </c>
      <c r="E24" s="113">
        <v>64.514991181657848</v>
      </c>
      <c r="F24" s="115">
        <v>1829</v>
      </c>
      <c r="G24" s="114">
        <v>1825</v>
      </c>
      <c r="H24" s="114">
        <v>1815</v>
      </c>
      <c r="I24" s="114">
        <v>1753</v>
      </c>
      <c r="J24" s="140">
        <v>1691</v>
      </c>
      <c r="K24" s="114">
        <v>138</v>
      </c>
      <c r="L24" s="116">
        <v>8.1608515671200479</v>
      </c>
    </row>
    <row r="25" spans="1:12" s="110" customFormat="1" ht="15" customHeight="1" x14ac:dyDescent="0.2">
      <c r="A25" s="120"/>
      <c r="B25" s="119"/>
      <c r="C25" s="258" t="s">
        <v>107</v>
      </c>
      <c r="E25" s="113">
        <v>35.485008818342152</v>
      </c>
      <c r="F25" s="115">
        <v>1006</v>
      </c>
      <c r="G25" s="114">
        <v>995</v>
      </c>
      <c r="H25" s="114">
        <v>958</v>
      </c>
      <c r="I25" s="114">
        <v>964</v>
      </c>
      <c r="J25" s="140">
        <v>936</v>
      </c>
      <c r="K25" s="114">
        <v>70</v>
      </c>
      <c r="L25" s="116">
        <v>7.4786324786324787</v>
      </c>
    </row>
    <row r="26" spans="1:12" s="110" customFormat="1" ht="15" customHeight="1" x14ac:dyDescent="0.2">
      <c r="A26" s="120"/>
      <c r="C26" s="121" t="s">
        <v>187</v>
      </c>
      <c r="D26" s="110" t="s">
        <v>188</v>
      </c>
      <c r="E26" s="113">
        <v>0.30369593796282429</v>
      </c>
      <c r="F26" s="115">
        <v>730</v>
      </c>
      <c r="G26" s="114">
        <v>712</v>
      </c>
      <c r="H26" s="114">
        <v>724</v>
      </c>
      <c r="I26" s="114">
        <v>648</v>
      </c>
      <c r="J26" s="140">
        <v>631</v>
      </c>
      <c r="K26" s="114">
        <v>99</v>
      </c>
      <c r="L26" s="116">
        <v>15.689381933438986</v>
      </c>
    </row>
    <row r="27" spans="1:12" s="110" customFormat="1" ht="15" customHeight="1" x14ac:dyDescent="0.2">
      <c r="A27" s="120"/>
      <c r="B27" s="119"/>
      <c r="D27" s="259" t="s">
        <v>106</v>
      </c>
      <c r="E27" s="113">
        <v>58.630136986301373</v>
      </c>
      <c r="F27" s="115">
        <v>428</v>
      </c>
      <c r="G27" s="114">
        <v>413</v>
      </c>
      <c r="H27" s="114">
        <v>456</v>
      </c>
      <c r="I27" s="114">
        <v>401</v>
      </c>
      <c r="J27" s="140">
        <v>384</v>
      </c>
      <c r="K27" s="114">
        <v>44</v>
      </c>
      <c r="L27" s="116">
        <v>11.458333333333334</v>
      </c>
    </row>
    <row r="28" spans="1:12" s="110" customFormat="1" ht="15" customHeight="1" x14ac:dyDescent="0.2">
      <c r="A28" s="120"/>
      <c r="B28" s="119"/>
      <c r="D28" s="259" t="s">
        <v>107</v>
      </c>
      <c r="E28" s="113">
        <v>41.369863013698627</v>
      </c>
      <c r="F28" s="115">
        <v>302</v>
      </c>
      <c r="G28" s="114">
        <v>299</v>
      </c>
      <c r="H28" s="114">
        <v>268</v>
      </c>
      <c r="I28" s="114">
        <v>247</v>
      </c>
      <c r="J28" s="140">
        <v>247</v>
      </c>
      <c r="K28" s="114">
        <v>55</v>
      </c>
      <c r="L28" s="116">
        <v>22.267206477732792</v>
      </c>
    </row>
    <row r="29" spans="1:12" s="110" customFormat="1" ht="24.95" customHeight="1" x14ac:dyDescent="0.2">
      <c r="A29" s="604" t="s">
        <v>189</v>
      </c>
      <c r="B29" s="605"/>
      <c r="C29" s="605"/>
      <c r="D29" s="606"/>
      <c r="E29" s="113">
        <v>77.33388248215266</v>
      </c>
      <c r="F29" s="115">
        <v>185889</v>
      </c>
      <c r="G29" s="114">
        <v>187488</v>
      </c>
      <c r="H29" s="114">
        <v>188693</v>
      </c>
      <c r="I29" s="114">
        <v>187622</v>
      </c>
      <c r="J29" s="140">
        <v>186756</v>
      </c>
      <c r="K29" s="114">
        <v>-867</v>
      </c>
      <c r="L29" s="116">
        <v>-0.46424211270320631</v>
      </c>
    </row>
    <row r="30" spans="1:12" s="110" customFormat="1" ht="15" customHeight="1" x14ac:dyDescent="0.2">
      <c r="A30" s="120"/>
      <c r="B30" s="119"/>
      <c r="C30" s="258" t="s">
        <v>106</v>
      </c>
      <c r="E30" s="113">
        <v>58.549456933976728</v>
      </c>
      <c r="F30" s="115">
        <v>108837</v>
      </c>
      <c r="G30" s="114">
        <v>109861</v>
      </c>
      <c r="H30" s="114">
        <v>110673</v>
      </c>
      <c r="I30" s="114">
        <v>109644</v>
      </c>
      <c r="J30" s="140">
        <v>109067</v>
      </c>
      <c r="K30" s="114">
        <v>-230</v>
      </c>
      <c r="L30" s="116">
        <v>-0.21087955110161644</v>
      </c>
    </row>
    <row r="31" spans="1:12" s="110" customFormat="1" ht="15" customHeight="1" x14ac:dyDescent="0.2">
      <c r="A31" s="120"/>
      <c r="B31" s="119"/>
      <c r="C31" s="258" t="s">
        <v>107</v>
      </c>
      <c r="E31" s="113">
        <v>41.450543066023272</v>
      </c>
      <c r="F31" s="115">
        <v>77052</v>
      </c>
      <c r="G31" s="114">
        <v>77627</v>
      </c>
      <c r="H31" s="114">
        <v>78020</v>
      </c>
      <c r="I31" s="114">
        <v>77978</v>
      </c>
      <c r="J31" s="140">
        <v>77689</v>
      </c>
      <c r="K31" s="114">
        <v>-637</v>
      </c>
      <c r="L31" s="116">
        <v>-0.81993589826101509</v>
      </c>
    </row>
    <row r="32" spans="1:12" s="110" customFormat="1" ht="15" customHeight="1" x14ac:dyDescent="0.2">
      <c r="A32" s="120"/>
      <c r="B32" s="119" t="s">
        <v>117</v>
      </c>
      <c r="C32" s="258"/>
      <c r="E32" s="113">
        <v>22.592065631604346</v>
      </c>
      <c r="F32" s="115">
        <v>54305</v>
      </c>
      <c r="G32" s="114">
        <v>53637</v>
      </c>
      <c r="H32" s="114">
        <v>53671</v>
      </c>
      <c r="I32" s="114">
        <v>53043</v>
      </c>
      <c r="J32" s="140">
        <v>51210</v>
      </c>
      <c r="K32" s="114">
        <v>3095</v>
      </c>
      <c r="L32" s="116">
        <v>6.0437414567467291</v>
      </c>
    </row>
    <row r="33" spans="1:12" s="110" customFormat="1" ht="15" customHeight="1" x14ac:dyDescent="0.2">
      <c r="A33" s="120"/>
      <c r="B33" s="119"/>
      <c r="C33" s="258" t="s">
        <v>106</v>
      </c>
      <c r="E33" s="113">
        <v>63.371696897154955</v>
      </c>
      <c r="F33" s="115">
        <v>34414</v>
      </c>
      <c r="G33" s="114">
        <v>33953</v>
      </c>
      <c r="H33" s="114">
        <v>34176</v>
      </c>
      <c r="I33" s="114">
        <v>33610</v>
      </c>
      <c r="J33" s="140">
        <v>32405</v>
      </c>
      <c r="K33" s="114">
        <v>2009</v>
      </c>
      <c r="L33" s="116">
        <v>6.1996605462120042</v>
      </c>
    </row>
    <row r="34" spans="1:12" s="110" customFormat="1" ht="15" customHeight="1" x14ac:dyDescent="0.2">
      <c r="A34" s="120"/>
      <c r="B34" s="119"/>
      <c r="C34" s="258" t="s">
        <v>107</v>
      </c>
      <c r="E34" s="113">
        <v>36.628303102845045</v>
      </c>
      <c r="F34" s="115">
        <v>19891</v>
      </c>
      <c r="G34" s="114">
        <v>19684</v>
      </c>
      <c r="H34" s="114">
        <v>19495</v>
      </c>
      <c r="I34" s="114">
        <v>19433</v>
      </c>
      <c r="J34" s="140">
        <v>18805</v>
      </c>
      <c r="K34" s="114">
        <v>1086</v>
      </c>
      <c r="L34" s="116">
        <v>5.7750598245147566</v>
      </c>
    </row>
    <row r="35" spans="1:12" s="110" customFormat="1" ht="24.95" customHeight="1" x14ac:dyDescent="0.2">
      <c r="A35" s="604" t="s">
        <v>190</v>
      </c>
      <c r="B35" s="605"/>
      <c r="C35" s="605"/>
      <c r="D35" s="606"/>
      <c r="E35" s="113">
        <v>78.707170552310586</v>
      </c>
      <c r="F35" s="115">
        <v>189190</v>
      </c>
      <c r="G35" s="114">
        <v>190009</v>
      </c>
      <c r="H35" s="114">
        <v>191904</v>
      </c>
      <c r="I35" s="114">
        <v>189984</v>
      </c>
      <c r="J35" s="140">
        <v>188110</v>
      </c>
      <c r="K35" s="114">
        <v>1080</v>
      </c>
      <c r="L35" s="116">
        <v>0.57413215671681461</v>
      </c>
    </row>
    <row r="36" spans="1:12" s="110" customFormat="1" ht="15" customHeight="1" x14ac:dyDescent="0.2">
      <c r="A36" s="120"/>
      <c r="B36" s="119"/>
      <c r="C36" s="258" t="s">
        <v>106</v>
      </c>
      <c r="E36" s="113">
        <v>68.177493525027757</v>
      </c>
      <c r="F36" s="115">
        <v>128985</v>
      </c>
      <c r="G36" s="114">
        <v>129370</v>
      </c>
      <c r="H36" s="114">
        <v>130663</v>
      </c>
      <c r="I36" s="114">
        <v>129242</v>
      </c>
      <c r="J36" s="140">
        <v>127838</v>
      </c>
      <c r="K36" s="114">
        <v>1147</v>
      </c>
      <c r="L36" s="116">
        <v>0.89722930584020399</v>
      </c>
    </row>
    <row r="37" spans="1:12" s="110" customFormat="1" ht="15" customHeight="1" x14ac:dyDescent="0.2">
      <c r="A37" s="120"/>
      <c r="B37" s="119"/>
      <c r="C37" s="258" t="s">
        <v>107</v>
      </c>
      <c r="E37" s="113">
        <v>31.822506474972251</v>
      </c>
      <c r="F37" s="115">
        <v>60205</v>
      </c>
      <c r="G37" s="114">
        <v>60639</v>
      </c>
      <c r="H37" s="114">
        <v>61241</v>
      </c>
      <c r="I37" s="114">
        <v>60742</v>
      </c>
      <c r="J37" s="140">
        <v>60272</v>
      </c>
      <c r="K37" s="114">
        <v>-67</v>
      </c>
      <c r="L37" s="116">
        <v>-0.11116272896203876</v>
      </c>
    </row>
    <row r="38" spans="1:12" s="110" customFormat="1" ht="15" customHeight="1" x14ac:dyDescent="0.2">
      <c r="A38" s="120"/>
      <c r="B38" s="119" t="s">
        <v>182</v>
      </c>
      <c r="C38" s="258"/>
      <c r="E38" s="113">
        <v>21.292829447689414</v>
      </c>
      <c r="F38" s="115">
        <v>51182</v>
      </c>
      <c r="G38" s="114">
        <v>51282</v>
      </c>
      <c r="H38" s="114">
        <v>50632</v>
      </c>
      <c r="I38" s="114">
        <v>50785</v>
      </c>
      <c r="J38" s="140">
        <v>49958</v>
      </c>
      <c r="K38" s="114">
        <v>1224</v>
      </c>
      <c r="L38" s="116">
        <v>2.4500580487609591</v>
      </c>
    </row>
    <row r="39" spans="1:12" s="110" customFormat="1" ht="15" customHeight="1" x14ac:dyDescent="0.2">
      <c r="A39" s="120"/>
      <c r="B39" s="119"/>
      <c r="C39" s="258" t="s">
        <v>106</v>
      </c>
      <c r="E39" s="113">
        <v>28.087999687390099</v>
      </c>
      <c r="F39" s="115">
        <v>14376</v>
      </c>
      <c r="G39" s="114">
        <v>14556</v>
      </c>
      <c r="H39" s="114">
        <v>14304</v>
      </c>
      <c r="I39" s="114">
        <v>14071</v>
      </c>
      <c r="J39" s="140">
        <v>13694</v>
      </c>
      <c r="K39" s="114">
        <v>682</v>
      </c>
      <c r="L39" s="116">
        <v>4.9802833357674894</v>
      </c>
    </row>
    <row r="40" spans="1:12" s="110" customFormat="1" ht="15" customHeight="1" x14ac:dyDescent="0.2">
      <c r="A40" s="120"/>
      <c r="B40" s="119"/>
      <c r="C40" s="258" t="s">
        <v>107</v>
      </c>
      <c r="E40" s="113">
        <v>71.912000312609905</v>
      </c>
      <c r="F40" s="115">
        <v>36806</v>
      </c>
      <c r="G40" s="114">
        <v>36726</v>
      </c>
      <c r="H40" s="114">
        <v>36328</v>
      </c>
      <c r="I40" s="114">
        <v>36714</v>
      </c>
      <c r="J40" s="140">
        <v>36264</v>
      </c>
      <c r="K40" s="114">
        <v>542</v>
      </c>
      <c r="L40" s="116">
        <v>1.4945951908228545</v>
      </c>
    </row>
    <row r="41" spans="1:12" s="110" customFormat="1" ht="24.75" customHeight="1" x14ac:dyDescent="0.2">
      <c r="A41" s="604" t="s">
        <v>517</v>
      </c>
      <c r="B41" s="605"/>
      <c r="C41" s="605"/>
      <c r="D41" s="606"/>
      <c r="E41" s="113">
        <v>2.7253590268417285</v>
      </c>
      <c r="F41" s="115">
        <v>6551</v>
      </c>
      <c r="G41" s="114">
        <v>7266</v>
      </c>
      <c r="H41" s="114">
        <v>7458</v>
      </c>
      <c r="I41" s="114">
        <v>6236</v>
      </c>
      <c r="J41" s="140">
        <v>6484</v>
      </c>
      <c r="K41" s="114">
        <v>67</v>
      </c>
      <c r="L41" s="116">
        <v>1.0333127698951265</v>
      </c>
    </row>
    <row r="42" spans="1:12" s="110" customFormat="1" ht="15" customHeight="1" x14ac:dyDescent="0.2">
      <c r="A42" s="120"/>
      <c r="B42" s="119"/>
      <c r="C42" s="258" t="s">
        <v>106</v>
      </c>
      <c r="E42" s="113">
        <v>62.982750725080137</v>
      </c>
      <c r="F42" s="115">
        <v>4126</v>
      </c>
      <c r="G42" s="114">
        <v>4579</v>
      </c>
      <c r="H42" s="114">
        <v>4714</v>
      </c>
      <c r="I42" s="114">
        <v>3915</v>
      </c>
      <c r="J42" s="140">
        <v>4073</v>
      </c>
      <c r="K42" s="114">
        <v>53</v>
      </c>
      <c r="L42" s="116">
        <v>1.301252148293641</v>
      </c>
    </row>
    <row r="43" spans="1:12" s="110" customFormat="1" ht="15" customHeight="1" x14ac:dyDescent="0.2">
      <c r="A43" s="123"/>
      <c r="B43" s="124"/>
      <c r="C43" s="260" t="s">
        <v>107</v>
      </c>
      <c r="D43" s="261"/>
      <c r="E43" s="125">
        <v>37.017249274919863</v>
      </c>
      <c r="F43" s="143">
        <v>2425</v>
      </c>
      <c r="G43" s="144">
        <v>2687</v>
      </c>
      <c r="H43" s="144">
        <v>2744</v>
      </c>
      <c r="I43" s="144">
        <v>2321</v>
      </c>
      <c r="J43" s="145">
        <v>2411</v>
      </c>
      <c r="K43" s="144">
        <v>14</v>
      </c>
      <c r="L43" s="146">
        <v>0.58067192036499382</v>
      </c>
    </row>
    <row r="44" spans="1:12" s="110" customFormat="1" ht="45.75" customHeight="1" x14ac:dyDescent="0.2">
      <c r="A44" s="604" t="s">
        <v>191</v>
      </c>
      <c r="B44" s="605"/>
      <c r="C44" s="605"/>
      <c r="D44" s="606"/>
      <c r="E44" s="113">
        <v>0.19677832692659711</v>
      </c>
      <c r="F44" s="115">
        <v>473</v>
      </c>
      <c r="G44" s="114">
        <v>478</v>
      </c>
      <c r="H44" s="114">
        <v>471</v>
      </c>
      <c r="I44" s="114">
        <v>465</v>
      </c>
      <c r="J44" s="140">
        <v>466</v>
      </c>
      <c r="K44" s="114">
        <v>7</v>
      </c>
      <c r="L44" s="116">
        <v>1.502145922746781</v>
      </c>
    </row>
    <row r="45" spans="1:12" s="110" customFormat="1" ht="15" customHeight="1" x14ac:dyDescent="0.2">
      <c r="A45" s="120"/>
      <c r="B45" s="119"/>
      <c r="C45" s="258" t="s">
        <v>106</v>
      </c>
      <c r="E45" s="113">
        <v>64.270613107822413</v>
      </c>
      <c r="F45" s="115">
        <v>304</v>
      </c>
      <c r="G45" s="114">
        <v>304</v>
      </c>
      <c r="H45" s="114">
        <v>301</v>
      </c>
      <c r="I45" s="114">
        <v>299</v>
      </c>
      <c r="J45" s="140">
        <v>297</v>
      </c>
      <c r="K45" s="114">
        <v>7</v>
      </c>
      <c r="L45" s="116">
        <v>2.3569023569023568</v>
      </c>
    </row>
    <row r="46" spans="1:12" s="110" customFormat="1" ht="15" customHeight="1" x14ac:dyDescent="0.2">
      <c r="A46" s="123"/>
      <c r="B46" s="124"/>
      <c r="C46" s="260" t="s">
        <v>107</v>
      </c>
      <c r="D46" s="261"/>
      <c r="E46" s="125">
        <v>35.729386892177587</v>
      </c>
      <c r="F46" s="143">
        <v>169</v>
      </c>
      <c r="G46" s="144">
        <v>174</v>
      </c>
      <c r="H46" s="144">
        <v>170</v>
      </c>
      <c r="I46" s="144">
        <v>166</v>
      </c>
      <c r="J46" s="145">
        <v>169</v>
      </c>
      <c r="K46" s="144">
        <v>0</v>
      </c>
      <c r="L46" s="146">
        <v>0</v>
      </c>
    </row>
    <row r="47" spans="1:12" s="110" customFormat="1" ht="39" customHeight="1" x14ac:dyDescent="0.2">
      <c r="A47" s="604" t="s">
        <v>518</v>
      </c>
      <c r="B47" s="607"/>
      <c r="C47" s="607"/>
      <c r="D47" s="608"/>
      <c r="E47" s="113">
        <v>9.1524803221673071E-2</v>
      </c>
      <c r="F47" s="115">
        <v>220</v>
      </c>
      <c r="G47" s="114">
        <v>209</v>
      </c>
      <c r="H47" s="114">
        <v>186</v>
      </c>
      <c r="I47" s="114">
        <v>193</v>
      </c>
      <c r="J47" s="140">
        <v>205</v>
      </c>
      <c r="K47" s="114">
        <v>15</v>
      </c>
      <c r="L47" s="116">
        <v>7.3170731707317076</v>
      </c>
    </row>
    <row r="48" spans="1:12" s="110" customFormat="1" ht="15" customHeight="1" x14ac:dyDescent="0.2">
      <c r="A48" s="120"/>
      <c r="B48" s="119"/>
      <c r="C48" s="258" t="s">
        <v>106</v>
      </c>
      <c r="E48" s="113">
        <v>29.09090909090909</v>
      </c>
      <c r="F48" s="115">
        <v>64</v>
      </c>
      <c r="G48" s="114">
        <v>60</v>
      </c>
      <c r="H48" s="114">
        <v>53</v>
      </c>
      <c r="I48" s="114">
        <v>68</v>
      </c>
      <c r="J48" s="140">
        <v>72</v>
      </c>
      <c r="K48" s="114">
        <v>-8</v>
      </c>
      <c r="L48" s="116">
        <v>-11.111111111111111</v>
      </c>
    </row>
    <row r="49" spans="1:12" s="110" customFormat="1" ht="15" customHeight="1" x14ac:dyDescent="0.2">
      <c r="A49" s="123"/>
      <c r="B49" s="124"/>
      <c r="C49" s="260" t="s">
        <v>107</v>
      </c>
      <c r="D49" s="261"/>
      <c r="E49" s="125">
        <v>70.909090909090907</v>
      </c>
      <c r="F49" s="143">
        <v>156</v>
      </c>
      <c r="G49" s="144">
        <v>149</v>
      </c>
      <c r="H49" s="144">
        <v>133</v>
      </c>
      <c r="I49" s="144">
        <v>125</v>
      </c>
      <c r="J49" s="145">
        <v>133</v>
      </c>
      <c r="K49" s="144">
        <v>23</v>
      </c>
      <c r="L49" s="146">
        <v>17.293233082706767</v>
      </c>
    </row>
    <row r="50" spans="1:12" s="110" customFormat="1" ht="24.95" customHeight="1" x14ac:dyDescent="0.2">
      <c r="A50" s="609" t="s">
        <v>192</v>
      </c>
      <c r="B50" s="610"/>
      <c r="C50" s="610"/>
      <c r="D50" s="611"/>
      <c r="E50" s="262">
        <v>9.4765613299385958</v>
      </c>
      <c r="F50" s="263">
        <v>22779</v>
      </c>
      <c r="G50" s="264">
        <v>23324</v>
      </c>
      <c r="H50" s="264">
        <v>23521</v>
      </c>
      <c r="I50" s="264">
        <v>22471</v>
      </c>
      <c r="J50" s="265">
        <v>22070</v>
      </c>
      <c r="K50" s="263">
        <v>709</v>
      </c>
      <c r="L50" s="266">
        <v>3.2125056637970095</v>
      </c>
    </row>
    <row r="51" spans="1:12" s="110" customFormat="1" ht="15" customHeight="1" x14ac:dyDescent="0.2">
      <c r="A51" s="120"/>
      <c r="B51" s="119"/>
      <c r="C51" s="258" t="s">
        <v>106</v>
      </c>
      <c r="E51" s="113">
        <v>62.662979059660216</v>
      </c>
      <c r="F51" s="115">
        <v>14274</v>
      </c>
      <c r="G51" s="114">
        <v>14625</v>
      </c>
      <c r="H51" s="114">
        <v>14751</v>
      </c>
      <c r="I51" s="114">
        <v>14035</v>
      </c>
      <c r="J51" s="140">
        <v>13722</v>
      </c>
      <c r="K51" s="114">
        <v>552</v>
      </c>
      <c r="L51" s="116">
        <v>4.0227372103191952</v>
      </c>
    </row>
    <row r="52" spans="1:12" s="110" customFormat="1" ht="15" customHeight="1" x14ac:dyDescent="0.2">
      <c r="A52" s="120"/>
      <c r="B52" s="119"/>
      <c r="C52" s="258" t="s">
        <v>107</v>
      </c>
      <c r="E52" s="113">
        <v>37.337020940339784</v>
      </c>
      <c r="F52" s="115">
        <v>8505</v>
      </c>
      <c r="G52" s="114">
        <v>8699</v>
      </c>
      <c r="H52" s="114">
        <v>8770</v>
      </c>
      <c r="I52" s="114">
        <v>8436</v>
      </c>
      <c r="J52" s="140">
        <v>8348</v>
      </c>
      <c r="K52" s="114">
        <v>157</v>
      </c>
      <c r="L52" s="116">
        <v>1.8806899856252994</v>
      </c>
    </row>
    <row r="53" spans="1:12" s="110" customFormat="1" ht="15" customHeight="1" x14ac:dyDescent="0.2">
      <c r="A53" s="120"/>
      <c r="B53" s="119"/>
      <c r="C53" s="258" t="s">
        <v>187</v>
      </c>
      <c r="D53" s="110" t="s">
        <v>193</v>
      </c>
      <c r="E53" s="113">
        <v>19.693577417797094</v>
      </c>
      <c r="F53" s="115">
        <v>4486</v>
      </c>
      <c r="G53" s="114">
        <v>5122</v>
      </c>
      <c r="H53" s="114">
        <v>5353</v>
      </c>
      <c r="I53" s="114">
        <v>4110</v>
      </c>
      <c r="J53" s="140">
        <v>4408</v>
      </c>
      <c r="K53" s="114">
        <v>78</v>
      </c>
      <c r="L53" s="116">
        <v>1.7695099818511797</v>
      </c>
    </row>
    <row r="54" spans="1:12" s="110" customFormat="1" ht="15" customHeight="1" x14ac:dyDescent="0.2">
      <c r="A54" s="120"/>
      <c r="B54" s="119"/>
      <c r="D54" s="267" t="s">
        <v>194</v>
      </c>
      <c r="E54" s="113">
        <v>64.511814534106108</v>
      </c>
      <c r="F54" s="115">
        <v>2894</v>
      </c>
      <c r="G54" s="114">
        <v>3269</v>
      </c>
      <c r="H54" s="114">
        <v>3448</v>
      </c>
      <c r="I54" s="114">
        <v>2656</v>
      </c>
      <c r="J54" s="140">
        <v>2840</v>
      </c>
      <c r="K54" s="114">
        <v>54</v>
      </c>
      <c r="L54" s="116">
        <v>1.9014084507042253</v>
      </c>
    </row>
    <row r="55" spans="1:12" s="110" customFormat="1" ht="15" customHeight="1" x14ac:dyDescent="0.2">
      <c r="A55" s="120"/>
      <c r="B55" s="119"/>
      <c r="D55" s="267" t="s">
        <v>195</v>
      </c>
      <c r="E55" s="113">
        <v>35.488185465893892</v>
      </c>
      <c r="F55" s="115">
        <v>1592</v>
      </c>
      <c r="G55" s="114">
        <v>1853</v>
      </c>
      <c r="H55" s="114">
        <v>1905</v>
      </c>
      <c r="I55" s="114">
        <v>1454</v>
      </c>
      <c r="J55" s="140">
        <v>1568</v>
      </c>
      <c r="K55" s="114">
        <v>24</v>
      </c>
      <c r="L55" s="116">
        <v>1.5306122448979591</v>
      </c>
    </row>
    <row r="56" spans="1:12" s="110" customFormat="1" ht="15" customHeight="1" x14ac:dyDescent="0.2">
      <c r="A56" s="120"/>
      <c r="B56" s="119" t="s">
        <v>196</v>
      </c>
      <c r="C56" s="258"/>
      <c r="E56" s="113">
        <v>46.205048840963173</v>
      </c>
      <c r="F56" s="115">
        <v>111064</v>
      </c>
      <c r="G56" s="114">
        <v>111467</v>
      </c>
      <c r="H56" s="114">
        <v>112185</v>
      </c>
      <c r="I56" s="114">
        <v>112479</v>
      </c>
      <c r="J56" s="140">
        <v>111969</v>
      </c>
      <c r="K56" s="114">
        <v>-905</v>
      </c>
      <c r="L56" s="116">
        <v>-0.80825942894908409</v>
      </c>
    </row>
    <row r="57" spans="1:12" s="110" customFormat="1" ht="15" customHeight="1" x14ac:dyDescent="0.2">
      <c r="A57" s="120"/>
      <c r="B57" s="119"/>
      <c r="C57" s="258" t="s">
        <v>106</v>
      </c>
      <c r="E57" s="113">
        <v>56.773571994525682</v>
      </c>
      <c r="F57" s="115">
        <v>63055</v>
      </c>
      <c r="G57" s="114">
        <v>63237</v>
      </c>
      <c r="H57" s="114">
        <v>63750</v>
      </c>
      <c r="I57" s="114">
        <v>63664</v>
      </c>
      <c r="J57" s="140">
        <v>63263</v>
      </c>
      <c r="K57" s="114">
        <v>-208</v>
      </c>
      <c r="L57" s="116">
        <v>-0.32878617833488771</v>
      </c>
    </row>
    <row r="58" spans="1:12" s="110" customFormat="1" ht="15" customHeight="1" x14ac:dyDescent="0.2">
      <c r="A58" s="120"/>
      <c r="B58" s="119"/>
      <c r="C58" s="258" t="s">
        <v>107</v>
      </c>
      <c r="E58" s="113">
        <v>43.226428005474318</v>
      </c>
      <c r="F58" s="115">
        <v>48009</v>
      </c>
      <c r="G58" s="114">
        <v>48230</v>
      </c>
      <c r="H58" s="114">
        <v>48435</v>
      </c>
      <c r="I58" s="114">
        <v>48815</v>
      </c>
      <c r="J58" s="140">
        <v>48706</v>
      </c>
      <c r="K58" s="114">
        <v>-697</v>
      </c>
      <c r="L58" s="116">
        <v>-1.4310351907362542</v>
      </c>
    </row>
    <row r="59" spans="1:12" s="110" customFormat="1" ht="15" customHeight="1" x14ac:dyDescent="0.2">
      <c r="A59" s="120"/>
      <c r="B59" s="119"/>
      <c r="C59" s="258" t="s">
        <v>105</v>
      </c>
      <c r="D59" s="110" t="s">
        <v>197</v>
      </c>
      <c r="E59" s="113">
        <v>88.774040193041856</v>
      </c>
      <c r="F59" s="115">
        <v>98596</v>
      </c>
      <c r="G59" s="114">
        <v>99038</v>
      </c>
      <c r="H59" s="114">
        <v>99726</v>
      </c>
      <c r="I59" s="114">
        <v>100035</v>
      </c>
      <c r="J59" s="140">
        <v>99625</v>
      </c>
      <c r="K59" s="114">
        <v>-1029</v>
      </c>
      <c r="L59" s="116">
        <v>-1.0328732747804266</v>
      </c>
    </row>
    <row r="60" spans="1:12" s="110" customFormat="1" ht="15" customHeight="1" x14ac:dyDescent="0.2">
      <c r="A60" s="120"/>
      <c r="B60" s="119"/>
      <c r="C60" s="258"/>
      <c r="D60" s="267" t="s">
        <v>198</v>
      </c>
      <c r="E60" s="113">
        <v>54.813582701123778</v>
      </c>
      <c r="F60" s="115">
        <v>54044</v>
      </c>
      <c r="G60" s="114">
        <v>54274</v>
      </c>
      <c r="H60" s="114">
        <v>54740</v>
      </c>
      <c r="I60" s="114">
        <v>54688</v>
      </c>
      <c r="J60" s="140">
        <v>54352</v>
      </c>
      <c r="K60" s="114">
        <v>-308</v>
      </c>
      <c r="L60" s="116">
        <v>-0.56667647924639386</v>
      </c>
    </row>
    <row r="61" spans="1:12" s="110" customFormat="1" ht="15" customHeight="1" x14ac:dyDescent="0.2">
      <c r="A61" s="120"/>
      <c r="B61" s="119"/>
      <c r="C61" s="258"/>
      <c r="D61" s="267" t="s">
        <v>199</v>
      </c>
      <c r="E61" s="113">
        <v>45.186417298876222</v>
      </c>
      <c r="F61" s="115">
        <v>44552</v>
      </c>
      <c r="G61" s="114">
        <v>44764</v>
      </c>
      <c r="H61" s="114">
        <v>44986</v>
      </c>
      <c r="I61" s="114">
        <v>45347</v>
      </c>
      <c r="J61" s="140">
        <v>45273</v>
      </c>
      <c r="K61" s="114">
        <v>-721</v>
      </c>
      <c r="L61" s="116">
        <v>-1.5925606873854175</v>
      </c>
    </row>
    <row r="62" spans="1:12" s="110" customFormat="1" ht="15" customHeight="1" x14ac:dyDescent="0.2">
      <c r="A62" s="120"/>
      <c r="B62" s="119"/>
      <c r="C62" s="258"/>
      <c r="D62" s="258" t="s">
        <v>200</v>
      </c>
      <c r="E62" s="113">
        <v>11.22595980695815</v>
      </c>
      <c r="F62" s="115">
        <v>12468</v>
      </c>
      <c r="G62" s="114">
        <v>12429</v>
      </c>
      <c r="H62" s="114">
        <v>12459</v>
      </c>
      <c r="I62" s="114">
        <v>12444</v>
      </c>
      <c r="J62" s="140">
        <v>12344</v>
      </c>
      <c r="K62" s="114">
        <v>124</v>
      </c>
      <c r="L62" s="116">
        <v>1.0045366169799093</v>
      </c>
    </row>
    <row r="63" spans="1:12" s="110" customFormat="1" ht="15" customHeight="1" x14ac:dyDescent="0.2">
      <c r="A63" s="120"/>
      <c r="B63" s="119"/>
      <c r="C63" s="258"/>
      <c r="D63" s="267" t="s">
        <v>198</v>
      </c>
      <c r="E63" s="113">
        <v>72.27301892845685</v>
      </c>
      <c r="F63" s="115">
        <v>9011</v>
      </c>
      <c r="G63" s="114">
        <v>8963</v>
      </c>
      <c r="H63" s="114">
        <v>9010</v>
      </c>
      <c r="I63" s="114">
        <v>8976</v>
      </c>
      <c r="J63" s="140">
        <v>8911</v>
      </c>
      <c r="K63" s="114">
        <v>100</v>
      </c>
      <c r="L63" s="116">
        <v>1.1222085063404781</v>
      </c>
    </row>
    <row r="64" spans="1:12" s="110" customFormat="1" ht="15" customHeight="1" x14ac:dyDescent="0.2">
      <c r="A64" s="120"/>
      <c r="B64" s="119"/>
      <c r="C64" s="258"/>
      <c r="D64" s="267" t="s">
        <v>199</v>
      </c>
      <c r="E64" s="113">
        <v>27.72698107154315</v>
      </c>
      <c r="F64" s="115">
        <v>3457</v>
      </c>
      <c r="G64" s="114">
        <v>3466</v>
      </c>
      <c r="H64" s="114">
        <v>3449</v>
      </c>
      <c r="I64" s="114">
        <v>3468</v>
      </c>
      <c r="J64" s="140">
        <v>3433</v>
      </c>
      <c r="K64" s="114">
        <v>24</v>
      </c>
      <c r="L64" s="116">
        <v>0.69909699970870953</v>
      </c>
    </row>
    <row r="65" spans="1:12" s="110" customFormat="1" ht="15" customHeight="1" x14ac:dyDescent="0.2">
      <c r="A65" s="120"/>
      <c r="B65" s="119" t="s">
        <v>201</v>
      </c>
      <c r="C65" s="258"/>
      <c r="E65" s="113">
        <v>33.442747075366512</v>
      </c>
      <c r="F65" s="115">
        <v>80387</v>
      </c>
      <c r="G65" s="114">
        <v>80265</v>
      </c>
      <c r="H65" s="114">
        <v>79635</v>
      </c>
      <c r="I65" s="114">
        <v>79403</v>
      </c>
      <c r="J65" s="140">
        <v>77803</v>
      </c>
      <c r="K65" s="114">
        <v>2584</v>
      </c>
      <c r="L65" s="116">
        <v>3.321208693752169</v>
      </c>
    </row>
    <row r="66" spans="1:12" s="110" customFormat="1" ht="15" customHeight="1" x14ac:dyDescent="0.2">
      <c r="A66" s="120"/>
      <c r="B66" s="119"/>
      <c r="C66" s="258" t="s">
        <v>106</v>
      </c>
      <c r="E66" s="113">
        <v>60.642890019530519</v>
      </c>
      <c r="F66" s="115">
        <v>48749</v>
      </c>
      <c r="G66" s="114">
        <v>48752</v>
      </c>
      <c r="H66" s="114">
        <v>48426</v>
      </c>
      <c r="I66" s="114">
        <v>48308</v>
      </c>
      <c r="J66" s="140">
        <v>47373</v>
      </c>
      <c r="K66" s="114">
        <v>1376</v>
      </c>
      <c r="L66" s="116">
        <v>2.9046081101049119</v>
      </c>
    </row>
    <row r="67" spans="1:12" s="110" customFormat="1" ht="15" customHeight="1" x14ac:dyDescent="0.2">
      <c r="A67" s="120"/>
      <c r="B67" s="119"/>
      <c r="C67" s="258" t="s">
        <v>107</v>
      </c>
      <c r="E67" s="113">
        <v>39.357109980469481</v>
      </c>
      <c r="F67" s="115">
        <v>31638</v>
      </c>
      <c r="G67" s="114">
        <v>31513</v>
      </c>
      <c r="H67" s="114">
        <v>31209</v>
      </c>
      <c r="I67" s="114">
        <v>31095</v>
      </c>
      <c r="J67" s="140">
        <v>30430</v>
      </c>
      <c r="K67" s="114">
        <v>1208</v>
      </c>
      <c r="L67" s="116">
        <v>3.9697666776207692</v>
      </c>
    </row>
    <row r="68" spans="1:12" s="110" customFormat="1" ht="15" customHeight="1" x14ac:dyDescent="0.2">
      <c r="A68" s="120"/>
      <c r="B68" s="119"/>
      <c r="C68" s="258" t="s">
        <v>105</v>
      </c>
      <c r="D68" s="110" t="s">
        <v>202</v>
      </c>
      <c r="E68" s="113">
        <v>18.267879134685955</v>
      </c>
      <c r="F68" s="115">
        <v>14685</v>
      </c>
      <c r="G68" s="114">
        <v>14570</v>
      </c>
      <c r="H68" s="114">
        <v>14206</v>
      </c>
      <c r="I68" s="114">
        <v>14042</v>
      </c>
      <c r="J68" s="140">
        <v>13333</v>
      </c>
      <c r="K68" s="114">
        <v>1352</v>
      </c>
      <c r="L68" s="116">
        <v>10.140253506337659</v>
      </c>
    </row>
    <row r="69" spans="1:12" s="110" customFormat="1" ht="15" customHeight="1" x14ac:dyDescent="0.2">
      <c r="A69" s="120"/>
      <c r="B69" s="119"/>
      <c r="C69" s="258"/>
      <c r="D69" s="267" t="s">
        <v>198</v>
      </c>
      <c r="E69" s="113">
        <v>54.327545114061969</v>
      </c>
      <c r="F69" s="115">
        <v>7978</v>
      </c>
      <c r="G69" s="114">
        <v>7926</v>
      </c>
      <c r="H69" s="114">
        <v>7718</v>
      </c>
      <c r="I69" s="114">
        <v>7652</v>
      </c>
      <c r="J69" s="140">
        <v>7211</v>
      </c>
      <c r="K69" s="114">
        <v>767</v>
      </c>
      <c r="L69" s="116">
        <v>10.636527527388711</v>
      </c>
    </row>
    <row r="70" spans="1:12" s="110" customFormat="1" ht="15" customHeight="1" x14ac:dyDescent="0.2">
      <c r="A70" s="120"/>
      <c r="B70" s="119"/>
      <c r="C70" s="258"/>
      <c r="D70" s="267" t="s">
        <v>199</v>
      </c>
      <c r="E70" s="113">
        <v>45.672454885938031</v>
      </c>
      <c r="F70" s="115">
        <v>6707</v>
      </c>
      <c r="G70" s="114">
        <v>6644</v>
      </c>
      <c r="H70" s="114">
        <v>6488</v>
      </c>
      <c r="I70" s="114">
        <v>6390</v>
      </c>
      <c r="J70" s="140">
        <v>6122</v>
      </c>
      <c r="K70" s="114">
        <v>585</v>
      </c>
      <c r="L70" s="116">
        <v>9.5557007513884358</v>
      </c>
    </row>
    <row r="71" spans="1:12" s="110" customFormat="1" ht="15" customHeight="1" x14ac:dyDescent="0.2">
      <c r="A71" s="120"/>
      <c r="B71" s="119"/>
      <c r="C71" s="258"/>
      <c r="D71" s="110" t="s">
        <v>203</v>
      </c>
      <c r="E71" s="113">
        <v>72.560239839775093</v>
      </c>
      <c r="F71" s="115">
        <v>58329</v>
      </c>
      <c r="G71" s="114">
        <v>58291</v>
      </c>
      <c r="H71" s="114">
        <v>58092</v>
      </c>
      <c r="I71" s="114">
        <v>58173</v>
      </c>
      <c r="J71" s="140">
        <v>57446</v>
      </c>
      <c r="K71" s="114">
        <v>883</v>
      </c>
      <c r="L71" s="116">
        <v>1.5370957072729172</v>
      </c>
    </row>
    <row r="72" spans="1:12" s="110" customFormat="1" ht="15" customHeight="1" x14ac:dyDescent="0.2">
      <c r="A72" s="120"/>
      <c r="B72" s="119"/>
      <c r="C72" s="258"/>
      <c r="D72" s="267" t="s">
        <v>198</v>
      </c>
      <c r="E72" s="113">
        <v>61.785732654425757</v>
      </c>
      <c r="F72" s="115">
        <v>36039</v>
      </c>
      <c r="G72" s="114">
        <v>36087</v>
      </c>
      <c r="H72" s="114">
        <v>35992</v>
      </c>
      <c r="I72" s="114">
        <v>36034</v>
      </c>
      <c r="J72" s="140">
        <v>35642</v>
      </c>
      <c r="K72" s="114">
        <v>397</v>
      </c>
      <c r="L72" s="116">
        <v>1.1138544413893721</v>
      </c>
    </row>
    <row r="73" spans="1:12" s="110" customFormat="1" ht="15" customHeight="1" x14ac:dyDescent="0.2">
      <c r="A73" s="120"/>
      <c r="B73" s="119"/>
      <c r="C73" s="258"/>
      <c r="D73" s="267" t="s">
        <v>199</v>
      </c>
      <c r="E73" s="113">
        <v>38.214267345574243</v>
      </c>
      <c r="F73" s="115">
        <v>22290</v>
      </c>
      <c r="G73" s="114">
        <v>22204</v>
      </c>
      <c r="H73" s="114">
        <v>22100</v>
      </c>
      <c r="I73" s="114">
        <v>22139</v>
      </c>
      <c r="J73" s="140">
        <v>21804</v>
      </c>
      <c r="K73" s="114">
        <v>486</v>
      </c>
      <c r="L73" s="116">
        <v>2.2289488167308749</v>
      </c>
    </row>
    <row r="74" spans="1:12" s="110" customFormat="1" ht="15" customHeight="1" x14ac:dyDescent="0.2">
      <c r="A74" s="120"/>
      <c r="B74" s="119"/>
      <c r="C74" s="258"/>
      <c r="D74" s="110" t="s">
        <v>204</v>
      </c>
      <c r="E74" s="113">
        <v>9.1718810255389549</v>
      </c>
      <c r="F74" s="115">
        <v>7373</v>
      </c>
      <c r="G74" s="114">
        <v>7404</v>
      </c>
      <c r="H74" s="114">
        <v>7337</v>
      </c>
      <c r="I74" s="114">
        <v>7188</v>
      </c>
      <c r="J74" s="140">
        <v>7024</v>
      </c>
      <c r="K74" s="114">
        <v>349</v>
      </c>
      <c r="L74" s="116">
        <v>4.9686788154897492</v>
      </c>
    </row>
    <row r="75" spans="1:12" s="110" customFormat="1" ht="15" customHeight="1" x14ac:dyDescent="0.2">
      <c r="A75" s="120"/>
      <c r="B75" s="119"/>
      <c r="C75" s="258"/>
      <c r="D75" s="267" t="s">
        <v>198</v>
      </c>
      <c r="E75" s="113">
        <v>64.180116641801163</v>
      </c>
      <c r="F75" s="115">
        <v>4732</v>
      </c>
      <c r="G75" s="114">
        <v>4739</v>
      </c>
      <c r="H75" s="114">
        <v>4716</v>
      </c>
      <c r="I75" s="114">
        <v>4622</v>
      </c>
      <c r="J75" s="140">
        <v>4520</v>
      </c>
      <c r="K75" s="114">
        <v>212</v>
      </c>
      <c r="L75" s="116">
        <v>4.6902654867256635</v>
      </c>
    </row>
    <row r="76" spans="1:12" s="110" customFormat="1" ht="15" customHeight="1" x14ac:dyDescent="0.2">
      <c r="A76" s="120"/>
      <c r="B76" s="119"/>
      <c r="C76" s="258"/>
      <c r="D76" s="267" t="s">
        <v>199</v>
      </c>
      <c r="E76" s="113">
        <v>35.819883358198837</v>
      </c>
      <c r="F76" s="115">
        <v>2641</v>
      </c>
      <c r="G76" s="114">
        <v>2665</v>
      </c>
      <c r="H76" s="114">
        <v>2621</v>
      </c>
      <c r="I76" s="114">
        <v>2566</v>
      </c>
      <c r="J76" s="140">
        <v>2504</v>
      </c>
      <c r="K76" s="114">
        <v>137</v>
      </c>
      <c r="L76" s="116">
        <v>5.4712460063897765</v>
      </c>
    </row>
    <row r="77" spans="1:12" s="110" customFormat="1" ht="15" customHeight="1" x14ac:dyDescent="0.2">
      <c r="A77" s="534"/>
      <c r="B77" s="119" t="s">
        <v>205</v>
      </c>
      <c r="C77" s="268"/>
      <c r="D77" s="182"/>
      <c r="E77" s="113">
        <v>10.875642753731716</v>
      </c>
      <c r="F77" s="115">
        <v>26142</v>
      </c>
      <c r="G77" s="114">
        <v>26235</v>
      </c>
      <c r="H77" s="114">
        <v>27195</v>
      </c>
      <c r="I77" s="114">
        <v>26416</v>
      </c>
      <c r="J77" s="140">
        <v>26226</v>
      </c>
      <c r="K77" s="114">
        <v>-84</v>
      </c>
      <c r="L77" s="116">
        <v>-0.32029283916723861</v>
      </c>
    </row>
    <row r="78" spans="1:12" s="110" customFormat="1" ht="15" customHeight="1" x14ac:dyDescent="0.2">
      <c r="A78" s="120"/>
      <c r="B78" s="119"/>
      <c r="C78" s="268" t="s">
        <v>106</v>
      </c>
      <c r="D78" s="182"/>
      <c r="E78" s="113">
        <v>66.112003672251547</v>
      </c>
      <c r="F78" s="115">
        <v>17283</v>
      </c>
      <c r="G78" s="114">
        <v>17312</v>
      </c>
      <c r="H78" s="114">
        <v>18040</v>
      </c>
      <c r="I78" s="114">
        <v>17306</v>
      </c>
      <c r="J78" s="140">
        <v>17174</v>
      </c>
      <c r="K78" s="114">
        <v>109</v>
      </c>
      <c r="L78" s="116">
        <v>0.63468033073250263</v>
      </c>
    </row>
    <row r="79" spans="1:12" s="110" customFormat="1" ht="15" customHeight="1" x14ac:dyDescent="0.2">
      <c r="A79" s="123"/>
      <c r="B79" s="124"/>
      <c r="C79" s="260" t="s">
        <v>107</v>
      </c>
      <c r="D79" s="261"/>
      <c r="E79" s="125">
        <v>33.887996327748453</v>
      </c>
      <c r="F79" s="143">
        <v>8859</v>
      </c>
      <c r="G79" s="144">
        <v>8923</v>
      </c>
      <c r="H79" s="144">
        <v>9155</v>
      </c>
      <c r="I79" s="144">
        <v>9110</v>
      </c>
      <c r="J79" s="145">
        <v>9052</v>
      </c>
      <c r="K79" s="144">
        <v>-193</v>
      </c>
      <c r="L79" s="146">
        <v>-2.1321254971277064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240372</v>
      </c>
      <c r="E11" s="114">
        <v>241291</v>
      </c>
      <c r="F11" s="114">
        <v>242536</v>
      </c>
      <c r="G11" s="114">
        <v>240769</v>
      </c>
      <c r="H11" s="140">
        <v>238068</v>
      </c>
      <c r="I11" s="115">
        <v>2304</v>
      </c>
      <c r="J11" s="116">
        <v>0.96779071525782545</v>
      </c>
    </row>
    <row r="12" spans="1:15" s="110" customFormat="1" ht="24.95" customHeight="1" x14ac:dyDescent="0.2">
      <c r="A12" s="193" t="s">
        <v>132</v>
      </c>
      <c r="B12" s="194" t="s">
        <v>133</v>
      </c>
      <c r="C12" s="113">
        <v>0.17389712612117883</v>
      </c>
      <c r="D12" s="115">
        <v>418</v>
      </c>
      <c r="E12" s="114">
        <v>347</v>
      </c>
      <c r="F12" s="114">
        <v>463</v>
      </c>
      <c r="G12" s="114">
        <v>438</v>
      </c>
      <c r="H12" s="140">
        <v>413</v>
      </c>
      <c r="I12" s="115">
        <v>5</v>
      </c>
      <c r="J12" s="116">
        <v>1.2106537530266344</v>
      </c>
    </row>
    <row r="13" spans="1:15" s="110" customFormat="1" ht="24.95" customHeight="1" x14ac:dyDescent="0.2">
      <c r="A13" s="193" t="s">
        <v>134</v>
      </c>
      <c r="B13" s="199" t="s">
        <v>214</v>
      </c>
      <c r="C13" s="113">
        <v>0.73427853493751349</v>
      </c>
      <c r="D13" s="115">
        <v>1765</v>
      </c>
      <c r="E13" s="114">
        <v>1830</v>
      </c>
      <c r="F13" s="114">
        <v>1841</v>
      </c>
      <c r="G13" s="114">
        <v>1854</v>
      </c>
      <c r="H13" s="140">
        <v>1822</v>
      </c>
      <c r="I13" s="115">
        <v>-57</v>
      </c>
      <c r="J13" s="116">
        <v>-3.1284302963776072</v>
      </c>
    </row>
    <row r="14" spans="1:15" s="287" customFormat="1" ht="24" customHeight="1" x14ac:dyDescent="0.2">
      <c r="A14" s="193" t="s">
        <v>215</v>
      </c>
      <c r="B14" s="199" t="s">
        <v>137</v>
      </c>
      <c r="C14" s="113">
        <v>15.86166442014877</v>
      </c>
      <c r="D14" s="115">
        <v>38127</v>
      </c>
      <c r="E14" s="114">
        <v>38210</v>
      </c>
      <c r="F14" s="114">
        <v>38061</v>
      </c>
      <c r="G14" s="114">
        <v>37949</v>
      </c>
      <c r="H14" s="140">
        <v>37975</v>
      </c>
      <c r="I14" s="115">
        <v>152</v>
      </c>
      <c r="J14" s="116">
        <v>0.40026333113890716</v>
      </c>
      <c r="K14" s="110"/>
      <c r="L14" s="110"/>
      <c r="M14" s="110"/>
      <c r="N14" s="110"/>
      <c r="O14" s="110"/>
    </row>
    <row r="15" spans="1:15" s="110" customFormat="1" ht="24.75" customHeight="1" x14ac:dyDescent="0.2">
      <c r="A15" s="193" t="s">
        <v>216</v>
      </c>
      <c r="B15" s="199" t="s">
        <v>217</v>
      </c>
      <c r="C15" s="113">
        <v>1.7830695754913217</v>
      </c>
      <c r="D15" s="115">
        <v>4286</v>
      </c>
      <c r="E15" s="114">
        <v>4246</v>
      </c>
      <c r="F15" s="114">
        <v>4226</v>
      </c>
      <c r="G15" s="114">
        <v>4213</v>
      </c>
      <c r="H15" s="140">
        <v>4204</v>
      </c>
      <c r="I15" s="115">
        <v>82</v>
      </c>
      <c r="J15" s="116">
        <v>1.9505233111322551</v>
      </c>
    </row>
    <row r="16" spans="1:15" s="287" customFormat="1" ht="24.95" customHeight="1" x14ac:dyDescent="0.2">
      <c r="A16" s="193" t="s">
        <v>218</v>
      </c>
      <c r="B16" s="199" t="s">
        <v>141</v>
      </c>
      <c r="C16" s="113">
        <v>11.419799311067845</v>
      </c>
      <c r="D16" s="115">
        <v>27450</v>
      </c>
      <c r="E16" s="114">
        <v>27545</v>
      </c>
      <c r="F16" s="114">
        <v>27354</v>
      </c>
      <c r="G16" s="114">
        <v>27234</v>
      </c>
      <c r="H16" s="140">
        <v>27285</v>
      </c>
      <c r="I16" s="115">
        <v>165</v>
      </c>
      <c r="J16" s="116">
        <v>0.60472787245739412</v>
      </c>
      <c r="K16" s="110"/>
      <c r="L16" s="110"/>
      <c r="M16" s="110"/>
      <c r="N16" s="110"/>
      <c r="O16" s="110"/>
    </row>
    <row r="17" spans="1:15" s="110" customFormat="1" ht="24.95" customHeight="1" x14ac:dyDescent="0.2">
      <c r="A17" s="193" t="s">
        <v>219</v>
      </c>
      <c r="B17" s="199" t="s">
        <v>220</v>
      </c>
      <c r="C17" s="113">
        <v>2.6587955335896027</v>
      </c>
      <c r="D17" s="115">
        <v>6391</v>
      </c>
      <c r="E17" s="114">
        <v>6419</v>
      </c>
      <c r="F17" s="114">
        <v>6481</v>
      </c>
      <c r="G17" s="114">
        <v>6502</v>
      </c>
      <c r="H17" s="140">
        <v>6486</v>
      </c>
      <c r="I17" s="115">
        <v>-95</v>
      </c>
      <c r="J17" s="116">
        <v>-1.4646931853222325</v>
      </c>
    </row>
    <row r="18" spans="1:15" s="287" customFormat="1" ht="24.95" customHeight="1" x14ac:dyDescent="0.2">
      <c r="A18" s="201" t="s">
        <v>144</v>
      </c>
      <c r="B18" s="202" t="s">
        <v>145</v>
      </c>
      <c r="C18" s="113">
        <v>4.4734827683756846</v>
      </c>
      <c r="D18" s="115">
        <v>10753</v>
      </c>
      <c r="E18" s="114">
        <v>10497</v>
      </c>
      <c r="F18" s="114">
        <v>10862</v>
      </c>
      <c r="G18" s="114">
        <v>10744</v>
      </c>
      <c r="H18" s="140">
        <v>10418</v>
      </c>
      <c r="I18" s="115">
        <v>335</v>
      </c>
      <c r="J18" s="116">
        <v>3.2155884046842003</v>
      </c>
      <c r="K18" s="110"/>
      <c r="L18" s="110"/>
      <c r="M18" s="110"/>
      <c r="N18" s="110"/>
      <c r="O18" s="110"/>
    </row>
    <row r="19" spans="1:15" s="110" customFormat="1" ht="24.95" customHeight="1" x14ac:dyDescent="0.2">
      <c r="A19" s="193" t="s">
        <v>146</v>
      </c>
      <c r="B19" s="199" t="s">
        <v>147</v>
      </c>
      <c r="C19" s="113">
        <v>17.066879669845072</v>
      </c>
      <c r="D19" s="115">
        <v>41024</v>
      </c>
      <c r="E19" s="114">
        <v>41416</v>
      </c>
      <c r="F19" s="114">
        <v>41553</v>
      </c>
      <c r="G19" s="114">
        <v>40924</v>
      </c>
      <c r="H19" s="140">
        <v>40862</v>
      </c>
      <c r="I19" s="115">
        <v>162</v>
      </c>
      <c r="J19" s="116">
        <v>0.39645636532719886</v>
      </c>
    </row>
    <row r="20" spans="1:15" s="287" customFormat="1" ht="24.95" customHeight="1" x14ac:dyDescent="0.2">
      <c r="A20" s="193" t="s">
        <v>148</v>
      </c>
      <c r="B20" s="199" t="s">
        <v>149</v>
      </c>
      <c r="C20" s="113">
        <v>3.5827800242956749</v>
      </c>
      <c r="D20" s="115">
        <v>8612</v>
      </c>
      <c r="E20" s="114">
        <v>8844</v>
      </c>
      <c r="F20" s="114">
        <v>8769</v>
      </c>
      <c r="G20" s="114">
        <v>8719</v>
      </c>
      <c r="H20" s="140">
        <v>8555</v>
      </c>
      <c r="I20" s="115">
        <v>57</v>
      </c>
      <c r="J20" s="116">
        <v>0.66627703097603741</v>
      </c>
      <c r="K20" s="110"/>
      <c r="L20" s="110"/>
      <c r="M20" s="110"/>
      <c r="N20" s="110"/>
      <c r="O20" s="110"/>
    </row>
    <row r="21" spans="1:15" s="110" customFormat="1" ht="24.95" customHeight="1" x14ac:dyDescent="0.2">
      <c r="A21" s="201" t="s">
        <v>150</v>
      </c>
      <c r="B21" s="202" t="s">
        <v>151</v>
      </c>
      <c r="C21" s="113">
        <v>2.5926480621703027</v>
      </c>
      <c r="D21" s="115">
        <v>6232</v>
      </c>
      <c r="E21" s="114">
        <v>6451</v>
      </c>
      <c r="F21" s="114">
        <v>6663</v>
      </c>
      <c r="G21" s="114">
        <v>6432</v>
      </c>
      <c r="H21" s="140">
        <v>6192</v>
      </c>
      <c r="I21" s="115">
        <v>40</v>
      </c>
      <c r="J21" s="116">
        <v>0.64599483204134367</v>
      </c>
    </row>
    <row r="22" spans="1:15" s="110" customFormat="1" ht="24.95" customHeight="1" x14ac:dyDescent="0.2">
      <c r="A22" s="201" t="s">
        <v>152</v>
      </c>
      <c r="B22" s="199" t="s">
        <v>153</v>
      </c>
      <c r="C22" s="113">
        <v>14.048225250861165</v>
      </c>
      <c r="D22" s="115">
        <v>33768</v>
      </c>
      <c r="E22" s="114">
        <v>33347</v>
      </c>
      <c r="F22" s="114">
        <v>32942</v>
      </c>
      <c r="G22" s="114">
        <v>31733</v>
      </c>
      <c r="H22" s="140">
        <v>31299</v>
      </c>
      <c r="I22" s="115">
        <v>2469</v>
      </c>
      <c r="J22" s="116">
        <v>7.8884309402856321</v>
      </c>
    </row>
    <row r="23" spans="1:15" s="110" customFormat="1" ht="24.95" customHeight="1" x14ac:dyDescent="0.2">
      <c r="A23" s="193" t="s">
        <v>154</v>
      </c>
      <c r="B23" s="199" t="s">
        <v>155</v>
      </c>
      <c r="C23" s="113">
        <v>6.2028855274324792</v>
      </c>
      <c r="D23" s="115">
        <v>14910</v>
      </c>
      <c r="E23" s="114">
        <v>14886</v>
      </c>
      <c r="F23" s="114">
        <v>14943</v>
      </c>
      <c r="G23" s="114">
        <v>15520</v>
      </c>
      <c r="H23" s="140">
        <v>15621</v>
      </c>
      <c r="I23" s="115">
        <v>-711</v>
      </c>
      <c r="J23" s="116">
        <v>-4.5515652006913774</v>
      </c>
    </row>
    <row r="24" spans="1:15" s="110" customFormat="1" ht="24.95" customHeight="1" x14ac:dyDescent="0.2">
      <c r="A24" s="193" t="s">
        <v>156</v>
      </c>
      <c r="B24" s="199" t="s">
        <v>221</v>
      </c>
      <c r="C24" s="113">
        <v>13.231574393024147</v>
      </c>
      <c r="D24" s="115">
        <v>31805</v>
      </c>
      <c r="E24" s="114">
        <v>32421</v>
      </c>
      <c r="F24" s="114">
        <v>33527</v>
      </c>
      <c r="G24" s="114">
        <v>33721</v>
      </c>
      <c r="H24" s="140">
        <v>33334</v>
      </c>
      <c r="I24" s="115">
        <v>-1529</v>
      </c>
      <c r="J24" s="116">
        <v>-4.586908261834763</v>
      </c>
    </row>
    <row r="25" spans="1:15" s="110" customFormat="1" ht="24.95" customHeight="1" x14ac:dyDescent="0.2">
      <c r="A25" s="193" t="s">
        <v>222</v>
      </c>
      <c r="B25" s="204" t="s">
        <v>159</v>
      </c>
      <c r="C25" s="113">
        <v>7.1435108914515837</v>
      </c>
      <c r="D25" s="115">
        <v>17171</v>
      </c>
      <c r="E25" s="114">
        <v>16996</v>
      </c>
      <c r="F25" s="114">
        <v>17232</v>
      </c>
      <c r="G25" s="114">
        <v>17141</v>
      </c>
      <c r="H25" s="140">
        <v>16238</v>
      </c>
      <c r="I25" s="115">
        <v>933</v>
      </c>
      <c r="J25" s="116">
        <v>5.7457815001847514</v>
      </c>
    </row>
    <row r="26" spans="1:15" s="110" customFormat="1" ht="24.95" customHeight="1" x14ac:dyDescent="0.2">
      <c r="A26" s="201">
        <v>782.78300000000002</v>
      </c>
      <c r="B26" s="203" t="s">
        <v>160</v>
      </c>
      <c r="C26" s="113">
        <v>0.58534271878588184</v>
      </c>
      <c r="D26" s="115">
        <v>1407</v>
      </c>
      <c r="E26" s="114">
        <v>1492</v>
      </c>
      <c r="F26" s="114">
        <v>1605</v>
      </c>
      <c r="G26" s="114">
        <v>1716</v>
      </c>
      <c r="H26" s="140">
        <v>1782</v>
      </c>
      <c r="I26" s="115">
        <v>-375</v>
      </c>
      <c r="J26" s="116">
        <v>-21.043771043771045</v>
      </c>
    </row>
    <row r="27" spans="1:15" s="110" customFormat="1" ht="24.95" customHeight="1" x14ac:dyDescent="0.2">
      <c r="A27" s="193" t="s">
        <v>161</v>
      </c>
      <c r="B27" s="199" t="s">
        <v>223</v>
      </c>
      <c r="C27" s="113">
        <v>2.4961309969547201</v>
      </c>
      <c r="D27" s="115">
        <v>6000</v>
      </c>
      <c r="E27" s="114">
        <v>5999</v>
      </c>
      <c r="F27" s="114">
        <v>5955</v>
      </c>
      <c r="G27" s="114">
        <v>5828</v>
      </c>
      <c r="H27" s="140">
        <v>5783</v>
      </c>
      <c r="I27" s="115">
        <v>217</v>
      </c>
      <c r="J27" s="116">
        <v>3.7523776586546775</v>
      </c>
    </row>
    <row r="28" spans="1:15" s="110" customFormat="1" ht="24.95" customHeight="1" x14ac:dyDescent="0.2">
      <c r="A28" s="193" t="s">
        <v>163</v>
      </c>
      <c r="B28" s="199" t="s">
        <v>164</v>
      </c>
      <c r="C28" s="113">
        <v>3.3294227281047708</v>
      </c>
      <c r="D28" s="115">
        <v>8003</v>
      </c>
      <c r="E28" s="114">
        <v>8240</v>
      </c>
      <c r="F28" s="114">
        <v>7868</v>
      </c>
      <c r="G28" s="114">
        <v>8037</v>
      </c>
      <c r="H28" s="140">
        <v>7831</v>
      </c>
      <c r="I28" s="115">
        <v>172</v>
      </c>
      <c r="J28" s="116">
        <v>2.1963989273400588</v>
      </c>
    </row>
    <row r="29" spans="1:15" s="110" customFormat="1" ht="24.95" customHeight="1" x14ac:dyDescent="0.2">
      <c r="A29" s="193">
        <v>86</v>
      </c>
      <c r="B29" s="199" t="s">
        <v>165</v>
      </c>
      <c r="C29" s="113">
        <v>3.2578669728587357</v>
      </c>
      <c r="D29" s="115">
        <v>7831</v>
      </c>
      <c r="E29" s="114">
        <v>7777</v>
      </c>
      <c r="F29" s="114">
        <v>7741</v>
      </c>
      <c r="G29" s="114">
        <v>7662</v>
      </c>
      <c r="H29" s="140">
        <v>7653</v>
      </c>
      <c r="I29" s="115">
        <v>178</v>
      </c>
      <c r="J29" s="116">
        <v>2.3258852737488565</v>
      </c>
    </row>
    <row r="30" spans="1:15" s="110" customFormat="1" ht="24.95" customHeight="1" x14ac:dyDescent="0.2">
      <c r="A30" s="193">
        <v>87.88</v>
      </c>
      <c r="B30" s="204" t="s">
        <v>166</v>
      </c>
      <c r="C30" s="113">
        <v>2.8077313497412346</v>
      </c>
      <c r="D30" s="115">
        <v>6749</v>
      </c>
      <c r="E30" s="114">
        <v>6809</v>
      </c>
      <c r="F30" s="114">
        <v>6751</v>
      </c>
      <c r="G30" s="114">
        <v>6675</v>
      </c>
      <c r="H30" s="140">
        <v>6595</v>
      </c>
      <c r="I30" s="115">
        <v>154</v>
      </c>
      <c r="J30" s="116">
        <v>2.3351023502653527</v>
      </c>
    </row>
    <row r="31" spans="1:15" s="110" customFormat="1" ht="24.95" customHeight="1" x14ac:dyDescent="0.2">
      <c r="A31" s="193" t="s">
        <v>167</v>
      </c>
      <c r="B31" s="199" t="s">
        <v>168</v>
      </c>
      <c r="C31" s="113">
        <v>2.4116785648910857</v>
      </c>
      <c r="D31" s="115">
        <v>5797</v>
      </c>
      <c r="E31" s="114">
        <v>5728</v>
      </c>
      <c r="F31" s="114">
        <v>5756</v>
      </c>
      <c r="G31" s="114">
        <v>5676</v>
      </c>
      <c r="H31" s="140">
        <v>5695</v>
      </c>
      <c r="I31" s="115">
        <v>102</v>
      </c>
      <c r="J31" s="116">
        <v>1.791044776119403</v>
      </c>
    </row>
    <row r="32" spans="1:15" s="110" customFormat="1" ht="24.95" customHeight="1" x14ac:dyDescent="0.2">
      <c r="A32" s="193"/>
      <c r="B32" s="288" t="s">
        <v>224</v>
      </c>
      <c r="C32" s="113">
        <v>0</v>
      </c>
      <c r="D32" s="115">
        <v>0</v>
      </c>
      <c r="E32" s="114" t="s">
        <v>513</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0.17389712612117883</v>
      </c>
      <c r="D34" s="115">
        <v>418</v>
      </c>
      <c r="E34" s="114">
        <v>347</v>
      </c>
      <c r="F34" s="114">
        <v>463</v>
      </c>
      <c r="G34" s="114">
        <v>438</v>
      </c>
      <c r="H34" s="140">
        <v>413</v>
      </c>
      <c r="I34" s="115">
        <v>5</v>
      </c>
      <c r="J34" s="116">
        <v>1.2106537530266344</v>
      </c>
    </row>
    <row r="35" spans="1:10" s="110" customFormat="1" ht="24.95" customHeight="1" x14ac:dyDescent="0.2">
      <c r="A35" s="292" t="s">
        <v>171</v>
      </c>
      <c r="B35" s="293" t="s">
        <v>172</v>
      </c>
      <c r="C35" s="113">
        <v>21.069425723461968</v>
      </c>
      <c r="D35" s="115">
        <v>50645</v>
      </c>
      <c r="E35" s="114">
        <v>50537</v>
      </c>
      <c r="F35" s="114">
        <v>50764</v>
      </c>
      <c r="G35" s="114">
        <v>50547</v>
      </c>
      <c r="H35" s="140">
        <v>50215</v>
      </c>
      <c r="I35" s="115">
        <v>430</v>
      </c>
      <c r="J35" s="116">
        <v>0.85631783331673805</v>
      </c>
    </row>
    <row r="36" spans="1:10" s="110" customFormat="1" ht="24.95" customHeight="1" x14ac:dyDescent="0.2">
      <c r="A36" s="294" t="s">
        <v>173</v>
      </c>
      <c r="B36" s="295" t="s">
        <v>174</v>
      </c>
      <c r="C36" s="125">
        <v>78.756677150416849</v>
      </c>
      <c r="D36" s="143">
        <v>189309</v>
      </c>
      <c r="E36" s="144">
        <v>190406</v>
      </c>
      <c r="F36" s="144">
        <v>191305</v>
      </c>
      <c r="G36" s="144">
        <v>189784</v>
      </c>
      <c r="H36" s="145">
        <v>187440</v>
      </c>
      <c r="I36" s="143">
        <v>1869</v>
      </c>
      <c r="J36" s="146">
        <v>0.99711907810499356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2020-09-25T10:51:44Z</dcterms:created>
  <dcterms:modified xsi:type="dcterms:W3CDTF">2020-09-28T08:10:47Z</dcterms:modified>
</cp:coreProperties>
</file>