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34" i="24"/>
  <c r="L57" i="15"/>
  <c r="K57" i="15"/>
  <c r="C38" i="24"/>
  <c r="C37" i="24"/>
  <c r="C35" i="24"/>
  <c r="C34" i="24"/>
  <c r="G34" i="24" s="1"/>
  <c r="C33" i="24"/>
  <c r="C32" i="24"/>
  <c r="L32" i="24" s="1"/>
  <c r="C31" i="24"/>
  <c r="C30" i="24"/>
  <c r="C29" i="24"/>
  <c r="C28" i="24"/>
  <c r="C27" i="24"/>
  <c r="C26" i="24"/>
  <c r="G26" i="24" s="1"/>
  <c r="C25" i="24"/>
  <c r="C24" i="24"/>
  <c r="L24" i="24" s="1"/>
  <c r="C23" i="24"/>
  <c r="C22" i="24"/>
  <c r="C21" i="24"/>
  <c r="C20" i="24"/>
  <c r="C19" i="24"/>
  <c r="C18" i="24"/>
  <c r="G18" i="24" s="1"/>
  <c r="C17" i="24"/>
  <c r="C16" i="24"/>
  <c r="L16" i="24" s="1"/>
  <c r="C15" i="24"/>
  <c r="C9" i="24"/>
  <c r="C8" i="24"/>
  <c r="C7" i="24"/>
  <c r="B38" i="24"/>
  <c r="B37" i="24"/>
  <c r="J37" i="24" s="1"/>
  <c r="B35" i="24"/>
  <c r="B34" i="24"/>
  <c r="B33" i="24"/>
  <c r="B32" i="24"/>
  <c r="D32" i="24" s="1"/>
  <c r="B31" i="24"/>
  <c r="B30" i="24"/>
  <c r="B29" i="24"/>
  <c r="B28" i="24"/>
  <c r="B27" i="24"/>
  <c r="B26" i="24"/>
  <c r="B25" i="24"/>
  <c r="B24" i="24"/>
  <c r="D24" i="24" s="1"/>
  <c r="B23" i="24"/>
  <c r="B22" i="24"/>
  <c r="B21" i="24"/>
  <c r="B20" i="24"/>
  <c r="B19" i="24"/>
  <c r="B18" i="24"/>
  <c r="B17" i="24"/>
  <c r="B16" i="24"/>
  <c r="B15" i="24"/>
  <c r="B9" i="24"/>
  <c r="B8" i="24"/>
  <c r="B7" i="24"/>
  <c r="L18" i="24" l="1"/>
  <c r="L26" i="24"/>
  <c r="K20" i="24"/>
  <c r="J20" i="24"/>
  <c r="H20" i="24"/>
  <c r="F20" i="24"/>
  <c r="D20" i="24"/>
  <c r="G9" i="24"/>
  <c r="M9" i="24"/>
  <c r="E9" i="24"/>
  <c r="L9" i="24"/>
  <c r="I9" i="24"/>
  <c r="F21" i="24"/>
  <c r="D21" i="24"/>
  <c r="J21" i="24"/>
  <c r="K21" i="24"/>
  <c r="H21" i="24"/>
  <c r="B39" i="24"/>
  <c r="B45" i="24"/>
  <c r="K22" i="24"/>
  <c r="J22" i="24"/>
  <c r="H22" i="24"/>
  <c r="F22" i="24"/>
  <c r="D22" i="24"/>
  <c r="F29" i="24"/>
  <c r="D29" i="24"/>
  <c r="J29" i="24"/>
  <c r="K29" i="24"/>
  <c r="H29" i="24"/>
  <c r="B14" i="24"/>
  <c r="B6" i="24"/>
  <c r="F7" i="24"/>
  <c r="D7" i="24"/>
  <c r="J7" i="24"/>
  <c r="K7" i="24"/>
  <c r="H7" i="24"/>
  <c r="F9" i="24"/>
  <c r="D9" i="24"/>
  <c r="J9" i="24"/>
  <c r="K9" i="24"/>
  <c r="H9" i="24"/>
  <c r="K30" i="24"/>
  <c r="J30" i="24"/>
  <c r="H30" i="24"/>
  <c r="F30" i="24"/>
  <c r="D30" i="24"/>
  <c r="K8" i="24"/>
  <c r="J8" i="24"/>
  <c r="H8" i="24"/>
  <c r="F8" i="24"/>
  <c r="D8" i="24"/>
  <c r="F35" i="24"/>
  <c r="D35" i="24"/>
  <c r="J35" i="24"/>
  <c r="K35" i="24"/>
  <c r="H35" i="24"/>
  <c r="F23" i="24"/>
  <c r="D23" i="24"/>
  <c r="J23" i="24"/>
  <c r="H23" i="24"/>
  <c r="K23" i="24"/>
  <c r="G15" i="24"/>
  <c r="M15" i="24"/>
  <c r="E15" i="24"/>
  <c r="L15" i="24"/>
  <c r="I15" i="24"/>
  <c r="I28" i="24"/>
  <c r="M28" i="24"/>
  <c r="E28" i="24"/>
  <c r="L28" i="24"/>
  <c r="G28" i="24"/>
  <c r="G31" i="24"/>
  <c r="M31" i="24"/>
  <c r="E31" i="24"/>
  <c r="L31" i="24"/>
  <c r="I31" i="24"/>
  <c r="F33" i="24"/>
  <c r="D33" i="24"/>
  <c r="J33" i="24"/>
  <c r="K33" i="24"/>
  <c r="H33" i="24"/>
  <c r="I22" i="24"/>
  <c r="M22" i="24"/>
  <c r="E22" i="24"/>
  <c r="L22" i="24"/>
  <c r="G22" i="24"/>
  <c r="G25" i="24"/>
  <c r="M25" i="24"/>
  <c r="E25" i="24"/>
  <c r="L25" i="24"/>
  <c r="I25" i="24"/>
  <c r="C45" i="24"/>
  <c r="C39" i="24"/>
  <c r="F17" i="24"/>
  <c r="D17" i="24"/>
  <c r="J17" i="24"/>
  <c r="K17" i="24"/>
  <c r="H17" i="24"/>
  <c r="F15" i="24"/>
  <c r="D15" i="24"/>
  <c r="J15" i="24"/>
  <c r="H15" i="24"/>
  <c r="K15" i="24"/>
  <c r="K18" i="24"/>
  <c r="J18" i="24"/>
  <c r="H18" i="24"/>
  <c r="F18" i="24"/>
  <c r="D18" i="24"/>
  <c r="K24" i="24"/>
  <c r="J24" i="24"/>
  <c r="H24" i="24"/>
  <c r="F24" i="24"/>
  <c r="F27" i="24"/>
  <c r="D27" i="24"/>
  <c r="J27" i="24"/>
  <c r="K27" i="24"/>
  <c r="H27" i="24"/>
  <c r="H37" i="24"/>
  <c r="F37" i="24"/>
  <c r="D37" i="24"/>
  <c r="K37" i="24"/>
  <c r="G7" i="24"/>
  <c r="M7" i="24"/>
  <c r="E7" i="24"/>
  <c r="L7" i="24"/>
  <c r="I7" i="24"/>
  <c r="G19" i="24"/>
  <c r="M19" i="24"/>
  <c r="E19" i="24"/>
  <c r="L19" i="24"/>
  <c r="I19" i="24"/>
  <c r="G29" i="24"/>
  <c r="M29" i="24"/>
  <c r="E29" i="24"/>
  <c r="L29" i="24"/>
  <c r="I29" i="24"/>
  <c r="G35" i="24"/>
  <c r="M35" i="24"/>
  <c r="E35" i="24"/>
  <c r="L35" i="24"/>
  <c r="I35" i="24"/>
  <c r="K58" i="24"/>
  <c r="J58" i="24"/>
  <c r="I58" i="24"/>
  <c r="K74" i="24"/>
  <c r="J74" i="24"/>
  <c r="I74" i="24"/>
  <c r="I8" i="24"/>
  <c r="M8" i="24"/>
  <c r="E8" i="24"/>
  <c r="L8" i="24"/>
  <c r="G8" i="24"/>
  <c r="K32" i="24"/>
  <c r="J32" i="24"/>
  <c r="H32" i="24"/>
  <c r="F32" i="24"/>
  <c r="K16" i="24"/>
  <c r="J16" i="24"/>
  <c r="H16" i="24"/>
  <c r="F16" i="24"/>
  <c r="F25" i="24"/>
  <c r="D25" i="24"/>
  <c r="J25" i="24"/>
  <c r="K25" i="24"/>
  <c r="H25" i="24"/>
  <c r="K34" i="24"/>
  <c r="J34" i="24"/>
  <c r="H34" i="24"/>
  <c r="F34" i="24"/>
  <c r="D34" i="24"/>
  <c r="I20" i="24"/>
  <c r="M20" i="24"/>
  <c r="E20" i="24"/>
  <c r="L20" i="24"/>
  <c r="G20" i="24"/>
  <c r="G23" i="24"/>
  <c r="M23" i="24"/>
  <c r="E23" i="24"/>
  <c r="L23" i="24"/>
  <c r="I23" i="24"/>
  <c r="I37" i="24"/>
  <c r="G37" i="24"/>
  <c r="L37" i="24"/>
  <c r="M37" i="24"/>
  <c r="E37" i="24"/>
  <c r="K26" i="24"/>
  <c r="J26" i="24"/>
  <c r="H26" i="24"/>
  <c r="F26" i="24"/>
  <c r="D26" i="24"/>
  <c r="F19" i="24"/>
  <c r="D19" i="24"/>
  <c r="J19" i="24"/>
  <c r="K19" i="24"/>
  <c r="H19" i="24"/>
  <c r="K28" i="24"/>
  <c r="J28" i="24"/>
  <c r="H28" i="24"/>
  <c r="F28" i="24"/>
  <c r="D28" i="24"/>
  <c r="F31" i="24"/>
  <c r="D31" i="24"/>
  <c r="J31" i="24"/>
  <c r="H31" i="24"/>
  <c r="K31" i="24"/>
  <c r="D38" i="24"/>
  <c r="K38" i="24"/>
  <c r="J38" i="24"/>
  <c r="H38" i="24"/>
  <c r="F38" i="24"/>
  <c r="C14" i="24"/>
  <c r="C6" i="24"/>
  <c r="G17" i="24"/>
  <c r="M17" i="24"/>
  <c r="E17" i="24"/>
  <c r="L17" i="24"/>
  <c r="I17" i="24"/>
  <c r="I30" i="24"/>
  <c r="M30" i="24"/>
  <c r="E30" i="24"/>
  <c r="L30" i="24"/>
  <c r="G30" i="24"/>
  <c r="G33" i="24"/>
  <c r="M33" i="24"/>
  <c r="E33" i="24"/>
  <c r="L33" i="24"/>
  <c r="I33" i="24"/>
  <c r="D16" i="24"/>
  <c r="G21" i="24"/>
  <c r="M21" i="24"/>
  <c r="E21" i="24"/>
  <c r="L21" i="24"/>
  <c r="I21" i="24"/>
  <c r="G27" i="24"/>
  <c r="M27" i="24"/>
  <c r="E27" i="24"/>
  <c r="L27" i="24"/>
  <c r="I27" i="24"/>
  <c r="M38" i="24"/>
  <c r="E38" i="24"/>
  <c r="L38" i="24"/>
  <c r="G38" i="24"/>
  <c r="I38" i="24"/>
  <c r="K66" i="24"/>
  <c r="J66" i="24"/>
  <c r="I66" i="24"/>
  <c r="I77" i="24"/>
  <c r="H41" i="24"/>
  <c r="F41" i="24"/>
  <c r="D41" i="24"/>
  <c r="K41" i="24"/>
  <c r="K53" i="24"/>
  <c r="J53" i="24"/>
  <c r="K61" i="24"/>
  <c r="J61" i="24"/>
  <c r="K69" i="24"/>
  <c r="J69" i="24"/>
  <c r="G16" i="24"/>
  <c r="G24" i="24"/>
  <c r="G32" i="24"/>
  <c r="K55" i="24"/>
  <c r="J55" i="24"/>
  <c r="K63" i="24"/>
  <c r="J63" i="24"/>
  <c r="K71" i="24"/>
  <c r="J71" i="24"/>
  <c r="K52" i="24"/>
  <c r="J52" i="24"/>
  <c r="K60" i="24"/>
  <c r="J60" i="24"/>
  <c r="K68" i="24"/>
  <c r="J68"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K51" i="24"/>
  <c r="J51" i="24"/>
  <c r="K59" i="24"/>
  <c r="J59" i="24"/>
  <c r="K67" i="24"/>
  <c r="J67" i="24"/>
  <c r="K75" i="24"/>
  <c r="K77" i="24" s="1"/>
  <c r="J75" i="24"/>
  <c r="I16" i="24"/>
  <c r="M16" i="24"/>
  <c r="E16" i="24"/>
  <c r="I24" i="24"/>
  <c r="M24" i="24"/>
  <c r="E24" i="24"/>
  <c r="I32" i="24"/>
  <c r="M32" i="24"/>
  <c r="E32" i="24"/>
  <c r="K56" i="24"/>
  <c r="J56" i="24"/>
  <c r="K64" i="24"/>
  <c r="J64" i="24"/>
  <c r="K72" i="24"/>
  <c r="J72" i="24"/>
  <c r="G40" i="24"/>
  <c r="G42" i="24"/>
  <c r="G44" i="24"/>
  <c r="H40" i="24"/>
  <c r="L41" i="24"/>
  <c r="H42" i="24"/>
  <c r="L43" i="24"/>
  <c r="H44" i="24"/>
  <c r="J42" i="24"/>
  <c r="J44" i="24"/>
  <c r="E40" i="24"/>
  <c r="E42" i="24"/>
  <c r="E44" i="24"/>
  <c r="H39" i="24" l="1"/>
  <c r="F39" i="24"/>
  <c r="D39" i="24"/>
  <c r="K39" i="24"/>
  <c r="J39" i="24"/>
  <c r="J77" i="24"/>
  <c r="K79" i="24"/>
  <c r="K78" i="24"/>
  <c r="K6" i="24"/>
  <c r="J6" i="24"/>
  <c r="H6" i="24"/>
  <c r="F6" i="24"/>
  <c r="D6" i="24"/>
  <c r="I78" i="24"/>
  <c r="I79" i="24"/>
  <c r="K14" i="24"/>
  <c r="J14" i="24"/>
  <c r="H14" i="24"/>
  <c r="F14" i="24"/>
  <c r="D14" i="24"/>
  <c r="I39" i="24"/>
  <c r="G39" i="24"/>
  <c r="L39" i="24"/>
  <c r="E39" i="24"/>
  <c r="M39" i="24"/>
  <c r="I6" i="24"/>
  <c r="M6" i="24"/>
  <c r="E6" i="24"/>
  <c r="G6" i="24"/>
  <c r="L6" i="24"/>
  <c r="I45" i="24"/>
  <c r="G45" i="24"/>
  <c r="M45" i="24"/>
  <c r="E45" i="24"/>
  <c r="L45" i="24"/>
  <c r="I14" i="24"/>
  <c r="M14" i="24"/>
  <c r="E14" i="24"/>
  <c r="L14" i="24"/>
  <c r="G14" i="24"/>
  <c r="H45" i="24"/>
  <c r="F45" i="24"/>
  <c r="D45" i="24"/>
  <c r="K45" i="24"/>
  <c r="J45" i="24"/>
  <c r="I82" i="24" l="1"/>
  <c r="I81" i="24"/>
  <c r="J79" i="24"/>
  <c r="I83" i="24" s="1"/>
  <c r="J78" i="24"/>
</calcChain>
</file>

<file path=xl/sharedStrings.xml><?xml version="1.0" encoding="utf-8"?>
<sst xmlns="http://schemas.openxmlformats.org/spreadsheetml/2006/main" count="1789" uniqueCount="520">
  <si>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</si>
  <si>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</si>
  <si>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</si>
  <si>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</si>
  <si>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</si>
  <si>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</si>
  <si>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</si>
  <si>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</si>
  <si>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</si>
  <si>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</si>
  <si>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</si>
  <si>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</si>
  <si>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</si>
  <si>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Neuburg-Schrobenhausen (09185)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</si>
  <si>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</si>
  <si>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</si>
  <si>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</si>
  <si>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</si>
  <si>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</si>
  <si>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</si>
  <si>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</si>
  <si>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</si>
  <si>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</si>
  <si>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</si>
  <si>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</si>
  <si>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</si>
  <si>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</si>
  <si>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</si>
  <si>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</si>
  <si>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</si>
  <si>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</si>
  <si>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</si>
  <si>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</si>
  <si>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</si>
  <si>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</si>
  <si>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</si>
  <si>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</si>
  <si>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</si>
  <si>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</si>
  <si>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</si>
  <si>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</si>
  <si>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</si>
  <si>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</si>
  <si>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</si>
  <si>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</si>
  <si>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</si>
  <si>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</si>
  <si>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</si>
  <si>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</si>
  <si>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</si>
  <si>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</si>
  <si>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</si>
  <si>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</si>
  <si>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</si>
  <si>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</si>
  <si>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</si>
  <si>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</si>
  <si>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</si>
  <si>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</si>
  <si>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</si>
  <si>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</si>
  <si>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</si>
  <si>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</si>
  <si>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</si>
  <si>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</si>
  <si>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</si>
  <si>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</si>
  <si>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</si>
  <si>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</si>
  <si>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</si>
  <si>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</si>
  <si>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</si>
  <si>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</si>
  <si>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</si>
  <si>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</si>
  <si>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</si>
  <si>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</si>
  <si>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</si>
  <si>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</si>
  <si>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</si>
  <si>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</si>
  <si>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</si>
  <si>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</si>
  <si>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</si>
  <si>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</si>
  <si>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</si>
  <si>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</si>
  <si>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</si>
  <si>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</si>
  <si>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</si>
  <si>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</si>
  <si>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</si>
  <si>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Neuburg-Schrobenhausen (09185);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</si>
  <si>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</si>
  <si>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</si>
  <si>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</si>
  <si>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</si>
  <si>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</si>
  <si>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</si>
  <si>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</si>
  <si>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</si>
  <si>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</si>
  <si>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</si>
  <si>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</si>
  <si>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</si>
  <si>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</si>
  <si>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</si>
  <si>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</si>
  <si>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</si>
  <si>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</si>
  <si>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</si>
  <si>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</si>
  <si>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</si>
  <si>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</si>
  <si>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</si>
  <si>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</si>
  <si>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</si>
  <si>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</si>
  <si>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</si>
  <si>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</si>
  <si>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</si>
  <si>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</si>
  <si>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</si>
  <si>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</si>
  <si>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</si>
  <si>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</si>
  <si>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</si>
  <si>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</si>
  <si>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</si>
  <si>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</si>
  <si>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</si>
  <si>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</si>
  <si>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</si>
  <si>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</si>
  <si>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</si>
  <si>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</si>
  <si>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</si>
  <si>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</si>
  <si>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</si>
  <si>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</si>
  <si>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</si>
  <si>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</si>
  <si>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</si>
  <si>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</si>
  <si>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</si>
  <si>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</si>
  <si>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</si>
  <si>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</si>
  <si>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</si>
  <si>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</si>
  <si>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</si>
  <si>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</si>
  <si>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</si>
  <si>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</si>
  <si>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</si>
  <si>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</si>
  <si>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</si>
  <si>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</si>
  <si>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</si>
  <si>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</si>
  <si>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</si>
  <si>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</si>
  <si>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</si>
  <si>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</si>
  <si>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</si>
  <si>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</si>
  <si>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</si>
  <si>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</si>
  <si>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</si>
  <si>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</si>
  <si>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</si>
  <si>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</si>
  <si>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</si>
  <si>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</si>
  <si>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</si>
  <si>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</si>
  <si>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</si>
  <si>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</si>
  <si>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</si>
  <si>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</si>
  <si>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</si>
  <si>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</si>
  <si>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</si>
  <si>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Neuburg-Schrobenhausen (09185)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</si>
  <si>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</si>
  <si>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</si>
  <si>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</si>
  <si>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</si>
  <si>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</si>
  <si>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</si>
  <si>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</si>
  <si>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</si>
  <si>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</si>
  <si>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</si>
  <si>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</si>
  <si>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</si>
  <si>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</si>
  <si>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</si>
  <si>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</si>
  <si>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</si>
  <si>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</si>
  <si>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</si>
  <si>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</si>
  <si>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</si>
  <si>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</si>
  <si>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</si>
  <si>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</si>
  <si>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</si>
  <si>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</si>
  <si>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</si>
  <si>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</si>
  <si>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</si>
  <si>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</si>
  <si>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</si>
  <si>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</si>
  <si>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</si>
  <si>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</si>
  <si>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</si>
  <si>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</si>
  <si>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</si>
  <si>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</si>
  <si>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</si>
  <si>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</si>
  <si>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</si>
  <si>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</si>
  <si>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</si>
  <si>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</si>
  <si>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</si>
  <si>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</si>
  <si>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</si>
  <si>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</si>
  <si>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</si>
  <si>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</si>
  <si>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</si>
  <si>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</si>
  <si>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</si>
  <si>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</si>
  <si>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</si>
  <si>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</si>
  <si>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</si>
  <si>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</si>
  <si>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</si>
  <si>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</si>
  <si>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</si>
  <si>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</si>
  <si>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</si>
  <si>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</si>
  <si>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</si>
  <si>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</si>
  <si>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</si>
  <si>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</si>
  <si>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</si>
  <si>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</si>
  <si>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</si>
  <si>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</si>
  <si>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</si>
  <si>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</si>
  <si>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</si>
  <si>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</si>
  <si>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</si>
  <si>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</si>
  <si>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</si>
  <si>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</si>
  <si>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</si>
  <si>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</si>
  <si>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</si>
  <si>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</si>
  <si>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</si>
  <si>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</si>
  <si>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</si>
  <si>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</si>
  <si>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</si>
  <si>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</si>
  <si>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</si>
  <si>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</si>
  <si>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</si>
  <si>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</si>
  <si>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</si>
  <si>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</si>
  <si>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</si>
  <si>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</si>
  <si>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</si>
  <si>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</si>
  <si>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</si>
  <si>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</si>
  <si>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</si>
  <si>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</si>
  <si>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</si>
  <si>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</si>
  <si>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</si>
  <si>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</si>
  <si>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</si>
  <si>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</si>
  <si>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</si>
  <si>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</si>
  <si>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</si>
  <si>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</si>
  <si>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</si>
  <si>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</si>
  <si>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</si>
  <si>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</si>
  <si>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</si>
  <si>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</si>
  <si>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</si>
  <si>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</si>
  <si>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</si>
  <si>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</si>
  <si>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</si>
  <si>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</si>
  <si>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</si>
  <si>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</si>
  <si>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</si>
  <si>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</si>
  <si>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</si>
  <si>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</si>
  <si>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</si>
  <si>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</si>
  <si>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</si>
  <si>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</si>
  <si>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</si>
  <si>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</si>
  <si>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</si>
  <si>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</si>
  <si>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</si>
  <si>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</si>
  <si>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</si>
  <si>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</si>
  <si>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</si>
  <si>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</si>
  <si>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</si>
  <si>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</si>
  <si>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</si>
  <si>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</si>
  <si>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</si>
  <si>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</si>
  <si>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</si>
  <si>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</si>
  <si>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</si>
  <si>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</si>
  <si>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</si>
  <si>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</si>
  <si>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</si>
  <si>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</si>
  <si>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</si>
  <si>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</si>
  <si>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</si>
  <si>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</si>
  <si>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</si>
  <si>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</si>
  <si>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</si>
  <si>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</si>
  <si>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</si>
  <si>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</si>
  <si>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</si>
  <si>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</si>
  <si>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</si>
  <si>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</si>
  <si>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</si>
  <si>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</si>
  <si>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</si>
  <si>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</si>
  <si>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</si>
  <si>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</si>
  <si>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</si>
  <si>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</si>
  <si>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</si>
  <si>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</si>
  <si>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</si>
  <si>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</si>
  <si>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</si>
  <si>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</si>
  <si>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</si>
  <si>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</si>
  <si>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Neuburg-Schrobenhausen (09185);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</si>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</sst>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{E4A00E0D-C0FF-4436-BEB5-B014A1F9FD0C}</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93DC-463F-A8B7-2DE4D8BCC91C}"/>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{6E445CA4-DB8F-4FFD-BF96-66F71A698983}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3DC-463F-A8B7-2DE4D8BCC91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{4C4318F4-0426-45CE-9A3B-1BF4D60F3E3F}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3DC-463F-A8B7-2DE4D8BCC91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{1167ACC1-B638-4336-AD04-F74541491114}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3DC-463F-A8B7-2DE4D8BCC91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1.2389165553261265</c:v>
                </c:pt>
                <c:pt idx="1">
                  <c:v>1.0013227114154917</c:v>
                </c:pt>
                <c:pt idx="2">
                  <c:v>1.1186464311118853</c:v>
                </c:pt>
                <c:pt idx="3">
                  <c:v>1.0875687030768</c:v>
                </c:pt>
              </c:numCache>
            </c:numRef>
          </c:val>
          <c:extLst>
            <c:ext xmlns:c16="http://schemas.microsoft.com/office/drawing/2014/chart" uri="{C3380CC4-5D6E-409C-BE32-E72D297353CC}">
              <c16:uniqueId val="{00000004-93DC-463F-A8B7-2DE4D8BCC91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{A2949A94-872F-4F67-A11B-EB67E790187C}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3DC-463F-A8B7-2DE4D8BCC91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{84631E49-9ADA-445C-AFA3-C52A413D4A75}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3DC-463F-A8B7-2DE4D8BCC91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{591E0176-E6DE-4C67-88BF-7B4D265429C5}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3DC-463F-A8B7-2DE4D8BCC91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{D67E3924-1D12-4855-8C21-ADA5AC37E598}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3DC-463F-A8B7-2DE4D8BCC9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3DC-463F-A8B7-2DE4D8BCC91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3DC-463F-A8B7-2DE4D8BCC91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{A926BC88-E701-4151-BEB7-9A6C3B932937}</c15:txfldGUID>
                      <c15:f>Daten_Diagramme!$E$6</c15:f>
                      <c15:dlblFieldTableCache>
                        <c:ptCount val="1"/>
                        <c:pt idx="0">
                          <c:v>-0.1</c:v>
                        </c:pt>
                      </c15:dlblFieldTableCache>
                    </c15:dlblFTEntry>
                  </c15:dlblFieldTable>
                  <c15:showDataLabelsRange val="0"/>
                </c:ext>
                <c:ext xmlns:c16="http://schemas.microsoft.com/office/drawing/2014/chart" uri="{C3380CC4-5D6E-409C-BE32-E72D297353CC}">
                  <c16:uniqueId val="{00000000-A4C6-4405-91A0-B9A0EED0931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{6B121F66-7D0D-4AE0-9093-55312F98D75F}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4C6-4405-91A0-B9A0EED0931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{0AC6C505-5E9B-45B9-A9C5-BE7AF4652A34}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4C6-4405-91A0-B9A0EED0931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{9F94312E-389D-4144-871F-DA20C8402508}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4C6-4405-91A0-B9A0EED093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-0.12989824637367395</c:v>
                </c:pt>
                <c:pt idx="1">
                  <c:v>-1.8915068707011207</c:v>
                </c:pt>
                <c:pt idx="2">
                  <c:v>-2.7637010795899166</c:v>
                </c:pt>
                <c:pt idx="3">
                  <c:v>-2.8655893304673015</c:v>
                </c:pt>
              </c:numCache>
            </c:numRef>
          </c:val>
          <c:extLst>
            <c:ext xmlns:c16="http://schemas.microsoft.com/office/drawing/2014/chart" uri="{C3380CC4-5D6E-409C-BE32-E72D297353CC}">
              <c16:uniqueId val="{00000004-A4C6-4405-91A0-B9A0EED0931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{6D3C15C9-6B76-45F6-85CD-2D45E4279B94}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4C6-4405-91A0-B9A0EED0931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{A22617A8-F566-42C7-87A1-EF8E826FDD82}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4C6-4405-91A0-B9A0EED0931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{91247AE7-D21E-46CD-9219-2420D96DB0E2}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4C6-4405-91A0-B9A0EED0931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{83ABCE75-70D3-4D15-BF15-A029B7DAA63E}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4C6-4405-91A0-B9A0EED093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4C6-4405-91A0-B9A0EED0931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4C6-4405-91A0-B9A0EED0931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{6CF7935D-46EA-40F1-84B7-E430CF949788}</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6698-43BF-863F-54330F581AD7}"/>
                </c:ext>
              </c:extLst>
            </c:dLbl>
            <c:dLbl>
              <c:idx val="1"/>
              <c:tx>
                <c:strRef>
                  <c:f>Daten_Diagramme!$D$15</c:f>
                  <c:strCache>
                    <c:ptCount val="1"/>
                    <c:pt idx="0">
                      <c:v>25.2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{903F6627-E694-43DF-8092-5E3FA509594D}</c15:txfldGUID>
                      <c15:f>Daten_Diagramme!$D$15</c15:f>
                      <c15:dlblFieldTableCache>
                        <c:ptCount val="1"/>
                        <c:pt idx="0">
                          <c:v>25.2</c:v>
                        </c:pt>
                      </c15:dlblFieldTableCache>
                    </c15:dlblFTEntry>
                  </c15:dlblFieldTable>
                  <c15:showDataLabelsRange val="0"/>
                </c:ext>
                <c:ext xmlns:c16="http://schemas.microsoft.com/office/drawing/2014/chart" uri="{C3380CC4-5D6E-409C-BE32-E72D297353CC}">
                  <c16:uniqueId val="{00000001-6698-43BF-863F-54330F581AD7}"/>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{E74C2448-6D2A-4376-9596-56D653CCE2BA}</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6698-43BF-863F-54330F581AD7}"/>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{2EDE2A76-7F15-4A64-A5CA-BD5CC50D9644}</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6698-43BF-863F-54330F581AD7}"/>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{6F38A8B2-2796-4F3D-9109-27DACD552175}</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6698-43BF-863F-54330F581AD7}"/>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{DD9DF801-8E64-49A6-AF4D-6B94BC0B0D71}</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6698-43BF-863F-54330F581AD7}"/>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{1FA16D28-64EF-4039-AB80-F1822765B21D}</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6698-43BF-863F-54330F581AD7}"/>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{C6C3B5B1-09D7-4685-89E1-84DBCFF21726}</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6698-43BF-863F-54330F581AD7}"/>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{21B39530-4117-4353-92DF-4742C05FA408}</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6698-43BF-863F-54330F581AD7}"/>
                </c:ext>
              </c:extLst>
            </c:dLbl>
            <c:dLbl>
              <c:idx val="9"/>
              <c:tx>
                <c:strRef>
                  <c:f>Daten_Diagramme!$D$23</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{C69446BC-A149-43E9-B67F-9EBC43031488}</c15:txfldGUID>
                      <c15:f>Daten_Diagramme!$D$23</c15:f>
                      <c15:dlblFieldTableCache>
                        <c:ptCount val="1"/>
                        <c:pt idx="0">
                          <c:v>15.0</c:v>
                        </c:pt>
                      </c15:dlblFieldTableCache>
                    </c15:dlblFTEntry>
                  </c15:dlblFieldTable>
                  <c15:showDataLabelsRange val="0"/>
                </c:ext>
                <c:ext xmlns:c16="http://schemas.microsoft.com/office/drawing/2014/chart" uri="{C3380CC4-5D6E-409C-BE32-E72D297353CC}">
                  <c16:uniqueId val="{00000009-6698-43BF-863F-54330F581AD7}"/>
                </c:ext>
              </c:extLst>
            </c:dLbl>
            <c:dLbl>
              <c:idx val="10"/>
              <c:tx>
                <c:strRef>
                  <c:f>Daten_Diagramme!$D$24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{7A412B19-1A4A-41FE-AC02-1CBE95FFB8E2}</c15:txfldGUID>
                      <c15:f>Daten_Diagramme!$D$24</c15:f>
                      <c15:dlblFieldTableCache>
                        <c:ptCount val="1"/>
                        <c:pt idx="0">
                          <c:v>-5.1</c:v>
                        </c:pt>
                      </c15:dlblFieldTableCache>
                    </c15:dlblFTEntry>
                  </c15:dlblFieldTable>
                  <c15:showDataLabelsRange val="0"/>
                </c:ext>
                <c:ext xmlns:c16="http://schemas.microsoft.com/office/drawing/2014/chart" uri="{C3380CC4-5D6E-409C-BE32-E72D297353CC}">
                  <c16:uniqueId val="{0000000A-6698-43BF-863F-54330F581AD7}"/>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{CD7C844E-9BD7-4BFE-A0B0-5DF237E7FFA7}</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6698-43BF-863F-54330F581AD7}"/>
                </c:ext>
              </c:extLst>
            </c:dLbl>
            <c:dLbl>
              <c:idx val="12"/>
              <c:tx>
                <c:strRef>
                  <c:f>Daten_Diagramme!$D$26</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{622926A0-0FB5-48FD-AD2C-449D3C6CF8C5}</c15:txfldGUID>
                      <c15:f>Daten_Diagramme!$D$26</c15:f>
                      <c15:dlblFieldTableCache>
                        <c:ptCount val="1"/>
                        <c:pt idx="0">
                          <c:v>-11.8</c:v>
                        </c:pt>
                      </c15:dlblFieldTableCache>
                    </c15:dlblFTEntry>
                  </c15:dlblFieldTable>
                  <c15:showDataLabelsRange val="0"/>
                </c:ext>
                <c:ext xmlns:c16="http://schemas.microsoft.com/office/drawing/2014/chart" uri="{C3380CC4-5D6E-409C-BE32-E72D297353CC}">
                  <c16:uniqueId val="{0000000C-6698-43BF-863F-54330F581AD7}"/>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{EC1F3207-A920-4308-8ADE-25618F596167}</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6698-43BF-863F-54330F581AD7}"/>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{483D095E-5F88-43FF-BE83-0175AD1BF0C9}</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6698-43BF-863F-54330F581AD7}"/>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{55D9BE81-E70C-498E-B727-86567C76F456}</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6698-43BF-863F-54330F581AD7}"/>
                </c:ext>
              </c:extLst>
            </c:dLbl>
            <c:dLbl>
              <c:idx val="16"/>
              <c:tx>
                <c:strRef>
                  <c:f>Daten_Diagramme!$D$30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{EE5D4BCC-5B95-490C-912A-D107EABF980C}</c15:txfldGUID>
                      <c15:f>Daten_Diagramme!$D$30</c15:f>
                      <c15:dlblFieldTableCache>
                        <c:ptCount val="1"/>
                        <c:pt idx="0">
                          <c:v>5.7</c:v>
                        </c:pt>
                      </c15:dlblFieldTableCache>
                    </c15:dlblFTEntry>
                  </c15:dlblFieldTable>
                  <c15:showDataLabelsRange val="0"/>
                </c:ext>
                <c:ext xmlns:c16="http://schemas.microsoft.com/office/drawing/2014/chart" uri="{C3380CC4-5D6E-409C-BE32-E72D297353CC}">
                  <c16:uniqueId val="{00000010-6698-43BF-863F-54330F581AD7}"/>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{A836F2D0-B73D-4B1F-B7F3-EA6D3E15AD4A}</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6698-43BF-863F-54330F581AD7}"/>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{54172A6D-689C-46A6-9119-6EA783350A74}</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6698-43BF-863F-54330F581AD7}"/>
                </c:ext>
              </c:extLst>
            </c:dLbl>
            <c:dLbl>
              <c:idx val="19"/>
              <c:tx>
                <c:strRef>
                  <c:f>Daten_Diagramme!$D$33</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{A8C4E28A-D160-4319-867B-C11823BE14E3}</c15:txfldGUID>
                      <c15:f>Daten_Diagramme!$D$33</c15:f>
                      <c15:dlblFieldTableCache>
                        <c:ptCount val="1"/>
                        <c:pt idx="0">
                          <c:v>-11.1</c:v>
                        </c:pt>
                      </c15:dlblFieldTableCache>
                    </c15:dlblFTEntry>
                  </c15:dlblFieldTable>
                  <c15:showDataLabelsRange val="0"/>
                </c:ext>
                <c:ext xmlns:c16="http://schemas.microsoft.com/office/drawing/2014/chart" uri="{C3380CC4-5D6E-409C-BE32-E72D297353CC}">
                  <c16:uniqueId val="{00000013-6698-43BF-863F-54330F581AD7}"/>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{C81D36D6-3EEF-49DA-9A51-BED8091F0538}</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6698-43BF-863F-54330F581AD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{AD398E84-510A-40F1-A45E-8F907EA5446E}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698-43BF-863F-54330F581AD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{0DF0D95E-2A82-41A9-AD01-7A646F79DDBB}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698-43BF-863F-54330F581AD7}"/>
                </c:ext>
              </c:extLst>
            </c:dLbl>
            <c:dLbl>
              <c:idx val="23"/>
              <c:tx>
                <c:strRef>
                  <c:f>Daten_Diagramme!$D$37</c:f>
                  <c:strCache>
                    <c:ptCount val="1"/>
                    <c:pt idx="0">
                      <c:v>25.2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{D586411B-8653-4EB3-ADF7-27A7B741110A}</c15:txfldGUID>
                      <c15:f>Daten_Diagramme!$D$37</c15:f>
                      <c15:dlblFieldTableCache>
                        <c:ptCount val="1"/>
                        <c:pt idx="0">
                          <c:v>25.2</c:v>
                        </c:pt>
                      </c15:dlblFieldTableCache>
                    </c15:dlblFTEntry>
                  </c15:dlblFieldTable>
                  <c15:showDataLabelsRange val="0"/>
                </c:ext>
                <c:ext xmlns:c16="http://schemas.microsoft.com/office/drawing/2014/chart" uri="{C3380CC4-5D6E-409C-BE32-E72D297353CC}">
                  <c16:uniqueId val="{00000017-6698-43BF-863F-54330F581AD7}"/>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{8E0D4F3B-BE48-4569-9234-B1D4B5357D42}</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6698-43BF-863F-54330F581AD7}"/>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{BD1E2AFD-C7B3-4878-8D1C-B83A5B087556}</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6698-43BF-863F-54330F581AD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{926454F6-6926-4EA0-B7E7-C5C6E8B7CF16}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698-43BF-863F-54330F581AD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{19BB033C-1667-45D0-8331-09D024750D55}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698-43BF-863F-54330F581AD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{991369E2-846E-4537-B78C-D764E29F1C95}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698-43BF-863F-54330F581AD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{9B3257AE-2460-48A2-A682-83F3887376BC}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698-43BF-863F-54330F581AD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{5320083E-97DE-409D-B8B3-B2294DEF998B}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698-43BF-863F-54330F581AD7}"/>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{57A576FC-666E-4DA1-9D5A-248901B3201E}</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6698-43BF-863F-54330F581A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1.2389165553261265</c:v>
                </c:pt>
                <c:pt idx="1">
                  <c:v>25.23076923076923</c:v>
                </c:pt>
                <c:pt idx="2">
                  <c:v>2.9761904761904763</c:v>
                </c:pt>
                <c:pt idx="3">
                  <c:v>-0.27607966870439754</c:v>
                </c:pt>
                <c:pt idx="4">
                  <c:v>1.4833127317676142</c:v>
                </c:pt>
                <c:pt idx="5">
                  <c:v>-0.93227792436235712</c:v>
                </c:pt>
                <c:pt idx="6">
                  <c:v>3.522367030644593E-2</c:v>
                </c:pt>
                <c:pt idx="7">
                  <c:v>2.9685807150595882</c:v>
                </c:pt>
                <c:pt idx="8">
                  <c:v>2.4031007751937983</c:v>
                </c:pt>
                <c:pt idx="9">
                  <c:v>15.014367816091953</c:v>
                </c:pt>
                <c:pt idx="10">
                  <c:v>-5.1248357424441524</c:v>
                </c:pt>
                <c:pt idx="11">
                  <c:v>0</c:v>
                </c:pt>
                <c:pt idx="12">
                  <c:v>-11.802853437094683</c:v>
                </c:pt>
                <c:pt idx="13">
                  <c:v>4.053198226725776</c:v>
                </c:pt>
                <c:pt idx="14">
                  <c:v>5.0535987748851454</c:v>
                </c:pt>
                <c:pt idx="15">
                  <c:v>0</c:v>
                </c:pt>
                <c:pt idx="16">
                  <c:v>5.6694813027744271</c:v>
                </c:pt>
                <c:pt idx="17">
                  <c:v>-2.9577464788732395</c:v>
                </c:pt>
                <c:pt idx="18">
                  <c:v>2.3694927804516848</c:v>
                </c:pt>
                <c:pt idx="19">
                  <c:v>-11.138310893512852</c:v>
                </c:pt>
                <c:pt idx="20">
                  <c:v>0.33557046979865773</c:v>
                </c:pt>
                <c:pt idx="21">
                  <c:v>0</c:v>
                </c:pt>
                <c:pt idx="23">
                  <c:v>25.23076923076923</c:v>
                </c:pt>
                <c:pt idx="24">
                  <c:v>0.81252866784614375</c:v>
                </c:pt>
                <c:pt idx="25">
                  <c:v>1.1645336100541912</c:v>
                </c:pt>
              </c:numCache>
            </c:numRef>
          </c:val>
          <c:extLst>
            <c:ext xmlns:c16="http://schemas.microsoft.com/office/drawing/2014/chart" uri="{C3380CC4-5D6E-409C-BE32-E72D297353CC}">
              <c16:uniqueId val="{00000020-6698-43BF-863F-54330F581AD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{B5C24DA5-7E2F-4D14-9626-314A1F03C7BB}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698-43BF-863F-54330F581AD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{B0893D7B-3A06-4FCC-AAD3-FA130D1C73C3}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698-43BF-863F-54330F581AD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{B1A4C6ED-D90D-4754-8DA7-AEFA56B4A00E}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698-43BF-863F-54330F581AD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{69E026AB-DD7F-43AE-9971-A1A4D163AB0F}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698-43BF-863F-54330F581AD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{02ED65B2-ABCF-4C07-879B-0EBF81D3D344}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698-43BF-863F-54330F581AD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{B7AB5402-A3E0-4AFB-8646-B5030211FAB6}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698-43BF-863F-54330F581AD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{163BC407-FF3A-42C0-A7F6-C71CF80CCE5F}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698-43BF-863F-54330F581AD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{073A6ED3-AB82-417D-AB7D-084048237DB5}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698-43BF-863F-54330F581AD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{ADED6F0B-E52F-4965-91FE-B1258F6FE577}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698-43BF-863F-54330F581AD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{DFB5D4DE-9DCD-4192-848F-AEC73F2866FB}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698-43BF-863F-54330F581AD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{EB2E26FD-BECC-4B13-92CA-4B010BCFEA2B}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698-43BF-863F-54330F581AD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{2774004A-5CFA-41E9-B0B4-6351B2DB61D2}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698-43BF-863F-54330F581AD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{124E19B7-7FED-47FE-AFA6-5E0D6696CAFF}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698-43BF-863F-54330F581AD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{E73D388E-AAD7-4122-97EA-8E1BA9404E13}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698-43BF-863F-54330F581AD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{39DD2E5D-42F4-4836-965C-BD9A9602FA40}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698-43BF-863F-54330F581AD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{8A187E40-A485-4C0A-8748-01E7CDF9A867}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698-43BF-863F-54330F581AD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{8EB90D6A-06A1-449D-9246-FF50CAB06E5F}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698-43BF-863F-54330F581AD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{275AE19A-7E27-429C-9573-E4F72BD38A4F}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698-43BF-863F-54330F581AD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{F39F92D8-40B5-49E1-BFBB-A33188D8466D}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698-43BF-863F-54330F581AD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{00687F28-2171-4144-AF21-87EF370F5BD5}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698-43BF-863F-54330F581AD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{D957E072-D9CF-419A-B352-85EB04B2CC5A}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698-43BF-863F-54330F581AD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{58B92EA6-4107-4B04-ACC6-C2D3C2AD416C}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698-43BF-863F-54330F581AD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{2904C653-38F5-4C86-A0F7-292FDD04476E}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698-43BF-863F-54330F581AD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{EE0DD55A-7ABF-49B0-9B6B-445770B4B180}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698-43BF-863F-54330F581AD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{8BAF1A5D-06D1-47B6-840D-352CE6746DFD}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698-43BF-863F-54330F581AD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{FC436BDE-52F7-482F-8690-63CD1B1662CA}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698-43BF-863F-54330F581AD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{37873164-1F31-4B77-8268-48B1E8366395}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698-43BF-863F-54330F581AD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{BB1F79B8-1E47-4583-A8EB-EB3801385928}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698-43BF-863F-54330F581AD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{B2D1FE24-0A09-4975-AB62-F35C2CCD7DDC}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698-43BF-863F-54330F581AD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{63CE6D2F-475C-4F26-B19D-A237C40A4C08}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698-43BF-863F-54330F581AD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{012D6384-7DB6-4D3E-A535-8A5268521275}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698-43BF-863F-54330F581AD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{D93F7169-B4DD-4A6C-864F-6EB5C8203E10}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698-43BF-863F-54330F581A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698-43BF-863F-54330F581AD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698-43BF-863F-54330F581AD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{97D47FDE-DE78-42D9-8D58-A18C947B9F9D}</c15:txfldGUID>
                      <c15:f>Daten_Diagramme!$E$14</c15:f>
                      <c15:dlblFieldTableCache>
                        <c:ptCount val="1"/>
                        <c:pt idx="0">
                          <c:v>-0.1</c:v>
                        </c:pt>
                      </c15:dlblFieldTableCache>
                    </c15:dlblFTEntry>
                  </c15:dlblFieldTable>
                  <c15:showDataLabelsRange val="0"/>
                </c:ext>
                <c:ext xmlns:c16="http://schemas.microsoft.com/office/drawing/2014/chart" uri="{C3380CC4-5D6E-409C-BE32-E72D297353CC}">
                  <c16:uniqueId val="{00000000-1A92-4152-BF38-5D4E97C52A01}"/>
                </c:ext>
              </c:extLst>
            </c:dLbl>
            <c:dLbl>
              <c:idx val="1"/>
              <c:tx>
                <c:strRef>
                  <c:f>Daten_Diagramme!$E$15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{8E877D02-B04E-4AF5-BC10-A03F7F0D9B54}</c15:txfldGUID>
                      <c15:f>Daten_Diagramme!$E$15</c15:f>
                      <c15:dlblFieldTableCache>
                        <c:ptCount val="1"/>
                        <c:pt idx="0">
                          <c:v>5.8</c:v>
                        </c:pt>
                      </c15:dlblFieldTableCache>
                    </c15:dlblFTEntry>
                  </c15:dlblFieldTable>
                  <c15:showDataLabelsRange val="0"/>
                </c:ext>
                <c:ext xmlns:c16="http://schemas.microsoft.com/office/drawing/2014/chart" uri="{C3380CC4-5D6E-409C-BE32-E72D297353CC}">
                  <c16:uniqueId val="{00000001-1A92-4152-BF38-5D4E97C52A01}"/>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{100F4AB0-8958-4373-B8B8-5E04A8D018A0}</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1A92-4152-BF38-5D4E97C52A01}"/>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{9D266165-337A-4B17-8CF7-7C3E70149930}</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1A92-4152-BF38-5D4E97C52A01}"/>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{9F668A15-A49E-4C93-A2AE-733CFE4B0E4B}</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1A92-4152-BF38-5D4E97C52A01}"/>
                </c:ext>
              </c:extLst>
            </c:dLbl>
            <c:dLbl>
              <c:idx val="5"/>
              <c:tx>
                <c:strRef>
                  <c:f>Daten_Diagramme!$E$19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{C6492B76-FEC2-48F8-9FF7-8A45C312A05D}</c15:txfldGUID>
                      <c15:f>Daten_Diagramme!$E$19</c15:f>
                      <c15:dlblFieldTableCache>
                        <c:ptCount val="1"/>
                        <c:pt idx="0">
                          <c:v>-2.7</c:v>
                        </c:pt>
                      </c15:dlblFieldTableCache>
                    </c15:dlblFTEntry>
                  </c15:dlblFieldTable>
                  <c15:showDataLabelsRange val="0"/>
                </c:ext>
                <c:ext xmlns:c16="http://schemas.microsoft.com/office/drawing/2014/chart" uri="{C3380CC4-5D6E-409C-BE32-E72D297353CC}">
                  <c16:uniqueId val="{00000005-1A92-4152-BF38-5D4E97C52A01}"/>
                </c:ext>
              </c:extLst>
            </c:dLbl>
            <c:dLbl>
              <c:idx val="6"/>
              <c:tx>
                <c:strRef>
                  <c:f>Daten_Diagramme!$E$20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{3CA68709-32F7-4332-BCC8-41512B3B9847}</c15:txfldGUID>
                      <c15:f>Daten_Diagramme!$E$20</c15:f>
                      <c15:dlblFieldTableCache>
                        <c:ptCount val="1"/>
                        <c:pt idx="0">
                          <c:v>0.6</c:v>
                        </c:pt>
                      </c15:dlblFieldTableCache>
                    </c15:dlblFTEntry>
                  </c15:dlblFieldTable>
                  <c15:showDataLabelsRange val="0"/>
                </c:ext>
                <c:ext xmlns:c16="http://schemas.microsoft.com/office/drawing/2014/chart" uri="{C3380CC4-5D6E-409C-BE32-E72D297353CC}">
                  <c16:uniqueId val="{00000006-1A92-4152-BF38-5D4E97C52A01}"/>
                </c:ext>
              </c:extLst>
            </c:dLbl>
            <c:dLbl>
              <c:idx val="7"/>
              <c:tx>
                <c:strRef>
                  <c:f>Daten_Diagramme!$E$21</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{E0DD741F-A76A-4337-B956-00FBE1425931}</c15:txfldGUID>
                      <c15:f>Daten_Diagramme!$E$21</c15:f>
                      <c15:dlblFieldTableCache>
                        <c:ptCount val="1"/>
                        <c:pt idx="0">
                          <c:v>11.6</c:v>
                        </c:pt>
                      </c15:dlblFieldTableCache>
                    </c15:dlblFTEntry>
                  </c15:dlblFieldTable>
                  <c15:showDataLabelsRange val="0"/>
                </c:ext>
                <c:ext xmlns:c16="http://schemas.microsoft.com/office/drawing/2014/chart" uri="{C3380CC4-5D6E-409C-BE32-E72D297353CC}">
                  <c16:uniqueId val="{00000007-1A92-4152-BF38-5D4E97C52A01}"/>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{514756D6-FD2C-45E0-BBC3-F3B3FF80BD7A}</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1A92-4152-BF38-5D4E97C52A01}"/>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{59EA0C6E-1FE0-4F92-A8DB-3E17B207C0E7}</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1A92-4152-BF38-5D4E97C52A01}"/>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{93478426-02E0-480B-A17D-82C7A6FCE910}</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1A92-4152-BF38-5D4E97C52A01}"/>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{54A1F9B1-DDF2-4A96-9038-DA73D90E0C46}</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1A92-4152-BF38-5D4E97C52A01}"/>
                </c:ext>
              </c:extLst>
            </c:dLbl>
            <c:dLbl>
              <c:idx val="12"/>
              <c:tx>
                <c:strRef>
                  <c:f>Daten_Diagramme!$E$26</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{FF4F4FFF-0928-46A7-9DA2-6CEE5D00890A}</c15:txfldGUID>
                      <c15:f>Daten_Diagramme!$E$26</c15:f>
                      <c15:dlblFieldTableCache>
                        <c:ptCount val="1"/>
                        <c:pt idx="0">
                          <c:v>-22.2</c:v>
                        </c:pt>
                      </c15:dlblFieldTableCache>
                    </c15:dlblFTEntry>
                  </c15:dlblFieldTable>
                  <c15:showDataLabelsRange val="0"/>
                </c:ext>
                <c:ext xmlns:c16="http://schemas.microsoft.com/office/drawing/2014/chart" uri="{C3380CC4-5D6E-409C-BE32-E72D297353CC}">
                  <c16:uniqueId val="{0000000C-1A92-4152-BF38-5D4E97C52A01}"/>
                </c:ext>
              </c:extLst>
            </c:dLbl>
            <c:dLbl>
              <c:idx val="13"/>
              <c:tx>
                <c:strRef>
                  <c:f>Daten_Diagramme!$E$27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{4EA60380-AC19-479D-8FF4-0B49BFF949BA}</c15:txfldGUID>
                      <c15:f>Daten_Diagramme!$E$27</c15:f>
                      <c15:dlblFieldTableCache>
                        <c:ptCount val="1"/>
                        <c:pt idx="0">
                          <c:v>-3.2</c:v>
                        </c:pt>
                      </c15:dlblFieldTableCache>
                    </c15:dlblFTEntry>
                  </c15:dlblFieldTable>
                  <c15:showDataLabelsRange val="0"/>
                </c:ext>
                <c:ext xmlns:c16="http://schemas.microsoft.com/office/drawing/2014/chart" uri="{C3380CC4-5D6E-409C-BE32-E72D297353CC}">
                  <c16:uniqueId val="{0000000D-1A92-4152-BF38-5D4E97C52A01}"/>
                </c:ext>
              </c:extLst>
            </c:dLbl>
            <c:dLbl>
              <c:idx val="14"/>
              <c:tx>
                <c:strRef>
                  <c:f>Daten_Diagramme!$E$28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{ECFBEE6D-D0F6-4C58-9B48-75A187D7277F}</c15:txfldGUID>
                      <c15:f>Daten_Diagramme!$E$28</c15:f>
                      <c15:dlblFieldTableCache>
                        <c:ptCount val="1"/>
                        <c:pt idx="0">
                          <c:v>4.9</c:v>
                        </c:pt>
                      </c15:dlblFieldTableCache>
                    </c15:dlblFTEntry>
                  </c15:dlblFieldTable>
                  <c15:showDataLabelsRange val="0"/>
                </c:ext>
                <c:ext xmlns:c16="http://schemas.microsoft.com/office/drawing/2014/chart" uri="{C3380CC4-5D6E-409C-BE32-E72D297353CC}">
                  <c16:uniqueId val="{0000000E-1A92-4152-BF38-5D4E97C52A01}"/>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{C56EFC23-DFFC-4DEA-9FA7-763A27004721}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1A92-4152-BF38-5D4E97C52A01}"/>
                </c:ext>
              </c:extLst>
            </c:dLbl>
            <c:dLbl>
              <c:idx val="16"/>
              <c:tx>
                <c:strRef>
                  <c:f>Daten_Diagramme!$E$30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{6E4D45FD-7C89-4874-8AAC-E216BF36D936}</c15:txfldGUID>
                      <c15:f>Daten_Diagramme!$E$30</c15:f>
                      <c15:dlblFieldTableCache>
                        <c:ptCount val="1"/>
                        <c:pt idx="0">
                          <c:v>2.3</c:v>
                        </c:pt>
                      </c15:dlblFieldTableCache>
                    </c15:dlblFTEntry>
                  </c15:dlblFieldTable>
                  <c15:showDataLabelsRange val="0"/>
                </c:ext>
                <c:ext xmlns:c16="http://schemas.microsoft.com/office/drawing/2014/chart" uri="{C3380CC4-5D6E-409C-BE32-E72D297353CC}">
                  <c16:uniqueId val="{00000010-1A92-4152-BF38-5D4E97C52A01}"/>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{91001E9E-85B4-4065-ABDA-0FCD091270D0}</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1A92-4152-BF38-5D4E97C52A01}"/>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{2E3FCA87-6D50-4938-9E4E-3F338E2B42D6}</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1A92-4152-BF38-5D4E97C52A01}"/>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{FE59E642-6337-4C8E-BB17-87D9C9CD565D}</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1A92-4152-BF38-5D4E97C52A01}"/>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{A6281CF0-4661-4FF5-A83A-D60387B9BFCB}</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1A92-4152-BF38-5D4E97C52A0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{DFE5C7C0-5E69-4053-B8F8-9CD01F88359D}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A92-4152-BF38-5D4E97C52A0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{219F8064-B874-48AA-A60B-DF3C1CFA629D}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A92-4152-BF38-5D4E97C52A01}"/>
                </c:ext>
              </c:extLst>
            </c:dLbl>
            <c:dLbl>
              <c:idx val="23"/>
              <c:tx>
                <c:strRef>
                  <c:f>Daten_Diagramme!$E$37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{E421B3DD-1DF2-4D33-B627-B05763B183CD}</c15:txfldGUID>
                      <c15:f>Daten_Diagramme!$E$37</c15:f>
                      <c15:dlblFieldTableCache>
                        <c:ptCount val="1"/>
                        <c:pt idx="0">
                          <c:v>5.8</c:v>
                        </c:pt>
                      </c15:dlblFieldTableCache>
                    </c15:dlblFTEntry>
                  </c15:dlblFieldTable>
                  <c15:showDataLabelsRange val="0"/>
                </c:ext>
                <c:ext xmlns:c16="http://schemas.microsoft.com/office/drawing/2014/chart" uri="{C3380CC4-5D6E-409C-BE32-E72D297353CC}">
                  <c16:uniqueId val="{00000017-1A92-4152-BF38-5D4E97C52A01}"/>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{AC11E8CC-C417-42E7-A94B-1210618B6962}</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1A92-4152-BF38-5D4E97C52A01}"/>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{5FE97D6D-5BE1-4CB8-BD3E-59C91C487A4C}</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1A92-4152-BF38-5D4E97C52A0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{FA3ACCB6-E49F-489D-9C91-29116144C270}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A92-4152-BF38-5D4E97C52A0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{84F606E1-2592-475B-BFC8-AE977DA55CDF}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A92-4152-BF38-5D4E97C52A0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{84A0800E-FDA0-41A1-9393-0383CD5E0155}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A92-4152-BF38-5D4E97C52A0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{05519026-999C-4011-A0FE-159117EB9FAF}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A92-4152-BF38-5D4E97C52A0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{235A6C0F-237F-41D5-9C40-1AB216600073}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A92-4152-BF38-5D4E97C52A01}"/>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{908FDE25-DAF7-41CB-93D6-1150D32E869F}</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1A92-4152-BF38-5D4E97C52A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-0.12989824637367395</c:v>
                </c:pt>
                <c:pt idx="1">
                  <c:v>5.7591623036649215</c:v>
                </c:pt>
                <c:pt idx="2">
                  <c:v>0</c:v>
                </c:pt>
                <c:pt idx="3">
                  <c:v>-0.1890359168241966</c:v>
                </c:pt>
                <c:pt idx="4">
                  <c:v>2.4213075060532687</c:v>
                </c:pt>
                <c:pt idx="5">
                  <c:v>-2.7253668763102725</c:v>
                </c:pt>
                <c:pt idx="6">
                  <c:v>0.59523809523809523</c:v>
                </c:pt>
                <c:pt idx="7">
                  <c:v>11.640211640211641</c:v>
                </c:pt>
                <c:pt idx="8">
                  <c:v>2.2068095838587642</c:v>
                </c:pt>
                <c:pt idx="9">
                  <c:v>-4.4673539518900345</c:v>
                </c:pt>
                <c:pt idx="10">
                  <c:v>-8.9783281733746136</c:v>
                </c:pt>
                <c:pt idx="11">
                  <c:v>0</c:v>
                </c:pt>
                <c:pt idx="12">
                  <c:v>-22.222222222222221</c:v>
                </c:pt>
                <c:pt idx="13">
                  <c:v>-3.2305433186490453</c:v>
                </c:pt>
                <c:pt idx="14">
                  <c:v>4.9019607843137258</c:v>
                </c:pt>
                <c:pt idx="15">
                  <c:v>0</c:v>
                </c:pt>
                <c:pt idx="16">
                  <c:v>2.2813688212927756</c:v>
                </c:pt>
                <c:pt idx="17">
                  <c:v>4.8611111111111107</c:v>
                </c:pt>
                <c:pt idx="18">
                  <c:v>-3.8461538461538463</c:v>
                </c:pt>
                <c:pt idx="19">
                  <c:v>1.4150943396226414</c:v>
                </c:pt>
                <c:pt idx="20">
                  <c:v>1.1090573012939002</c:v>
                </c:pt>
                <c:pt idx="21">
                  <c:v>0</c:v>
                </c:pt>
                <c:pt idx="23">
                  <c:v>5.7591623036649215</c:v>
                </c:pt>
                <c:pt idx="24">
                  <c:v>4.2807366849178692</c:v>
                </c:pt>
                <c:pt idx="25">
                  <c:v>-1.5487354362034669</c:v>
                </c:pt>
              </c:numCache>
            </c:numRef>
          </c:val>
          <c:extLst>
            <c:ext xmlns:c16="http://schemas.microsoft.com/office/drawing/2014/chart" uri="{C3380CC4-5D6E-409C-BE32-E72D297353CC}">
              <c16:uniqueId val="{00000020-1A92-4152-BF38-5D4E97C52A0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{E9C6D0D7-790B-4782-886D-C3DB999D4F87}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A92-4152-BF38-5D4E97C52A0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{01B4BD0D-156C-4043-966D-055A7EF29EC6}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A92-4152-BF38-5D4E97C52A0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{0C611CA3-CFC1-46A0-A6F4-14E32904A0E3}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A92-4152-BF38-5D4E97C52A0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{E3C6F5ED-1216-46FE-8EC0-D0E1BC700E5C}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A92-4152-BF38-5D4E97C52A0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{9A7A006D-94A5-4F2E-8BA1-4623522DE66F}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A92-4152-BF38-5D4E97C52A0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{9D74D8D4-CBB2-4FD9-8620-E6282E618065}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A92-4152-BF38-5D4E97C52A0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{C2BD009E-E095-44F6-9C62-97B04D024090}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A92-4152-BF38-5D4E97C52A0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{C82F1FAC-CDCF-43DE-B38F-9C182904B0AB}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A92-4152-BF38-5D4E97C52A0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{74312345-7809-4A9D-8EF7-260FD8CE0DD7}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A92-4152-BF38-5D4E97C52A0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{8546BB2C-D385-4BD4-91C5-0414B15196D6}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A92-4152-BF38-5D4E97C52A0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{090722A7-495A-4ED5-B48D-6DB9101D2864}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A92-4152-BF38-5D4E97C52A0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{3D34E780-7F18-4709-90F0-85D3BEF0D778}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A92-4152-BF38-5D4E97C52A0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{8AD03160-0A4D-46B7-B10E-23167AB4BE8C}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A92-4152-BF38-5D4E97C52A0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{43AFB9C8-F5F2-4855-880F-2D34AC0F5844}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A92-4152-BF38-5D4E97C52A0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{E93AC931-B098-4C71-A9A7-ADD63901E445}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A92-4152-BF38-5D4E97C52A0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{4A3ED6F1-8C23-4365-915A-235AE5438719}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A92-4152-BF38-5D4E97C52A0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{D25F2AAA-DF28-4204-B917-30E6A87AA249}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A92-4152-BF38-5D4E97C52A0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{14FE8A8D-845A-4C5A-A54D-2763DE746E97}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A92-4152-BF38-5D4E97C52A0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{B758A2C8-6F9E-4390-BC2B-67CB5548BC10}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A92-4152-BF38-5D4E97C52A0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{89DA8FDF-FAC7-482E-8CC0-457EAF24886C}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A92-4152-BF38-5D4E97C52A0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{3527F06E-1AA4-4F34-B194-8F79F22466B6}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A92-4152-BF38-5D4E97C52A0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{B8D6A3F8-D2A1-4066-B89E-2464515DB09F}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A92-4152-BF38-5D4E97C52A0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{EFC3EDAF-2728-46CD-8C3D-1496328FEB47}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A92-4152-BF38-5D4E97C52A0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{CF5D5FC4-995C-4F54-B61C-7664D8017892}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A92-4152-BF38-5D4E97C52A0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{119F71C8-6B65-4274-BAE9-C856B089EB9A}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A92-4152-BF38-5D4E97C52A0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{F2C94747-4812-492B-842A-E11FE55F9272}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A92-4152-BF38-5D4E97C52A0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{3B843DA8-354F-4D8C-8126-F2965184C6F9}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A92-4152-BF38-5D4E97C52A0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{47CBCA3D-1248-43EE-B37C-9001A61C0A9F}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A92-4152-BF38-5D4E97C52A0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{04007F5D-5445-4234-814E-97F36F80F81A}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A92-4152-BF38-5D4E97C52A0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{CB57B232-4D7A-49AE-93C9-A30886ECF304}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A92-4152-BF38-5D4E97C52A0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{33A9C4D1-DCE9-463E-BBF0-CF7AAC8944F2}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A92-4152-BF38-5D4E97C52A0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{A5B27ACD-AD2F-4A1F-BB4D-9F19AC4C52D8}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A92-4152-BF38-5D4E97C52A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92-4152-BF38-5D4E97C52A0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92-4152-BF38-5D4E97C52A0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{85CC9479-335F-4076-A2D9-1563A4932279}</c15:txfldGUID>
                      <c15:f>Diagramm!$I$46</c15:f>
                      <c15:dlblFieldTableCache>
                        <c:ptCount val="1"/>
                      </c15:dlblFieldTableCache>
                    </c15:dlblFTEntry>
                  </c15:dlblFieldTable>
                  <c15:showDataLabelsRange val="0"/>
                </c:ext>
                <c:ext xmlns:c16="http://schemas.microsoft.com/office/drawing/2014/chart" uri="{C3380CC4-5D6E-409C-BE32-E72D297353CC}">
                  <c16:uniqueId val="{00000000-6A83-440C-8DC2-952EDEA7CA8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{3CF303DF-4A5F-482C-AC74-EEDE1EE21000}</c15:txfldGUID>
                      <c15:f>Diagramm!$I$47</c15:f>
                      <c15:dlblFieldTableCache>
                        <c:ptCount val="1"/>
                      </c15:dlblFieldTableCache>
                    </c15:dlblFTEntry>
                  </c15:dlblFieldTable>
                  <c15:showDataLabelsRange val="0"/>
                </c:ext>
                <c:ext xmlns:c16="http://schemas.microsoft.com/office/drawing/2014/chart" uri="{C3380CC4-5D6E-409C-BE32-E72D297353CC}">
                  <c16:uniqueId val="{00000001-6A83-440C-8DC2-952EDEA7CA8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{63224D14-C0DB-4240-9B5C-4B4632819995}</c15:txfldGUID>
                      <c15:f>Diagramm!$I$48</c15:f>
                      <c15:dlblFieldTableCache>
                        <c:ptCount val="1"/>
                      </c15:dlblFieldTableCache>
                    </c15:dlblFTEntry>
                  </c15:dlblFieldTable>
                  <c15:showDataLabelsRange val="0"/>
                </c:ext>
                <c:ext xmlns:c16="http://schemas.microsoft.com/office/drawing/2014/chart" uri="{C3380CC4-5D6E-409C-BE32-E72D297353CC}">
                  <c16:uniqueId val="{00000002-6A83-440C-8DC2-952EDEA7CA8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{F6FA7110-69E8-460D-BC88-909CDD2ED750}</c15:txfldGUID>
                      <c15:f>Diagramm!$I$49</c15:f>
                      <c15:dlblFieldTableCache>
                        <c:ptCount val="1"/>
                      </c15:dlblFieldTableCache>
                    </c15:dlblFTEntry>
                  </c15:dlblFieldTable>
                  <c15:showDataLabelsRange val="0"/>
                </c:ext>
                <c:ext xmlns:c16="http://schemas.microsoft.com/office/drawing/2014/chart" uri="{C3380CC4-5D6E-409C-BE32-E72D297353CC}">
                  <c16:uniqueId val="{00000003-6A83-440C-8DC2-952EDEA7CA8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{5DEE565A-ED4A-4C88-A04A-FB156859565D}</c15:txfldGUID>
                      <c15:f>Diagramm!$I$50</c15:f>
                      <c15:dlblFieldTableCache>
                        <c:ptCount val="1"/>
                      </c15:dlblFieldTableCache>
                    </c15:dlblFTEntry>
                  </c15:dlblFieldTable>
                  <c15:showDataLabelsRange val="0"/>
                </c:ext>
                <c:ext xmlns:c16="http://schemas.microsoft.com/office/drawing/2014/chart" uri="{C3380CC4-5D6E-409C-BE32-E72D297353CC}">
                  <c16:uniqueId val="{00000004-6A83-440C-8DC2-952EDEA7CA8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{37AFBCC4-EB81-4B10-8210-47680ABBE2B4}</c15:txfldGUID>
                      <c15:f>Diagramm!$I$51</c15:f>
                      <c15:dlblFieldTableCache>
                        <c:ptCount val="1"/>
                      </c15:dlblFieldTableCache>
                    </c15:dlblFTEntry>
                  </c15:dlblFieldTable>
                  <c15:showDataLabelsRange val="0"/>
                </c:ext>
                <c:ext xmlns:c16="http://schemas.microsoft.com/office/drawing/2014/chart" uri="{C3380CC4-5D6E-409C-BE32-E72D297353CC}">
                  <c16:uniqueId val="{00000005-6A83-440C-8DC2-952EDEA7CA8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{F42F0954-CCF0-4D2E-BD35-8E2F69EA9DB5}</c15:txfldGUID>
                      <c15:f>Diagramm!$I$52</c15:f>
                      <c15:dlblFieldTableCache>
                        <c:ptCount val="1"/>
                      </c15:dlblFieldTableCache>
                    </c15:dlblFTEntry>
                  </c15:dlblFieldTable>
                  <c15:showDataLabelsRange val="0"/>
                </c:ext>
                <c:ext xmlns:c16="http://schemas.microsoft.com/office/drawing/2014/chart" uri="{C3380CC4-5D6E-409C-BE32-E72D297353CC}">
                  <c16:uniqueId val="{00000006-6A83-440C-8DC2-952EDEA7CA8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{B9AA526D-CF33-40C0-8EF0-2167FD8EAD52}</c15:txfldGUID>
                      <c15:f>Diagramm!$I$53</c15:f>
                      <c15:dlblFieldTableCache>
                        <c:ptCount val="1"/>
                      </c15:dlblFieldTableCache>
                    </c15:dlblFTEntry>
                  </c15:dlblFieldTable>
                  <c15:showDataLabelsRange val="0"/>
                </c:ext>
                <c:ext xmlns:c16="http://schemas.microsoft.com/office/drawing/2014/chart" uri="{C3380CC4-5D6E-409C-BE32-E72D297353CC}">
                  <c16:uniqueId val="{00000007-6A83-440C-8DC2-952EDEA7CA8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{FD412BD2-6EEB-42DD-AD74-7A05BED8874B}</c15:txfldGUID>
                      <c15:f>Diagramm!$I$54</c15:f>
                      <c15:dlblFieldTableCache>
                        <c:ptCount val="1"/>
                      </c15:dlblFieldTableCache>
                    </c15:dlblFTEntry>
                  </c15:dlblFieldTable>
                  <c15:showDataLabelsRange val="0"/>
                </c:ext>
                <c:ext xmlns:c16="http://schemas.microsoft.com/office/drawing/2014/chart" uri="{C3380CC4-5D6E-409C-BE32-E72D297353CC}">
                  <c16:uniqueId val="{00000008-6A83-440C-8DC2-952EDEA7CA8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{47ECBB05-93BE-4A43-B811-DDCFC7F03B62}</c15:txfldGUID>
                      <c15:f>Diagramm!$I$55</c15:f>
                      <c15:dlblFieldTableCache>
                        <c:ptCount val="1"/>
                      </c15:dlblFieldTableCache>
                    </c15:dlblFTEntry>
                  </c15:dlblFieldTable>
                  <c15:showDataLabelsRange val="0"/>
                </c:ext>
                <c:ext xmlns:c16="http://schemas.microsoft.com/office/drawing/2014/chart" uri="{C3380CC4-5D6E-409C-BE32-E72D297353CC}">
                  <c16:uniqueId val="{00000009-6A83-440C-8DC2-952EDEA7CA8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{631DD124-258D-44A1-AA45-FB25E1776FFF}</c15:txfldGUID>
                      <c15:f>Diagramm!$I$56</c15:f>
                      <c15:dlblFieldTableCache>
                        <c:ptCount val="1"/>
                      </c15:dlblFieldTableCache>
                    </c15:dlblFTEntry>
                  </c15:dlblFieldTable>
                  <c15:showDataLabelsRange val="0"/>
                </c:ext>
                <c:ext xmlns:c16="http://schemas.microsoft.com/office/drawing/2014/chart" uri="{C3380CC4-5D6E-409C-BE32-E72D297353CC}">
                  <c16:uniqueId val="{0000000A-6A83-440C-8DC2-952EDEA7CA8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{86A9801D-488F-4E9E-86F4-DEBD3F0EA932}</c15:txfldGUID>
                      <c15:f>Diagramm!$I$57</c15:f>
                      <c15:dlblFieldTableCache>
                        <c:ptCount val="1"/>
                      </c15:dlblFieldTableCache>
                    </c15:dlblFTEntry>
                  </c15:dlblFieldTable>
                  <c15:showDataLabelsRange val="0"/>
                </c:ext>
                <c:ext xmlns:c16="http://schemas.microsoft.com/office/drawing/2014/chart" uri="{C3380CC4-5D6E-409C-BE32-E72D297353CC}">
                  <c16:uniqueId val="{0000000B-6A83-440C-8DC2-952EDEA7CA8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{5E05A67D-1549-4608-8B94-66D8BDA5B5BB}</c15:txfldGUID>
                      <c15:f>Diagramm!$I$58</c15:f>
                      <c15:dlblFieldTableCache>
                        <c:ptCount val="1"/>
                      </c15:dlblFieldTableCache>
                    </c15:dlblFTEntry>
                  </c15:dlblFieldTable>
                  <c15:showDataLabelsRange val="0"/>
                </c:ext>
                <c:ext xmlns:c16="http://schemas.microsoft.com/office/drawing/2014/chart" uri="{C3380CC4-5D6E-409C-BE32-E72D297353CC}">
                  <c16:uniqueId val="{0000000C-6A83-440C-8DC2-952EDEA7CA8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{C73DA7A9-0446-4D84-9316-53AB2C95C2C0}</c15:txfldGUID>
                      <c15:f>Diagramm!$I$59</c15:f>
                      <c15:dlblFieldTableCache>
                        <c:ptCount val="1"/>
                      </c15:dlblFieldTableCache>
                    </c15:dlblFTEntry>
                  </c15:dlblFieldTable>
                  <c15:showDataLabelsRange val="0"/>
                </c:ext>
                <c:ext xmlns:c16="http://schemas.microsoft.com/office/drawing/2014/chart" uri="{C3380CC4-5D6E-409C-BE32-E72D297353CC}">
                  <c16:uniqueId val="{0000000D-6A83-440C-8DC2-952EDEA7CA8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{C6072FBE-04E2-4BD5-8976-7D801F828148}</c15:txfldGUID>
                      <c15:f>Diagramm!$I$60</c15:f>
                      <c15:dlblFieldTableCache>
                        <c:ptCount val="1"/>
                      </c15:dlblFieldTableCache>
                    </c15:dlblFTEntry>
                  </c15:dlblFieldTable>
                  <c15:showDataLabelsRange val="0"/>
                </c:ext>
                <c:ext xmlns:c16="http://schemas.microsoft.com/office/drawing/2014/chart" uri="{C3380CC4-5D6E-409C-BE32-E72D297353CC}">
                  <c16:uniqueId val="{0000000E-6A83-440C-8DC2-952EDEA7CA8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{1A47702D-82E8-4207-B195-28C96B8FE287}</c15:txfldGUID>
                      <c15:f>Diagramm!$I$61</c15:f>
                      <c15:dlblFieldTableCache>
                        <c:ptCount val="1"/>
                      </c15:dlblFieldTableCache>
                    </c15:dlblFTEntry>
                  </c15:dlblFieldTable>
                  <c15:showDataLabelsRange val="0"/>
                </c:ext>
                <c:ext xmlns:c16="http://schemas.microsoft.com/office/drawing/2014/chart" uri="{C3380CC4-5D6E-409C-BE32-E72D297353CC}">
                  <c16:uniqueId val="{0000000F-6A83-440C-8DC2-952EDEA7CA8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{5210E36B-63C4-4E71-B9D5-40EBA87267A1}</c15:txfldGUID>
                      <c15:f>Diagramm!$I$62</c15:f>
                      <c15:dlblFieldTableCache>
                        <c:ptCount val="1"/>
                      </c15:dlblFieldTableCache>
                    </c15:dlblFTEntry>
                  </c15:dlblFieldTable>
                  <c15:showDataLabelsRange val="0"/>
                </c:ext>
                <c:ext xmlns:c16="http://schemas.microsoft.com/office/drawing/2014/chart" uri="{C3380CC4-5D6E-409C-BE32-E72D297353CC}">
                  <c16:uniqueId val="{00000010-6A83-440C-8DC2-952EDEA7CA8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{7454322C-0E12-4343-AE75-7513EFEB917A}</c15:txfldGUID>
                      <c15:f>Diagramm!$I$63</c15:f>
                      <c15:dlblFieldTableCache>
                        <c:ptCount val="1"/>
                      </c15:dlblFieldTableCache>
                    </c15:dlblFTEntry>
                  </c15:dlblFieldTable>
                  <c15:showDataLabelsRange val="0"/>
                </c:ext>
                <c:ext xmlns:c16="http://schemas.microsoft.com/office/drawing/2014/chart" uri="{C3380CC4-5D6E-409C-BE32-E72D297353CC}">
                  <c16:uniqueId val="{00000011-6A83-440C-8DC2-952EDEA7CA8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{48847D0E-F31A-4AA0-8B21-966247F7F6E0}</c15:txfldGUID>
                      <c15:f>Diagramm!$I$64</c15:f>
                      <c15:dlblFieldTableCache>
                        <c:ptCount val="1"/>
                      </c15:dlblFieldTableCache>
                    </c15:dlblFTEntry>
                  </c15:dlblFieldTable>
                  <c15:showDataLabelsRange val="0"/>
                </c:ext>
                <c:ext xmlns:c16="http://schemas.microsoft.com/office/drawing/2014/chart" uri="{C3380CC4-5D6E-409C-BE32-E72D297353CC}">
                  <c16:uniqueId val="{00000012-6A83-440C-8DC2-952EDEA7CA8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{D476E30E-5F8E-4A7A-986C-839DAB29643F}</c15:txfldGUID>
                      <c15:f>Diagramm!$I$65</c15:f>
                      <c15:dlblFieldTableCache>
                        <c:ptCount val="1"/>
                      </c15:dlblFieldTableCache>
                    </c15:dlblFTEntry>
                  </c15:dlblFieldTable>
                  <c15:showDataLabelsRange val="0"/>
                </c:ext>
                <c:ext xmlns:c16="http://schemas.microsoft.com/office/drawing/2014/chart" uri="{C3380CC4-5D6E-409C-BE32-E72D297353CC}">
                  <c16:uniqueId val="{00000013-6A83-440C-8DC2-952EDEA7CA8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{E69E71D1-1B6F-44E3-AB35-09D9F5908B8B}</c15:txfldGUID>
                      <c15:f>Diagramm!$I$66</c15:f>
                      <c15:dlblFieldTableCache>
                        <c:ptCount val="1"/>
                      </c15:dlblFieldTableCache>
                    </c15:dlblFTEntry>
                  </c15:dlblFieldTable>
                  <c15:showDataLabelsRange val="0"/>
                </c:ext>
                <c:ext xmlns:c16="http://schemas.microsoft.com/office/drawing/2014/chart" uri="{C3380CC4-5D6E-409C-BE32-E72D297353CC}">
                  <c16:uniqueId val="{00000014-6A83-440C-8DC2-952EDEA7CA8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{A5C5A510-C24B-430D-87F1-16EC42D44774}</c15:txfldGUID>
                      <c15:f>Diagramm!$I$67</c15:f>
                      <c15:dlblFieldTableCache>
                        <c:ptCount val="1"/>
                      </c15:dlblFieldTableCache>
                    </c15:dlblFTEntry>
                  </c15:dlblFieldTable>
                  <c15:showDataLabelsRange val="0"/>
                </c:ext>
                <c:ext xmlns:c16="http://schemas.microsoft.com/office/drawing/2014/chart" uri="{C3380CC4-5D6E-409C-BE32-E72D297353CC}">
                  <c16:uniqueId val="{00000015-6A83-440C-8DC2-952EDEA7CA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83-440C-8DC2-952EDEA7CA8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{DF942DA3-1814-42EB-825C-6CAA14C10E80}</c15:txfldGUID>
                      <c15:f>Diagramm!$K$46</c15:f>
                      <c15:dlblFieldTableCache>
                        <c:ptCount val="1"/>
                      </c15:dlblFieldTableCache>
                    </c15:dlblFTEntry>
                  </c15:dlblFieldTable>
                  <c15:showDataLabelsRange val="0"/>
                </c:ext>
                <c:ext xmlns:c16="http://schemas.microsoft.com/office/drawing/2014/chart" uri="{C3380CC4-5D6E-409C-BE32-E72D297353CC}">
                  <c16:uniqueId val="{00000017-6A83-440C-8DC2-952EDEA7CA8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{5328053A-7B2E-447A-81D5-57215201C2D4}</c15:txfldGUID>
                      <c15:f>Diagramm!$K$47</c15:f>
                      <c15:dlblFieldTableCache>
                        <c:ptCount val="1"/>
                      </c15:dlblFieldTableCache>
                    </c15:dlblFTEntry>
                  </c15:dlblFieldTable>
                  <c15:showDataLabelsRange val="0"/>
                </c:ext>
                <c:ext xmlns:c16="http://schemas.microsoft.com/office/drawing/2014/chart" uri="{C3380CC4-5D6E-409C-BE32-E72D297353CC}">
                  <c16:uniqueId val="{00000018-6A83-440C-8DC2-952EDEA7CA8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{6967A93C-606D-45A5-A16C-E9FE133A5B26}</c15:txfldGUID>
                      <c15:f>Diagramm!$K$48</c15:f>
                      <c15:dlblFieldTableCache>
                        <c:ptCount val="1"/>
                      </c15:dlblFieldTableCache>
                    </c15:dlblFTEntry>
                  </c15:dlblFieldTable>
                  <c15:showDataLabelsRange val="0"/>
                </c:ext>
                <c:ext xmlns:c16="http://schemas.microsoft.com/office/drawing/2014/chart" uri="{C3380CC4-5D6E-409C-BE32-E72D297353CC}">
                  <c16:uniqueId val="{00000019-6A83-440C-8DC2-952EDEA7CA8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{CEA8A80E-C370-40EE-A24B-89CDF3BBD31B}</c15:txfldGUID>
                      <c15:f>Diagramm!$K$49</c15:f>
                      <c15:dlblFieldTableCache>
                        <c:ptCount val="1"/>
                      </c15:dlblFieldTableCache>
                    </c15:dlblFTEntry>
                  </c15:dlblFieldTable>
                  <c15:showDataLabelsRange val="0"/>
                </c:ext>
                <c:ext xmlns:c16="http://schemas.microsoft.com/office/drawing/2014/chart" uri="{C3380CC4-5D6E-409C-BE32-E72D297353CC}">
                  <c16:uniqueId val="{0000001A-6A83-440C-8DC2-952EDEA7CA8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{3B2D7807-1D98-478C-ADF6-B139F06ADE6F}</c15:txfldGUID>
                      <c15:f>Diagramm!$K$50</c15:f>
                      <c15:dlblFieldTableCache>
                        <c:ptCount val="1"/>
                      </c15:dlblFieldTableCache>
                    </c15:dlblFTEntry>
                  </c15:dlblFieldTable>
                  <c15:showDataLabelsRange val="0"/>
                </c:ext>
                <c:ext xmlns:c16="http://schemas.microsoft.com/office/drawing/2014/chart" uri="{C3380CC4-5D6E-409C-BE32-E72D297353CC}">
                  <c16:uniqueId val="{0000001B-6A83-440C-8DC2-952EDEA7CA8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{8547F69A-1C60-4B4A-A3CB-A27A6EA13E66}</c15:txfldGUID>
                      <c15:f>Diagramm!$K$51</c15:f>
                      <c15:dlblFieldTableCache>
                        <c:ptCount val="1"/>
                      </c15:dlblFieldTableCache>
                    </c15:dlblFTEntry>
                  </c15:dlblFieldTable>
                  <c15:showDataLabelsRange val="0"/>
                </c:ext>
                <c:ext xmlns:c16="http://schemas.microsoft.com/office/drawing/2014/chart" uri="{C3380CC4-5D6E-409C-BE32-E72D297353CC}">
                  <c16:uniqueId val="{0000001C-6A83-440C-8DC2-952EDEA7CA8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{7196F81F-5F92-4331-A54D-F6B3B39FD47D}</c15:txfldGUID>
                      <c15:f>Diagramm!$K$52</c15:f>
                      <c15:dlblFieldTableCache>
                        <c:ptCount val="1"/>
                      </c15:dlblFieldTableCache>
                    </c15:dlblFTEntry>
                  </c15:dlblFieldTable>
                  <c15:showDataLabelsRange val="0"/>
                </c:ext>
                <c:ext xmlns:c16="http://schemas.microsoft.com/office/drawing/2014/chart" uri="{C3380CC4-5D6E-409C-BE32-E72D297353CC}">
                  <c16:uniqueId val="{0000001D-6A83-440C-8DC2-952EDEA7CA8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{554D8480-2F46-4F4B-919F-D573C3CE5080}</c15:txfldGUID>
                      <c15:f>Diagramm!$K$53</c15:f>
                      <c15:dlblFieldTableCache>
                        <c:ptCount val="1"/>
                      </c15:dlblFieldTableCache>
                    </c15:dlblFTEntry>
                  </c15:dlblFieldTable>
                  <c15:showDataLabelsRange val="0"/>
                </c:ext>
                <c:ext xmlns:c16="http://schemas.microsoft.com/office/drawing/2014/chart" uri="{C3380CC4-5D6E-409C-BE32-E72D297353CC}">
                  <c16:uniqueId val="{0000001E-6A83-440C-8DC2-952EDEA7CA8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{966F7C64-0639-4A69-BD9D-73FFEF955A0F}</c15:txfldGUID>
                      <c15:f>Diagramm!$K$54</c15:f>
                      <c15:dlblFieldTableCache>
                        <c:ptCount val="1"/>
                      </c15:dlblFieldTableCache>
                    </c15:dlblFTEntry>
                  </c15:dlblFieldTable>
                  <c15:showDataLabelsRange val="0"/>
                </c:ext>
                <c:ext xmlns:c16="http://schemas.microsoft.com/office/drawing/2014/chart" uri="{C3380CC4-5D6E-409C-BE32-E72D297353CC}">
                  <c16:uniqueId val="{0000001F-6A83-440C-8DC2-952EDEA7CA8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{6DA18CF6-F11D-4C62-B890-A2D4C26AB404}</c15:txfldGUID>
                      <c15:f>Diagramm!$K$55</c15:f>
                      <c15:dlblFieldTableCache>
                        <c:ptCount val="1"/>
                      </c15:dlblFieldTableCache>
                    </c15:dlblFTEntry>
                  </c15:dlblFieldTable>
                  <c15:showDataLabelsRange val="0"/>
                </c:ext>
                <c:ext xmlns:c16="http://schemas.microsoft.com/office/drawing/2014/chart" uri="{C3380CC4-5D6E-409C-BE32-E72D297353CC}">
                  <c16:uniqueId val="{00000020-6A83-440C-8DC2-952EDEA7CA8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{0D7C29D3-8381-4FFD-800E-0FF6A9DF834D}</c15:txfldGUID>
                      <c15:f>Diagramm!$K$56</c15:f>
                      <c15:dlblFieldTableCache>
                        <c:ptCount val="1"/>
                      </c15:dlblFieldTableCache>
                    </c15:dlblFTEntry>
                  </c15:dlblFieldTable>
                  <c15:showDataLabelsRange val="0"/>
                </c:ext>
                <c:ext xmlns:c16="http://schemas.microsoft.com/office/drawing/2014/chart" uri="{C3380CC4-5D6E-409C-BE32-E72D297353CC}">
                  <c16:uniqueId val="{00000021-6A83-440C-8DC2-952EDEA7CA8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{F8578E24-8A39-4BB0-996E-E2C89EAED5C4}</c15:txfldGUID>
                      <c15:f>Diagramm!$K$57</c15:f>
                      <c15:dlblFieldTableCache>
                        <c:ptCount val="1"/>
                      </c15:dlblFieldTableCache>
                    </c15:dlblFTEntry>
                  </c15:dlblFieldTable>
                  <c15:showDataLabelsRange val="0"/>
                </c:ext>
                <c:ext xmlns:c16="http://schemas.microsoft.com/office/drawing/2014/chart" uri="{C3380CC4-5D6E-409C-BE32-E72D297353CC}">
                  <c16:uniqueId val="{00000022-6A83-440C-8DC2-952EDEA7CA8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{429755BA-E732-4BD9-8C57-2A44BA6FB0E9}</c15:txfldGUID>
                      <c15:f>Diagramm!$K$58</c15:f>
                      <c15:dlblFieldTableCache>
                        <c:ptCount val="1"/>
                      </c15:dlblFieldTableCache>
                    </c15:dlblFTEntry>
                  </c15:dlblFieldTable>
                  <c15:showDataLabelsRange val="0"/>
                </c:ext>
                <c:ext xmlns:c16="http://schemas.microsoft.com/office/drawing/2014/chart" uri="{C3380CC4-5D6E-409C-BE32-E72D297353CC}">
                  <c16:uniqueId val="{00000023-6A83-440C-8DC2-952EDEA7CA8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{48A6D585-30B8-492F-BCAE-106EE6419587}</c15:txfldGUID>
                      <c15:f>Diagramm!$K$59</c15:f>
                      <c15:dlblFieldTableCache>
                        <c:ptCount val="1"/>
                      </c15:dlblFieldTableCache>
                    </c15:dlblFTEntry>
                  </c15:dlblFieldTable>
                  <c15:showDataLabelsRange val="0"/>
                </c:ext>
                <c:ext xmlns:c16="http://schemas.microsoft.com/office/drawing/2014/chart" uri="{C3380CC4-5D6E-409C-BE32-E72D297353CC}">
                  <c16:uniqueId val="{00000024-6A83-440C-8DC2-952EDEA7CA8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{7266E638-F5D7-4646-9E23-55F4A6311BA4}</c15:txfldGUID>
                      <c15:f>Diagramm!$K$60</c15:f>
                      <c15:dlblFieldTableCache>
                        <c:ptCount val="1"/>
                      </c15:dlblFieldTableCache>
                    </c15:dlblFTEntry>
                  </c15:dlblFieldTable>
                  <c15:showDataLabelsRange val="0"/>
                </c:ext>
                <c:ext xmlns:c16="http://schemas.microsoft.com/office/drawing/2014/chart" uri="{C3380CC4-5D6E-409C-BE32-E72D297353CC}">
                  <c16:uniqueId val="{00000025-6A83-440C-8DC2-952EDEA7CA8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{F88AB289-7A05-4082-BE90-6AF49619C6C0}</c15:txfldGUID>
                      <c15:f>Diagramm!$K$61</c15:f>
                      <c15:dlblFieldTableCache>
                        <c:ptCount val="1"/>
                      </c15:dlblFieldTableCache>
                    </c15:dlblFTEntry>
                  </c15:dlblFieldTable>
                  <c15:showDataLabelsRange val="0"/>
                </c:ext>
                <c:ext xmlns:c16="http://schemas.microsoft.com/office/drawing/2014/chart" uri="{C3380CC4-5D6E-409C-BE32-E72D297353CC}">
                  <c16:uniqueId val="{00000026-6A83-440C-8DC2-952EDEA7CA8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{3E182A79-22BC-4CC5-A6A2-0D483FBC229E}</c15:txfldGUID>
                      <c15:f>Diagramm!$K$62</c15:f>
                      <c15:dlblFieldTableCache>
                        <c:ptCount val="1"/>
                      </c15:dlblFieldTableCache>
                    </c15:dlblFTEntry>
                  </c15:dlblFieldTable>
                  <c15:showDataLabelsRange val="0"/>
                </c:ext>
                <c:ext xmlns:c16="http://schemas.microsoft.com/office/drawing/2014/chart" uri="{C3380CC4-5D6E-409C-BE32-E72D297353CC}">
                  <c16:uniqueId val="{00000027-6A83-440C-8DC2-952EDEA7CA8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{5E59DE0A-59DE-432E-AAB5-C29E8EB41714}</c15:txfldGUID>
                      <c15:f>Diagramm!$K$63</c15:f>
                      <c15:dlblFieldTableCache>
                        <c:ptCount val="1"/>
                      </c15:dlblFieldTableCache>
                    </c15:dlblFTEntry>
                  </c15:dlblFieldTable>
                  <c15:showDataLabelsRange val="0"/>
                </c:ext>
                <c:ext xmlns:c16="http://schemas.microsoft.com/office/drawing/2014/chart" uri="{C3380CC4-5D6E-409C-BE32-E72D297353CC}">
                  <c16:uniqueId val="{00000028-6A83-440C-8DC2-952EDEA7CA8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{5AE1CE37-F8B7-4D1C-8E0E-9BC059239AAC}</c15:txfldGUID>
                      <c15:f>Diagramm!$K$64</c15:f>
                      <c15:dlblFieldTableCache>
                        <c:ptCount val="1"/>
                      </c15:dlblFieldTableCache>
                    </c15:dlblFTEntry>
                  </c15:dlblFieldTable>
                  <c15:showDataLabelsRange val="0"/>
                </c:ext>
                <c:ext xmlns:c16="http://schemas.microsoft.com/office/drawing/2014/chart" uri="{C3380CC4-5D6E-409C-BE32-E72D297353CC}">
                  <c16:uniqueId val="{00000029-6A83-440C-8DC2-952EDEA7CA8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{803B9702-5219-47FF-AE70-4720CA113ED9}</c15:txfldGUID>
                      <c15:f>Diagramm!$K$65</c15:f>
                      <c15:dlblFieldTableCache>
                        <c:ptCount val="1"/>
                      </c15:dlblFieldTableCache>
                    </c15:dlblFTEntry>
                  </c15:dlblFieldTable>
                  <c15:showDataLabelsRange val="0"/>
                </c:ext>
                <c:ext xmlns:c16="http://schemas.microsoft.com/office/drawing/2014/chart" uri="{C3380CC4-5D6E-409C-BE32-E72D297353CC}">
                  <c16:uniqueId val="{0000002A-6A83-440C-8DC2-952EDEA7CA8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{9AE21481-318D-416C-9F0C-06DD1CAA4D5F}</c15:txfldGUID>
                      <c15:f>Diagramm!$K$66</c15:f>
                      <c15:dlblFieldTableCache>
                        <c:ptCount val="1"/>
                      </c15:dlblFieldTableCache>
                    </c15:dlblFTEntry>
                  </c15:dlblFieldTable>
                  <c15:showDataLabelsRange val="0"/>
                </c:ext>
                <c:ext xmlns:c16="http://schemas.microsoft.com/office/drawing/2014/chart" uri="{C3380CC4-5D6E-409C-BE32-E72D297353CC}">
                  <c16:uniqueId val="{0000002B-6A83-440C-8DC2-952EDEA7CA8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{AC05B29A-3D07-4B9D-80EB-D1B7D5B9D9A4}</c15:txfldGUID>
                      <c15:f>Diagramm!$K$67</c15:f>
                      <c15:dlblFieldTableCache>
                        <c:ptCount val="1"/>
                      </c15:dlblFieldTableCache>
                    </c15:dlblFTEntry>
                  </c15:dlblFieldTable>
                  <c15:showDataLabelsRange val="0"/>
                </c:ext>
                <c:ext xmlns:c16="http://schemas.microsoft.com/office/drawing/2014/chart" uri="{C3380CC4-5D6E-409C-BE32-E72D297353CC}">
                  <c16:uniqueId val="{0000002C-6A83-440C-8DC2-952EDEA7CA8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83-440C-8DC2-952EDEA7CA8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{23B6C3F8-E36C-4F18-8FBD-39FAD973213D}</c15:txfldGUID>
                      <c15:f>Diagramm!$J$46</c15:f>
                      <c15:dlblFieldTableCache>
                        <c:ptCount val="1"/>
                      </c15:dlblFieldTableCache>
                    </c15:dlblFTEntry>
                  </c15:dlblFieldTable>
                  <c15:showDataLabelsRange val="0"/>
                </c:ext>
                <c:ext xmlns:c16="http://schemas.microsoft.com/office/drawing/2014/chart" uri="{C3380CC4-5D6E-409C-BE32-E72D297353CC}">
                  <c16:uniqueId val="{0000002E-6A83-440C-8DC2-952EDEA7CA8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{D1B6FB22-983F-4589-8D62-69388F4A2F55}</c15:txfldGUID>
                      <c15:f>Diagramm!$J$47</c15:f>
                      <c15:dlblFieldTableCache>
                        <c:ptCount val="1"/>
                      </c15:dlblFieldTableCache>
                    </c15:dlblFTEntry>
                  </c15:dlblFieldTable>
                  <c15:showDataLabelsRange val="0"/>
                </c:ext>
                <c:ext xmlns:c16="http://schemas.microsoft.com/office/drawing/2014/chart" uri="{C3380CC4-5D6E-409C-BE32-E72D297353CC}">
                  <c16:uniqueId val="{0000002F-6A83-440C-8DC2-952EDEA7CA8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{E624AB12-5CD2-4627-B69A-6D1EF75E18B2}</c15:txfldGUID>
                      <c15:f>Diagramm!$J$48</c15:f>
                      <c15:dlblFieldTableCache>
                        <c:ptCount val="1"/>
                      </c15:dlblFieldTableCache>
                    </c15:dlblFTEntry>
                  </c15:dlblFieldTable>
                  <c15:showDataLabelsRange val="0"/>
                </c:ext>
                <c:ext xmlns:c16="http://schemas.microsoft.com/office/drawing/2014/chart" uri="{C3380CC4-5D6E-409C-BE32-E72D297353CC}">
                  <c16:uniqueId val="{00000030-6A83-440C-8DC2-952EDEA7CA8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{E49B68D1-1343-498D-A6DC-17943140ED28}</c15:txfldGUID>
                      <c15:f>Diagramm!$J$49</c15:f>
                      <c15:dlblFieldTableCache>
                        <c:ptCount val="1"/>
                      </c15:dlblFieldTableCache>
                    </c15:dlblFTEntry>
                  </c15:dlblFieldTable>
                  <c15:showDataLabelsRange val="0"/>
                </c:ext>
                <c:ext xmlns:c16="http://schemas.microsoft.com/office/drawing/2014/chart" uri="{C3380CC4-5D6E-409C-BE32-E72D297353CC}">
                  <c16:uniqueId val="{00000031-6A83-440C-8DC2-952EDEA7CA8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{BD279B69-55F4-4712-B6D6-40AD4FDC27F2}</c15:txfldGUID>
                      <c15:f>Diagramm!$J$50</c15:f>
                      <c15:dlblFieldTableCache>
                        <c:ptCount val="1"/>
                      </c15:dlblFieldTableCache>
                    </c15:dlblFTEntry>
                  </c15:dlblFieldTable>
                  <c15:showDataLabelsRange val="0"/>
                </c:ext>
                <c:ext xmlns:c16="http://schemas.microsoft.com/office/drawing/2014/chart" uri="{C3380CC4-5D6E-409C-BE32-E72D297353CC}">
                  <c16:uniqueId val="{00000032-6A83-440C-8DC2-952EDEA7CA8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{006F15F0-1318-426B-BCF0-D665C2C5CFBF}</c15:txfldGUID>
                      <c15:f>Diagramm!$J$51</c15:f>
                      <c15:dlblFieldTableCache>
                        <c:ptCount val="1"/>
                      </c15:dlblFieldTableCache>
                    </c15:dlblFTEntry>
                  </c15:dlblFieldTable>
                  <c15:showDataLabelsRange val="0"/>
                </c:ext>
                <c:ext xmlns:c16="http://schemas.microsoft.com/office/drawing/2014/chart" uri="{C3380CC4-5D6E-409C-BE32-E72D297353CC}">
                  <c16:uniqueId val="{00000033-6A83-440C-8DC2-952EDEA7CA8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{91D18E54-0A47-47C8-BB19-3FAC760F8A03}</c15:txfldGUID>
                      <c15:f>Diagramm!$J$52</c15:f>
                      <c15:dlblFieldTableCache>
                        <c:ptCount val="1"/>
                      </c15:dlblFieldTableCache>
                    </c15:dlblFTEntry>
                  </c15:dlblFieldTable>
                  <c15:showDataLabelsRange val="0"/>
                </c:ext>
                <c:ext xmlns:c16="http://schemas.microsoft.com/office/drawing/2014/chart" uri="{C3380CC4-5D6E-409C-BE32-E72D297353CC}">
                  <c16:uniqueId val="{00000034-6A83-440C-8DC2-952EDEA7CA8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{04402CB4-D389-4E67-8752-14CC0F33D1CE}</c15:txfldGUID>
                      <c15:f>Diagramm!$J$53</c15:f>
                      <c15:dlblFieldTableCache>
                        <c:ptCount val="1"/>
                      </c15:dlblFieldTableCache>
                    </c15:dlblFTEntry>
                  </c15:dlblFieldTable>
                  <c15:showDataLabelsRange val="0"/>
                </c:ext>
                <c:ext xmlns:c16="http://schemas.microsoft.com/office/drawing/2014/chart" uri="{C3380CC4-5D6E-409C-BE32-E72D297353CC}">
                  <c16:uniqueId val="{00000035-6A83-440C-8DC2-952EDEA7CA8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{CCDB48FB-A858-4B43-AB55-7F14E8289BAD}</c15:txfldGUID>
                      <c15:f>Diagramm!$J$54</c15:f>
                      <c15:dlblFieldTableCache>
                        <c:ptCount val="1"/>
                      </c15:dlblFieldTableCache>
                    </c15:dlblFTEntry>
                  </c15:dlblFieldTable>
                  <c15:showDataLabelsRange val="0"/>
                </c:ext>
                <c:ext xmlns:c16="http://schemas.microsoft.com/office/drawing/2014/chart" uri="{C3380CC4-5D6E-409C-BE32-E72D297353CC}">
                  <c16:uniqueId val="{00000036-6A83-440C-8DC2-952EDEA7CA8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{1B4059EE-DBB5-4CF7-B81C-C936C136B6DB}</c15:txfldGUID>
                      <c15:f>Diagramm!$J$55</c15:f>
                      <c15:dlblFieldTableCache>
                        <c:ptCount val="1"/>
                      </c15:dlblFieldTableCache>
                    </c15:dlblFTEntry>
                  </c15:dlblFieldTable>
                  <c15:showDataLabelsRange val="0"/>
                </c:ext>
                <c:ext xmlns:c16="http://schemas.microsoft.com/office/drawing/2014/chart" uri="{C3380CC4-5D6E-409C-BE32-E72D297353CC}">
                  <c16:uniqueId val="{00000037-6A83-440C-8DC2-952EDEA7CA8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{9F32E167-14EC-418D-814D-CFE45C8CCA9D}</c15:txfldGUID>
                      <c15:f>Diagramm!$J$56</c15:f>
                      <c15:dlblFieldTableCache>
                        <c:ptCount val="1"/>
                      </c15:dlblFieldTableCache>
                    </c15:dlblFTEntry>
                  </c15:dlblFieldTable>
                  <c15:showDataLabelsRange val="0"/>
                </c:ext>
                <c:ext xmlns:c16="http://schemas.microsoft.com/office/drawing/2014/chart" uri="{C3380CC4-5D6E-409C-BE32-E72D297353CC}">
                  <c16:uniqueId val="{00000038-6A83-440C-8DC2-952EDEA7CA8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{040CB9B2-8EF7-4CED-AB57-0EBB39531C32}</c15:txfldGUID>
                      <c15:f>Diagramm!$J$57</c15:f>
                      <c15:dlblFieldTableCache>
                        <c:ptCount val="1"/>
                      </c15:dlblFieldTableCache>
                    </c15:dlblFTEntry>
                  </c15:dlblFieldTable>
                  <c15:showDataLabelsRange val="0"/>
                </c:ext>
                <c:ext xmlns:c16="http://schemas.microsoft.com/office/drawing/2014/chart" uri="{C3380CC4-5D6E-409C-BE32-E72D297353CC}">
                  <c16:uniqueId val="{00000039-6A83-440C-8DC2-952EDEA7CA8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{01208F8B-E8E1-4FA1-8C7F-ADDBDB25CDBB}</c15:txfldGUID>
                      <c15:f>Diagramm!$J$58</c15:f>
                      <c15:dlblFieldTableCache>
                        <c:ptCount val="1"/>
                      </c15:dlblFieldTableCache>
                    </c15:dlblFTEntry>
                  </c15:dlblFieldTable>
                  <c15:showDataLabelsRange val="0"/>
                </c:ext>
                <c:ext xmlns:c16="http://schemas.microsoft.com/office/drawing/2014/chart" uri="{C3380CC4-5D6E-409C-BE32-E72D297353CC}">
                  <c16:uniqueId val="{0000003A-6A83-440C-8DC2-952EDEA7CA8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{472BC93E-C39B-4CAA-9693-AB0778C4201D}</c15:txfldGUID>
                      <c15:f>Diagramm!$J$59</c15:f>
                      <c15:dlblFieldTableCache>
                        <c:ptCount val="1"/>
                      </c15:dlblFieldTableCache>
                    </c15:dlblFTEntry>
                  </c15:dlblFieldTable>
                  <c15:showDataLabelsRange val="0"/>
                </c:ext>
                <c:ext xmlns:c16="http://schemas.microsoft.com/office/drawing/2014/chart" uri="{C3380CC4-5D6E-409C-BE32-E72D297353CC}">
                  <c16:uniqueId val="{0000003B-6A83-440C-8DC2-952EDEA7CA8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{3710BF42-971F-420B-A97F-C724B713212E}</c15:txfldGUID>
                      <c15:f>Diagramm!$J$60</c15:f>
                      <c15:dlblFieldTableCache>
                        <c:ptCount val="1"/>
                      </c15:dlblFieldTableCache>
                    </c15:dlblFTEntry>
                  </c15:dlblFieldTable>
                  <c15:showDataLabelsRange val="0"/>
                </c:ext>
                <c:ext xmlns:c16="http://schemas.microsoft.com/office/drawing/2014/chart" uri="{C3380CC4-5D6E-409C-BE32-E72D297353CC}">
                  <c16:uniqueId val="{0000003C-6A83-440C-8DC2-952EDEA7CA8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{040145EB-1ABB-42B4-90D7-0AA40B151D72}</c15:txfldGUID>
                      <c15:f>Diagramm!$J$61</c15:f>
                      <c15:dlblFieldTableCache>
                        <c:ptCount val="1"/>
                      </c15:dlblFieldTableCache>
                    </c15:dlblFTEntry>
                  </c15:dlblFieldTable>
                  <c15:showDataLabelsRange val="0"/>
                </c:ext>
                <c:ext xmlns:c16="http://schemas.microsoft.com/office/drawing/2014/chart" uri="{C3380CC4-5D6E-409C-BE32-E72D297353CC}">
                  <c16:uniqueId val="{0000003D-6A83-440C-8DC2-952EDEA7CA8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{986D151F-763D-4907-AA22-4410F13E085A}</c15:txfldGUID>
                      <c15:f>Diagramm!$J$62</c15:f>
                      <c15:dlblFieldTableCache>
                        <c:ptCount val="1"/>
                      </c15:dlblFieldTableCache>
                    </c15:dlblFTEntry>
                  </c15:dlblFieldTable>
                  <c15:showDataLabelsRange val="0"/>
                </c:ext>
                <c:ext xmlns:c16="http://schemas.microsoft.com/office/drawing/2014/chart" uri="{C3380CC4-5D6E-409C-BE32-E72D297353CC}">
                  <c16:uniqueId val="{0000003E-6A83-440C-8DC2-952EDEA7CA8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{4704692F-C558-45DE-BBA2-20ED1928E7AC}</c15:txfldGUID>
                      <c15:f>Diagramm!$J$63</c15:f>
                      <c15:dlblFieldTableCache>
                        <c:ptCount val="1"/>
                      </c15:dlblFieldTableCache>
                    </c15:dlblFTEntry>
                  </c15:dlblFieldTable>
                  <c15:showDataLabelsRange val="0"/>
                </c:ext>
                <c:ext xmlns:c16="http://schemas.microsoft.com/office/drawing/2014/chart" uri="{C3380CC4-5D6E-409C-BE32-E72D297353CC}">
                  <c16:uniqueId val="{0000003F-6A83-440C-8DC2-952EDEA7CA8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{B3B21B36-49B8-4BCF-B91A-8C16B61D8A7E}</c15:txfldGUID>
                      <c15:f>Diagramm!$J$64</c15:f>
                      <c15:dlblFieldTableCache>
                        <c:ptCount val="1"/>
                      </c15:dlblFieldTableCache>
                    </c15:dlblFTEntry>
                  </c15:dlblFieldTable>
                  <c15:showDataLabelsRange val="0"/>
                </c:ext>
                <c:ext xmlns:c16="http://schemas.microsoft.com/office/drawing/2014/chart" uri="{C3380CC4-5D6E-409C-BE32-E72D297353CC}">
                  <c16:uniqueId val="{00000040-6A83-440C-8DC2-952EDEA7CA8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{99480D0A-1689-4DA1-A7E5-9B38F3065E44}</c15:txfldGUID>
                      <c15:f>Diagramm!$J$65</c15:f>
                      <c15:dlblFieldTableCache>
                        <c:ptCount val="1"/>
                      </c15:dlblFieldTableCache>
                    </c15:dlblFTEntry>
                  </c15:dlblFieldTable>
                  <c15:showDataLabelsRange val="0"/>
                </c:ext>
                <c:ext xmlns:c16="http://schemas.microsoft.com/office/drawing/2014/chart" uri="{C3380CC4-5D6E-409C-BE32-E72D297353CC}">
                  <c16:uniqueId val="{00000041-6A83-440C-8DC2-952EDEA7CA8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{4C75FD82-DF15-4F6A-8D01-7A0532EF7BD5}</c15:txfldGUID>
                      <c15:f>Diagramm!$J$66</c15:f>
                      <c15:dlblFieldTableCache>
                        <c:ptCount val="1"/>
                      </c15:dlblFieldTableCache>
                    </c15:dlblFTEntry>
                  </c15:dlblFieldTable>
                  <c15:showDataLabelsRange val="0"/>
                </c:ext>
                <c:ext xmlns:c16="http://schemas.microsoft.com/office/drawing/2014/chart" uri="{C3380CC4-5D6E-409C-BE32-E72D297353CC}">
                  <c16:uniqueId val="{00000042-6A83-440C-8DC2-952EDEA7CA8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{4CC223C1-D36D-4CFC-BA6D-EC89FC3AD180}</c15:txfldGUID>
                      <c15:f>Diagramm!$J$67</c15:f>
                      <c15:dlblFieldTableCache>
                        <c:ptCount val="1"/>
                      </c15:dlblFieldTableCache>
                    </c15:dlblFTEntry>
                  </c15:dlblFieldTable>
                  <c15:showDataLabelsRange val="0"/>
                </c:ext>
                <c:ext xmlns:c16="http://schemas.microsoft.com/office/drawing/2014/chart" uri="{C3380CC4-5D6E-409C-BE32-E72D297353CC}">
                  <c16:uniqueId val="{00000043-6A83-440C-8DC2-952EDEA7CA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83-440C-8DC2-952EDEA7CA8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F4-4F95-8A08-5A4DE17389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F4-4F95-8A08-5A4DE17389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F4-4F95-8A08-5A4DE17389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F4-4F95-8A08-5A4DE17389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F4-4F95-8A08-5A4DE17389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F4-4F95-8A08-5A4DE17389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F4-4F95-8A08-5A4DE17389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F4-4F95-8A08-5A4DE17389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EF4-4F95-8A08-5A4DE17389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F4-4F95-8A08-5A4DE17389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EF4-4F95-8A08-5A4DE17389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F4-4F95-8A08-5A4DE17389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EF4-4F95-8A08-5A4DE17389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F4-4F95-8A08-5A4DE17389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EF4-4F95-8A08-5A4DE17389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F4-4F95-8A08-5A4DE17389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EF4-4F95-8A08-5A4DE17389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F4-4F95-8A08-5A4DE17389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EF4-4F95-8A08-5A4DE17389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F4-4F95-8A08-5A4DE17389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EF4-4F95-8A08-5A4DE17389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EF4-4F95-8A08-5A4DE17389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EF4-4F95-8A08-5A4DE17389A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EF4-4F95-8A08-5A4DE17389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EF4-4F95-8A08-5A4DE17389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EF4-4F95-8A08-5A4DE17389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EF4-4F95-8A08-5A4DE17389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EF4-4F95-8A08-5A4DE17389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EF4-4F95-8A08-5A4DE17389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EF4-4F95-8A08-5A4DE17389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EF4-4F95-8A08-5A4DE17389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EF4-4F95-8A08-5A4DE17389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EF4-4F95-8A08-5A4DE17389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EF4-4F95-8A08-5A4DE17389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EF4-4F95-8A08-5A4DE17389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EF4-4F95-8A08-5A4DE17389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EF4-4F95-8A08-5A4DE17389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EF4-4F95-8A08-5A4DE17389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EF4-4F95-8A08-5A4DE17389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EF4-4F95-8A08-5A4DE17389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EF4-4F95-8A08-5A4DE17389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EF4-4F95-8A08-5A4DE17389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EF4-4F95-8A08-5A4DE17389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EF4-4F95-8A08-5A4DE17389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EF4-4F95-8A08-5A4DE17389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EF4-4F95-8A08-5A4DE17389A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EF4-4F95-8A08-5A4DE17389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EF4-4F95-8A08-5A4DE17389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EF4-4F95-8A08-5A4DE17389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EF4-4F95-8A08-5A4DE17389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EF4-4F95-8A08-5A4DE17389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EF4-4F95-8A08-5A4DE17389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EF4-4F95-8A08-5A4DE17389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EF4-4F95-8A08-5A4DE17389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EF4-4F95-8A08-5A4DE17389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EF4-4F95-8A08-5A4DE17389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EF4-4F95-8A08-5A4DE17389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EF4-4F95-8A08-5A4DE17389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EF4-4F95-8A08-5A4DE17389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EF4-4F95-8A08-5A4DE17389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EF4-4F95-8A08-5A4DE17389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EF4-4F95-8A08-5A4DE17389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EF4-4F95-8A08-5A4DE17389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EF4-4F95-8A08-5A4DE17389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EF4-4F95-8A08-5A4DE17389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EF4-4F95-8A08-5A4DE17389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EF4-4F95-8A08-5A4DE17389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EF4-4F95-8A08-5A4DE17389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EF4-4F95-8A08-5A4DE17389A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100.54409130117443</c:v>
                </c:pt>
                <c:pt idx="2">
                  <c:v>102.02043660009291</c:v>
                </c:pt>
                <c:pt idx="3">
                  <c:v>100.1625638643753</c:v>
                </c:pt>
                <c:pt idx="4">
                  <c:v>101.66213257249022</c:v>
                </c:pt>
                <c:pt idx="5">
                  <c:v>102.73372702541303</c:v>
                </c:pt>
                <c:pt idx="6">
                  <c:v>104.59491739101585</c:v>
                </c:pt>
                <c:pt idx="7">
                  <c:v>102.90292614955877</c:v>
                </c:pt>
                <c:pt idx="8">
                  <c:v>104.63804657952358</c:v>
                </c:pt>
                <c:pt idx="9">
                  <c:v>106.18406210603143</c:v>
                </c:pt>
                <c:pt idx="10">
                  <c:v>109.20974056134298</c:v>
                </c:pt>
                <c:pt idx="11">
                  <c:v>107.50447880034504</c:v>
                </c:pt>
                <c:pt idx="12">
                  <c:v>108.11160506933845</c:v>
                </c:pt>
                <c:pt idx="13">
                  <c:v>107.0632340256121</c:v>
                </c:pt>
                <c:pt idx="14">
                  <c:v>109.26614026939154</c:v>
                </c:pt>
                <c:pt idx="15">
                  <c:v>107.21252737044655</c:v>
                </c:pt>
                <c:pt idx="16">
                  <c:v>107.5608785083936</c:v>
                </c:pt>
                <c:pt idx="17">
                  <c:v>108.21445159577998</c:v>
                </c:pt>
                <c:pt idx="18">
                  <c:v>109.6111737774534</c:v>
                </c:pt>
                <c:pt idx="19">
                  <c:v>108.20781633600956</c:v>
                </c:pt>
                <c:pt idx="20">
                  <c:v>109.25618737973592</c:v>
                </c:pt>
                <c:pt idx="21">
                  <c:v>109.47183332227456</c:v>
                </c:pt>
                <c:pt idx="22">
                  <c:v>111.99654966491939</c:v>
                </c:pt>
                <c:pt idx="23">
                  <c:v>110.30787605334748</c:v>
                </c:pt>
                <c:pt idx="24">
                  <c:v>110.60978037290158</c:v>
                </c:pt>
              </c:numCache>
            </c:numRef>
          </c:val>
          <c:smooth val="0"/>
          <c:extLst>
            <c:ext xmlns:c16="http://schemas.microsoft.com/office/drawing/2014/chart" uri="{C3380CC4-5D6E-409C-BE32-E72D297353CC}">
              <c16:uniqueId val="{00000000-3465-4E6F-AAD8-82872E4F61B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102.52600297176819</c:v>
                </c:pt>
                <c:pt idx="2">
                  <c:v>104.10104011887074</c:v>
                </c:pt>
                <c:pt idx="3">
                  <c:v>104.21991084695395</c:v>
                </c:pt>
                <c:pt idx="4">
                  <c:v>103.38781575037149</c:v>
                </c:pt>
                <c:pt idx="5">
                  <c:v>105.58692421991086</c:v>
                </c:pt>
                <c:pt idx="6">
                  <c:v>105.58692421991086</c:v>
                </c:pt>
                <c:pt idx="7">
                  <c:v>104.30906389301636</c:v>
                </c:pt>
                <c:pt idx="8">
                  <c:v>105.61664190193166</c:v>
                </c:pt>
                <c:pt idx="9">
                  <c:v>108.41010401188707</c:v>
                </c:pt>
                <c:pt idx="10">
                  <c:v>110.19316493313522</c:v>
                </c:pt>
                <c:pt idx="11">
                  <c:v>110.63893016344726</c:v>
                </c:pt>
                <c:pt idx="12">
                  <c:v>110.78751857355127</c:v>
                </c:pt>
                <c:pt idx="13">
                  <c:v>114.35364041604754</c:v>
                </c:pt>
                <c:pt idx="14">
                  <c:v>115.80980683506688</c:v>
                </c:pt>
                <c:pt idx="15">
                  <c:v>114.20505200594353</c:v>
                </c:pt>
                <c:pt idx="16">
                  <c:v>115.86924219910848</c:v>
                </c:pt>
                <c:pt idx="17">
                  <c:v>118.24665676077267</c:v>
                </c:pt>
                <c:pt idx="18">
                  <c:v>118.93016344725112</c:v>
                </c:pt>
                <c:pt idx="19">
                  <c:v>121.39673105497771</c:v>
                </c:pt>
                <c:pt idx="20">
                  <c:v>122.28826151560179</c:v>
                </c:pt>
                <c:pt idx="21">
                  <c:v>127.01337295690935</c:v>
                </c:pt>
                <c:pt idx="22">
                  <c:v>128.76671619613671</c:v>
                </c:pt>
                <c:pt idx="23">
                  <c:v>127.16196136701336</c:v>
                </c:pt>
                <c:pt idx="24">
                  <c:v>124.63595839524517</c:v>
                </c:pt>
              </c:numCache>
            </c:numRef>
          </c:val>
          <c:smooth val="0"/>
          <c:extLst>
            <c:ext xmlns:c16="http://schemas.microsoft.com/office/drawing/2014/chart" uri="{C3380CC4-5D6E-409C-BE32-E72D297353CC}">
              <c16:uniqueId val="{00000001-3465-4E6F-AAD8-82872E4F61B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101.18416401555319</c:v>
                </c:pt>
                <c:pt idx="2">
                  <c:v>100.61859314245316</c:v>
                </c:pt>
                <c:pt idx="3">
                  <c:v>101.66136443973134</c:v>
                </c:pt>
                <c:pt idx="4">
                  <c:v>97.437256981265463</c:v>
                </c:pt>
                <c:pt idx="5">
                  <c:v>97.083775185577949</c:v>
                </c:pt>
                <c:pt idx="6">
                  <c:v>96.376811594202891</c:v>
                </c:pt>
                <c:pt idx="7">
                  <c:v>97.578649699540478</c:v>
                </c:pt>
                <c:pt idx="8">
                  <c:v>96.200070696359148</c:v>
                </c:pt>
                <c:pt idx="9">
                  <c:v>96.606574761399784</c:v>
                </c:pt>
                <c:pt idx="10">
                  <c:v>94.591728525980912</c:v>
                </c:pt>
                <c:pt idx="11">
                  <c:v>94.27359490986214</c:v>
                </c:pt>
                <c:pt idx="12">
                  <c:v>92.099681866383889</c:v>
                </c:pt>
                <c:pt idx="13">
                  <c:v>93.38989042064334</c:v>
                </c:pt>
                <c:pt idx="14">
                  <c:v>92.700600919052661</c:v>
                </c:pt>
                <c:pt idx="15">
                  <c:v>93.089430894308947</c:v>
                </c:pt>
                <c:pt idx="16">
                  <c:v>90.809473312124425</c:v>
                </c:pt>
                <c:pt idx="17">
                  <c:v>91.357370095440089</c:v>
                </c:pt>
                <c:pt idx="18">
                  <c:v>90.385295157299396</c:v>
                </c:pt>
                <c:pt idx="19">
                  <c:v>90.12018381053376</c:v>
                </c:pt>
                <c:pt idx="20">
                  <c:v>90.544361965358789</c:v>
                </c:pt>
                <c:pt idx="21">
                  <c:v>91.587133262636982</c:v>
                </c:pt>
                <c:pt idx="22">
                  <c:v>89.448568398727474</c:v>
                </c:pt>
                <c:pt idx="23">
                  <c:v>90.208554259455639</c:v>
                </c:pt>
                <c:pt idx="24">
                  <c:v>88.936019794980552</c:v>
                </c:pt>
              </c:numCache>
            </c:numRef>
          </c:val>
          <c:smooth val="0"/>
          <c:extLst>
            <c:ext xmlns:c16="http://schemas.microsoft.com/office/drawing/2014/chart" uri="{C3380CC4-5D6E-409C-BE32-E72D297353CC}">
              <c16:uniqueId val="{00000002-3465-4E6F-AAD8-82872E4F61B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465-4E6F-AAD8-82872E4F61B9}"/>
                </c:ext>
              </c:extLst>
            </c:dLbl>
            <c:dLbl>
              <c:idx val="1"/>
              <c:delete val="1"/>
              <c:extLst>
                <c:ext xmlns:c15="http://schemas.microsoft.com/office/drawing/2012/chart" uri="{CE6537A1-D6FC-4f65-9D91-7224C49458BB}"/>
                <c:ext xmlns:c16="http://schemas.microsoft.com/office/drawing/2014/chart" uri="{C3380CC4-5D6E-409C-BE32-E72D297353CC}">
                  <c16:uniqueId val="{00000004-3465-4E6F-AAD8-82872E4F61B9}"/>
                </c:ext>
              </c:extLst>
            </c:dLbl>
            <c:dLbl>
              <c:idx val="2"/>
              <c:delete val="1"/>
              <c:extLst>
                <c:ext xmlns:c15="http://schemas.microsoft.com/office/drawing/2012/chart" uri="{CE6537A1-D6FC-4f65-9D91-7224C49458BB}"/>
                <c:ext xmlns:c16="http://schemas.microsoft.com/office/drawing/2014/chart" uri="{C3380CC4-5D6E-409C-BE32-E72D297353CC}">
                  <c16:uniqueId val="{00000005-3465-4E6F-AAD8-82872E4F61B9}"/>
                </c:ext>
              </c:extLst>
            </c:dLbl>
            <c:dLbl>
              <c:idx val="3"/>
              <c:delete val="1"/>
              <c:extLst>
                <c:ext xmlns:c15="http://schemas.microsoft.com/office/drawing/2012/chart" uri="{CE6537A1-D6FC-4f65-9D91-7224C49458BB}"/>
                <c:ext xmlns:c16="http://schemas.microsoft.com/office/drawing/2014/chart" uri="{C3380CC4-5D6E-409C-BE32-E72D297353CC}">
                  <c16:uniqueId val="{00000006-3465-4E6F-AAD8-82872E4F61B9}"/>
                </c:ext>
              </c:extLst>
            </c:dLbl>
            <c:dLbl>
              <c:idx val="4"/>
              <c:delete val="1"/>
              <c:extLst>
                <c:ext xmlns:c15="http://schemas.microsoft.com/office/drawing/2012/chart" uri="{CE6537A1-D6FC-4f65-9D91-7224C49458BB}"/>
                <c:ext xmlns:c16="http://schemas.microsoft.com/office/drawing/2014/chart" uri="{C3380CC4-5D6E-409C-BE32-E72D297353CC}">
                  <c16:uniqueId val="{00000007-3465-4E6F-AAD8-82872E4F61B9}"/>
                </c:ext>
              </c:extLst>
            </c:dLbl>
            <c:dLbl>
              <c:idx val="5"/>
              <c:delete val="1"/>
              <c:extLst>
                <c:ext xmlns:c15="http://schemas.microsoft.com/office/drawing/2012/chart" uri="{CE6537A1-D6FC-4f65-9D91-7224C49458BB}"/>
                <c:ext xmlns:c16="http://schemas.microsoft.com/office/drawing/2014/chart" uri="{C3380CC4-5D6E-409C-BE32-E72D297353CC}">
                  <c16:uniqueId val="{00000008-3465-4E6F-AAD8-82872E4F61B9}"/>
                </c:ext>
              </c:extLst>
            </c:dLbl>
            <c:dLbl>
              <c:idx val="6"/>
              <c:delete val="1"/>
              <c:extLst>
                <c:ext xmlns:c15="http://schemas.microsoft.com/office/drawing/2012/chart" uri="{CE6537A1-D6FC-4f65-9D91-7224C49458BB}"/>
                <c:ext xmlns:c16="http://schemas.microsoft.com/office/drawing/2014/chart" uri="{C3380CC4-5D6E-409C-BE32-E72D297353CC}">
                  <c16:uniqueId val="{00000009-3465-4E6F-AAD8-82872E4F61B9}"/>
                </c:ext>
              </c:extLst>
            </c:dLbl>
            <c:dLbl>
              <c:idx val="7"/>
              <c:delete val="1"/>
              <c:extLst>
                <c:ext xmlns:c15="http://schemas.microsoft.com/office/drawing/2012/chart" uri="{CE6537A1-D6FC-4f65-9D91-7224C49458BB}"/>
                <c:ext xmlns:c16="http://schemas.microsoft.com/office/drawing/2014/chart" uri="{C3380CC4-5D6E-409C-BE32-E72D297353CC}">
                  <c16:uniqueId val="{0000000A-3465-4E6F-AAD8-82872E4F61B9}"/>
                </c:ext>
              </c:extLst>
            </c:dLbl>
            <c:dLbl>
              <c:idx val="8"/>
              <c:delete val="1"/>
              <c:extLst>
                <c:ext xmlns:c15="http://schemas.microsoft.com/office/drawing/2012/chart" uri="{CE6537A1-D6FC-4f65-9D91-7224C49458BB}"/>
                <c:ext xmlns:c16="http://schemas.microsoft.com/office/drawing/2014/chart" uri="{C3380CC4-5D6E-409C-BE32-E72D297353CC}">
                  <c16:uniqueId val="{0000000B-3465-4E6F-AAD8-82872E4F61B9}"/>
                </c:ext>
              </c:extLst>
            </c:dLbl>
            <c:dLbl>
              <c:idx val="9"/>
              <c:delete val="1"/>
              <c:extLst>
                <c:ext xmlns:c15="http://schemas.microsoft.com/office/drawing/2012/chart" uri="{CE6537A1-D6FC-4f65-9D91-7224C49458BB}"/>
                <c:ext xmlns:c16="http://schemas.microsoft.com/office/drawing/2014/chart" uri="{C3380CC4-5D6E-409C-BE32-E72D297353CC}">
                  <c16:uniqueId val="{0000000C-3465-4E6F-AAD8-82872E4F61B9}"/>
                </c:ext>
              </c:extLst>
            </c:dLbl>
            <c:dLbl>
              <c:idx val="10"/>
              <c:delete val="1"/>
              <c:extLst>
                <c:ext xmlns:c15="http://schemas.microsoft.com/office/drawing/2012/chart" uri="{CE6537A1-D6FC-4f65-9D91-7224C49458BB}"/>
                <c:ext xmlns:c16="http://schemas.microsoft.com/office/drawing/2014/chart" uri="{C3380CC4-5D6E-409C-BE32-E72D297353CC}">
                  <c16:uniqueId val="{0000000D-3465-4E6F-AAD8-82872E4F61B9}"/>
                </c:ext>
              </c:extLst>
            </c:dLbl>
            <c:dLbl>
              <c:idx val="11"/>
              <c:delete val="1"/>
              <c:extLst>
                <c:ext xmlns:c15="http://schemas.microsoft.com/office/drawing/2012/chart" uri="{CE6537A1-D6FC-4f65-9D91-7224C49458BB}"/>
                <c:ext xmlns:c16="http://schemas.microsoft.com/office/drawing/2014/chart" uri="{C3380CC4-5D6E-409C-BE32-E72D297353CC}">
                  <c16:uniqueId val="{0000000E-3465-4E6F-AAD8-82872E4F61B9}"/>
                </c:ext>
              </c:extLst>
            </c:dLbl>
            <c:dLbl>
              <c:idx val="12"/>
              <c:delete val="1"/>
              <c:extLst>
                <c:ext xmlns:c15="http://schemas.microsoft.com/office/drawing/2012/chart" uri="{CE6537A1-D6FC-4f65-9D91-7224C49458BB}"/>
                <c:ext xmlns:c16="http://schemas.microsoft.com/office/drawing/2014/chart" uri="{C3380CC4-5D6E-409C-BE32-E72D297353CC}">
                  <c16:uniqueId val="{0000000F-3465-4E6F-AAD8-82872E4F61B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65-4E6F-AAD8-82872E4F61B9}"/>
                </c:ext>
              </c:extLst>
            </c:dLbl>
            <c:dLbl>
              <c:idx val="14"/>
              <c:delete val="1"/>
              <c:extLst>
                <c:ext xmlns:c15="http://schemas.microsoft.com/office/drawing/2012/chart" uri="{CE6537A1-D6FC-4f65-9D91-7224C49458BB}"/>
                <c:ext xmlns:c16="http://schemas.microsoft.com/office/drawing/2014/chart" uri="{C3380CC4-5D6E-409C-BE32-E72D297353CC}">
                  <c16:uniqueId val="{00000011-3465-4E6F-AAD8-82872E4F61B9}"/>
                </c:ext>
              </c:extLst>
            </c:dLbl>
            <c:dLbl>
              <c:idx val="15"/>
              <c:delete val="1"/>
              <c:extLst>
                <c:ext xmlns:c15="http://schemas.microsoft.com/office/drawing/2012/chart" uri="{CE6537A1-D6FC-4f65-9D91-7224C49458BB}"/>
                <c:ext xmlns:c16="http://schemas.microsoft.com/office/drawing/2014/chart" uri="{C3380CC4-5D6E-409C-BE32-E72D297353CC}">
                  <c16:uniqueId val="{00000012-3465-4E6F-AAD8-82872E4F61B9}"/>
                </c:ext>
              </c:extLst>
            </c:dLbl>
            <c:dLbl>
              <c:idx val="16"/>
              <c:delete val="1"/>
              <c:extLst>
                <c:ext xmlns:c15="http://schemas.microsoft.com/office/drawing/2012/chart" uri="{CE6537A1-D6FC-4f65-9D91-7224C49458BB}"/>
                <c:ext xmlns:c16="http://schemas.microsoft.com/office/drawing/2014/chart" uri="{C3380CC4-5D6E-409C-BE32-E72D297353CC}">
                  <c16:uniqueId val="{00000013-3465-4E6F-AAD8-82872E4F61B9}"/>
                </c:ext>
              </c:extLst>
            </c:dLbl>
            <c:dLbl>
              <c:idx val="17"/>
              <c:delete val="1"/>
              <c:extLst>
                <c:ext xmlns:c15="http://schemas.microsoft.com/office/drawing/2012/chart" uri="{CE6537A1-D6FC-4f65-9D91-7224C49458BB}"/>
                <c:ext xmlns:c16="http://schemas.microsoft.com/office/drawing/2014/chart" uri="{C3380CC4-5D6E-409C-BE32-E72D297353CC}">
                  <c16:uniqueId val="{00000014-3465-4E6F-AAD8-82872E4F61B9}"/>
                </c:ext>
              </c:extLst>
            </c:dLbl>
            <c:dLbl>
              <c:idx val="18"/>
              <c:delete val="1"/>
              <c:extLst>
                <c:ext xmlns:c15="http://schemas.microsoft.com/office/drawing/2012/chart" uri="{CE6537A1-D6FC-4f65-9D91-7224C49458BB}"/>
                <c:ext xmlns:c16="http://schemas.microsoft.com/office/drawing/2014/chart" uri="{C3380CC4-5D6E-409C-BE32-E72D297353CC}">
                  <c16:uniqueId val="{00000015-3465-4E6F-AAD8-82872E4F61B9}"/>
                </c:ext>
              </c:extLst>
            </c:dLbl>
            <c:dLbl>
              <c:idx val="19"/>
              <c:delete val="1"/>
              <c:extLst>
                <c:ext xmlns:c15="http://schemas.microsoft.com/office/drawing/2012/chart" uri="{CE6537A1-D6FC-4f65-9D91-7224C49458BB}"/>
                <c:ext xmlns:c16="http://schemas.microsoft.com/office/drawing/2014/chart" uri="{C3380CC4-5D6E-409C-BE32-E72D297353CC}">
                  <c16:uniqueId val="{00000016-3465-4E6F-AAD8-82872E4F61B9}"/>
                </c:ext>
              </c:extLst>
            </c:dLbl>
            <c:dLbl>
              <c:idx val="20"/>
              <c:delete val="1"/>
              <c:extLst>
                <c:ext xmlns:c15="http://schemas.microsoft.com/office/drawing/2012/chart" uri="{CE6537A1-D6FC-4f65-9D91-7224C49458BB}"/>
                <c:ext xmlns:c16="http://schemas.microsoft.com/office/drawing/2014/chart" uri="{C3380CC4-5D6E-409C-BE32-E72D297353CC}">
                  <c16:uniqueId val="{00000017-3465-4E6F-AAD8-82872E4F61B9}"/>
                </c:ext>
              </c:extLst>
            </c:dLbl>
            <c:dLbl>
              <c:idx val="21"/>
              <c:delete val="1"/>
              <c:extLst>
                <c:ext xmlns:c15="http://schemas.microsoft.com/office/drawing/2012/chart" uri="{CE6537A1-D6FC-4f65-9D91-7224C49458BB}"/>
                <c:ext xmlns:c16="http://schemas.microsoft.com/office/drawing/2014/chart" uri="{C3380CC4-5D6E-409C-BE32-E72D297353CC}">
                  <c16:uniqueId val="{00000018-3465-4E6F-AAD8-82872E4F61B9}"/>
                </c:ext>
              </c:extLst>
            </c:dLbl>
            <c:dLbl>
              <c:idx val="22"/>
              <c:delete val="1"/>
              <c:extLst>
                <c:ext xmlns:c15="http://schemas.microsoft.com/office/drawing/2012/chart" uri="{CE6537A1-D6FC-4f65-9D91-7224C49458BB}"/>
                <c:ext xmlns:c16="http://schemas.microsoft.com/office/drawing/2014/chart" uri="{C3380CC4-5D6E-409C-BE32-E72D297353CC}">
                  <c16:uniqueId val="{00000019-3465-4E6F-AAD8-82872E4F61B9}"/>
                </c:ext>
              </c:extLst>
            </c:dLbl>
            <c:dLbl>
              <c:idx val="23"/>
              <c:delete val="1"/>
              <c:extLst>
                <c:ext xmlns:c15="http://schemas.microsoft.com/office/drawing/2012/chart" uri="{CE6537A1-D6FC-4f65-9D91-7224C49458BB}"/>
                <c:ext xmlns:c16="http://schemas.microsoft.com/office/drawing/2014/chart" uri="{C3380CC4-5D6E-409C-BE32-E72D297353CC}">
                  <c16:uniqueId val="{0000001A-3465-4E6F-AAD8-82872E4F61B9}"/>
                </c:ext>
              </c:extLst>
            </c:dLbl>
            <c:dLbl>
              <c:idx val="24"/>
              <c:delete val="1"/>
              <c:extLst>
                <c:ext xmlns:c15="http://schemas.microsoft.com/office/drawing/2012/chart" uri="{CE6537A1-D6FC-4f65-9D91-7224C49458BB}"/>
                <c:ext xmlns:c16="http://schemas.microsoft.com/office/drawing/2014/chart" uri="{C3380CC4-5D6E-409C-BE32-E72D297353CC}">
                  <c16:uniqueId val="{0000001B-3465-4E6F-AAD8-82872E4F61B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465-4E6F-AAD8-82872E4F61B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Neuburg-Schrobenhausen (09185)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33340</v>
      </c>
      <c r="F11" s="238">
        <v>33249</v>
      </c>
      <c r="G11" s="238">
        <v>33758</v>
      </c>
      <c r="H11" s="238">
        <v>32997</v>
      </c>
      <c r="I11" s="265">
        <v>32932</v>
      </c>
      <c r="J11" s="263">
        <v>408</v>
      </c>
      <c r="K11" s="266">
        <v>1.2389165553261265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17.837432513497301</v>
      </c>
      <c r="E13" s="115">
        <v>5947</v>
      </c>
      <c r="F13" s="114">
        <v>5724</v>
      </c>
      <c r="G13" s="114">
        <v>5877</v>
      </c>
      <c r="H13" s="114">
        <v>5809</v>
      </c>
      <c r="I13" s="140">
        <v>5863</v>
      </c>
      <c r="J13" s="115">
        <v>84</v>
      </c>
      <c r="K13" s="116">
        <v>1.432713627835579</v>
      </c>
    </row>
    <row r="14" spans="1:255" ht="14.1" customHeight="1" x14ac:dyDescent="0.2">
      <c r="A14" s="306" t="s">
        <v>230</v>
      </c>
      <c r="B14" s="307"/>
      <c r="C14" s="308"/>
      <c r="D14" s="113">
        <v>61.859628074385121</v>
      </c>
      <c r="E14" s="115">
        <v>20624</v>
      </c>
      <c r="F14" s="114">
        <v>20762</v>
      </c>
      <c r="G14" s="114">
        <v>21078</v>
      </c>
      <c r="H14" s="114">
        <v>20449</v>
      </c>
      <c r="I14" s="140">
        <v>20383</v>
      </c>
      <c r="J14" s="115">
        <v>241</v>
      </c>
      <c r="K14" s="116">
        <v>1.1823578472256293</v>
      </c>
    </row>
    <row r="15" spans="1:255" ht="14.1" customHeight="1" x14ac:dyDescent="0.2">
      <c r="A15" s="306" t="s">
        <v>231</v>
      </c>
      <c r="B15" s="307"/>
      <c r="C15" s="308"/>
      <c r="D15" s="113">
        <v>10.200959808038393</v>
      </c>
      <c r="E15" s="115">
        <v>3401</v>
      </c>
      <c r="F15" s="114">
        <v>3423</v>
      </c>
      <c r="G15" s="114">
        <v>3473</v>
      </c>
      <c r="H15" s="114">
        <v>3375</v>
      </c>
      <c r="I15" s="140">
        <v>3366</v>
      </c>
      <c r="J15" s="115">
        <v>35</v>
      </c>
      <c r="K15" s="116">
        <v>1.0398098633392752</v>
      </c>
    </row>
    <row r="16" spans="1:255" ht="14.1" customHeight="1" x14ac:dyDescent="0.2">
      <c r="A16" s="306" t="s">
        <v>232</v>
      </c>
      <c r="B16" s="307"/>
      <c r="C16" s="308"/>
      <c r="D16" s="113">
        <v>9.5950809838032391</v>
      </c>
      <c r="E16" s="115">
        <v>3199</v>
      </c>
      <c r="F16" s="114">
        <v>3169</v>
      </c>
      <c r="G16" s="114">
        <v>3156</v>
      </c>
      <c r="H16" s="114">
        <v>3199</v>
      </c>
      <c r="I16" s="140">
        <v>3153</v>
      </c>
      <c r="J16" s="115">
        <v>46</v>
      </c>
      <c r="K16" s="116">
        <v>1.4589280050745321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1.6016796640671866</v>
      </c>
      <c r="E18" s="115">
        <v>534</v>
      </c>
      <c r="F18" s="114">
        <v>376</v>
      </c>
      <c r="G18" s="114">
        <v>466</v>
      </c>
      <c r="H18" s="114">
        <v>431</v>
      </c>
      <c r="I18" s="140">
        <v>520</v>
      </c>
      <c r="J18" s="115">
        <v>14</v>
      </c>
      <c r="K18" s="116">
        <v>2.6923076923076925</v>
      </c>
    </row>
    <row r="19" spans="1:255" ht="14.1" customHeight="1" x14ac:dyDescent="0.2">
      <c r="A19" s="306" t="s">
        <v>235</v>
      </c>
      <c r="B19" s="307" t="s">
        <v>236</v>
      </c>
      <c r="C19" s="308"/>
      <c r="D19" s="113">
        <v>1.3287342531493702</v>
      </c>
      <c r="E19" s="115">
        <v>443</v>
      </c>
      <c r="F19" s="114">
        <v>296</v>
      </c>
      <c r="G19" s="114">
        <v>384</v>
      </c>
      <c r="H19" s="114">
        <v>351</v>
      </c>
      <c r="I19" s="140">
        <v>433</v>
      </c>
      <c r="J19" s="115">
        <v>10</v>
      </c>
      <c r="K19" s="116">
        <v>2.3094688221709005</v>
      </c>
    </row>
    <row r="20" spans="1:255" ht="14.1" customHeight="1" x14ac:dyDescent="0.2">
      <c r="A20" s="306">
        <v>12</v>
      </c>
      <c r="B20" s="307" t="s">
        <v>237</v>
      </c>
      <c r="C20" s="308"/>
      <c r="D20" s="113">
        <v>0.73785242951409713</v>
      </c>
      <c r="E20" s="115">
        <v>246</v>
      </c>
      <c r="F20" s="114">
        <v>211</v>
      </c>
      <c r="G20" s="114">
        <v>231</v>
      </c>
      <c r="H20" s="114">
        <v>228</v>
      </c>
      <c r="I20" s="140">
        <v>226</v>
      </c>
      <c r="J20" s="115">
        <v>20</v>
      </c>
      <c r="K20" s="116">
        <v>8.8495575221238933</v>
      </c>
    </row>
    <row r="21" spans="1:255" ht="14.1" customHeight="1" x14ac:dyDescent="0.2">
      <c r="A21" s="306">
        <v>21</v>
      </c>
      <c r="B21" s="307" t="s">
        <v>238</v>
      </c>
      <c r="C21" s="308"/>
      <c r="D21" s="113">
        <v>1.2267546490701859</v>
      </c>
      <c r="E21" s="115">
        <v>409</v>
      </c>
      <c r="F21" s="114">
        <v>390</v>
      </c>
      <c r="G21" s="114">
        <v>388</v>
      </c>
      <c r="H21" s="114">
        <v>378</v>
      </c>
      <c r="I21" s="140">
        <v>375</v>
      </c>
      <c r="J21" s="115">
        <v>34</v>
      </c>
      <c r="K21" s="116">
        <v>9.0666666666666664</v>
      </c>
    </row>
    <row r="22" spans="1:255" ht="14.1" customHeight="1" x14ac:dyDescent="0.2">
      <c r="A22" s="306">
        <v>22</v>
      </c>
      <c r="B22" s="307" t="s">
        <v>239</v>
      </c>
      <c r="C22" s="308"/>
      <c r="D22" s="113">
        <v>1.3287342531493702</v>
      </c>
      <c r="E22" s="115">
        <v>443</v>
      </c>
      <c r="F22" s="114">
        <v>444</v>
      </c>
      <c r="G22" s="114">
        <v>474</v>
      </c>
      <c r="H22" s="114">
        <v>454</v>
      </c>
      <c r="I22" s="140">
        <v>458</v>
      </c>
      <c r="J22" s="115">
        <v>-15</v>
      </c>
      <c r="K22" s="116">
        <v>-3.2751091703056767</v>
      </c>
    </row>
    <row r="23" spans="1:255" ht="14.1" customHeight="1" x14ac:dyDescent="0.2">
      <c r="A23" s="306">
        <v>23</v>
      </c>
      <c r="B23" s="307" t="s">
        <v>240</v>
      </c>
      <c r="C23" s="308"/>
      <c r="D23" s="113">
        <v>1.3347330533893222</v>
      </c>
      <c r="E23" s="115">
        <v>445</v>
      </c>
      <c r="F23" s="114">
        <v>453</v>
      </c>
      <c r="G23" s="114">
        <v>448</v>
      </c>
      <c r="H23" s="114">
        <v>448</v>
      </c>
      <c r="I23" s="140">
        <v>450</v>
      </c>
      <c r="J23" s="115">
        <v>-5</v>
      </c>
      <c r="K23" s="116">
        <v>-1.1111111111111112</v>
      </c>
    </row>
    <row r="24" spans="1:255" ht="14.1" customHeight="1" x14ac:dyDescent="0.2">
      <c r="A24" s="306">
        <v>24</v>
      </c>
      <c r="B24" s="307" t="s">
        <v>241</v>
      </c>
      <c r="C24" s="308"/>
      <c r="D24" s="113">
        <v>3.8392321535692862</v>
      </c>
      <c r="E24" s="115">
        <v>1280</v>
      </c>
      <c r="F24" s="114">
        <v>1283</v>
      </c>
      <c r="G24" s="114">
        <v>1297</v>
      </c>
      <c r="H24" s="114">
        <v>1290</v>
      </c>
      <c r="I24" s="140">
        <v>1275</v>
      </c>
      <c r="J24" s="115">
        <v>5</v>
      </c>
      <c r="K24" s="116">
        <v>0.39215686274509803</v>
      </c>
    </row>
    <row r="25" spans="1:255" ht="14.1" customHeight="1" x14ac:dyDescent="0.2">
      <c r="A25" s="306">
        <v>25</v>
      </c>
      <c r="B25" s="307" t="s">
        <v>242</v>
      </c>
      <c r="C25" s="308"/>
      <c r="D25" s="113">
        <v>6.3107378524295141</v>
      </c>
      <c r="E25" s="115">
        <v>2104</v>
      </c>
      <c r="F25" s="114">
        <v>2150</v>
      </c>
      <c r="G25" s="114">
        <v>2167</v>
      </c>
      <c r="H25" s="114">
        <v>2105</v>
      </c>
      <c r="I25" s="140">
        <v>2093</v>
      </c>
      <c r="J25" s="115">
        <v>11</v>
      </c>
      <c r="K25" s="116">
        <v>0.52556139512661249</v>
      </c>
    </row>
    <row r="26" spans="1:255" ht="14.1" customHeight="1" x14ac:dyDescent="0.2">
      <c r="A26" s="306">
        <v>26</v>
      </c>
      <c r="B26" s="307" t="s">
        <v>243</v>
      </c>
      <c r="C26" s="308"/>
      <c r="D26" s="113">
        <v>3.1403719256148772</v>
      </c>
      <c r="E26" s="115">
        <v>1047</v>
      </c>
      <c r="F26" s="114">
        <v>1038</v>
      </c>
      <c r="G26" s="114">
        <v>1066</v>
      </c>
      <c r="H26" s="114">
        <v>1044</v>
      </c>
      <c r="I26" s="140">
        <v>1039</v>
      </c>
      <c r="J26" s="115">
        <v>8</v>
      </c>
      <c r="K26" s="116">
        <v>0.76997112608277185</v>
      </c>
    </row>
    <row r="27" spans="1:255" ht="14.1" customHeight="1" x14ac:dyDescent="0.2">
      <c r="A27" s="306">
        <v>27</v>
      </c>
      <c r="B27" s="307" t="s">
        <v>244</v>
      </c>
      <c r="C27" s="308"/>
      <c r="D27" s="113">
        <v>3.5572885422915417</v>
      </c>
      <c r="E27" s="115">
        <v>1186</v>
      </c>
      <c r="F27" s="114">
        <v>1190</v>
      </c>
      <c r="G27" s="114">
        <v>1176</v>
      </c>
      <c r="H27" s="114">
        <v>1165</v>
      </c>
      <c r="I27" s="140">
        <v>1149</v>
      </c>
      <c r="J27" s="115">
        <v>37</v>
      </c>
      <c r="K27" s="116">
        <v>3.2201914708442123</v>
      </c>
    </row>
    <row r="28" spans="1:255" ht="14.1" customHeight="1" x14ac:dyDescent="0.2">
      <c r="A28" s="306">
        <v>28</v>
      </c>
      <c r="B28" s="307" t="s">
        <v>245</v>
      </c>
      <c r="C28" s="308"/>
      <c r="D28" s="113">
        <v>1.9856028794241152</v>
      </c>
      <c r="E28" s="115">
        <v>662</v>
      </c>
      <c r="F28" s="114">
        <v>699</v>
      </c>
      <c r="G28" s="114">
        <v>716</v>
      </c>
      <c r="H28" s="114">
        <v>733</v>
      </c>
      <c r="I28" s="140">
        <v>740</v>
      </c>
      <c r="J28" s="115">
        <v>-78</v>
      </c>
      <c r="K28" s="116">
        <v>-10.54054054054054</v>
      </c>
    </row>
    <row r="29" spans="1:255" ht="14.1" customHeight="1" x14ac:dyDescent="0.2">
      <c r="A29" s="306">
        <v>29</v>
      </c>
      <c r="B29" s="307" t="s">
        <v>246</v>
      </c>
      <c r="C29" s="308"/>
      <c r="D29" s="113">
        <v>2.9274145170965808</v>
      </c>
      <c r="E29" s="115">
        <v>976</v>
      </c>
      <c r="F29" s="114">
        <v>983</v>
      </c>
      <c r="G29" s="114">
        <v>988</v>
      </c>
      <c r="H29" s="114">
        <v>987</v>
      </c>
      <c r="I29" s="140">
        <v>996</v>
      </c>
      <c r="J29" s="115">
        <v>-20</v>
      </c>
      <c r="K29" s="116">
        <v>-2.0080321285140563</v>
      </c>
    </row>
    <row r="30" spans="1:255" ht="14.1" customHeight="1" x14ac:dyDescent="0.2">
      <c r="A30" s="306" t="s">
        <v>247</v>
      </c>
      <c r="B30" s="307" t="s">
        <v>248</v>
      </c>
      <c r="C30" s="308"/>
      <c r="D30" s="113">
        <v>1.5296940611877625</v>
      </c>
      <c r="E30" s="115">
        <v>510</v>
      </c>
      <c r="F30" s="114">
        <v>515</v>
      </c>
      <c r="G30" s="114">
        <v>520</v>
      </c>
      <c r="H30" s="114">
        <v>509</v>
      </c>
      <c r="I30" s="140">
        <v>513</v>
      </c>
      <c r="J30" s="115">
        <v>-3</v>
      </c>
      <c r="K30" s="116">
        <v>-0.58479532163742687</v>
      </c>
    </row>
    <row r="31" spans="1:255" ht="14.1" customHeight="1" x14ac:dyDescent="0.2">
      <c r="A31" s="306" t="s">
        <v>249</v>
      </c>
      <c r="B31" s="307" t="s">
        <v>250</v>
      </c>
      <c r="C31" s="308"/>
      <c r="D31" s="113">
        <v>1.3587282543491301</v>
      </c>
      <c r="E31" s="115">
        <v>453</v>
      </c>
      <c r="F31" s="114">
        <v>455</v>
      </c>
      <c r="G31" s="114">
        <v>454</v>
      </c>
      <c r="H31" s="114">
        <v>464</v>
      </c>
      <c r="I31" s="140">
        <v>469</v>
      </c>
      <c r="J31" s="115">
        <v>-16</v>
      </c>
      <c r="K31" s="116">
        <v>-3.4115138592750531</v>
      </c>
    </row>
    <row r="32" spans="1:255" ht="14.1" customHeight="1" x14ac:dyDescent="0.2">
      <c r="A32" s="306">
        <v>31</v>
      </c>
      <c r="B32" s="307" t="s">
        <v>251</v>
      </c>
      <c r="C32" s="308"/>
      <c r="D32" s="113">
        <v>0.86382723455308941</v>
      </c>
      <c r="E32" s="115">
        <v>288</v>
      </c>
      <c r="F32" s="114">
        <v>275</v>
      </c>
      <c r="G32" s="114">
        <v>282</v>
      </c>
      <c r="H32" s="114">
        <v>285</v>
      </c>
      <c r="I32" s="140">
        <v>280</v>
      </c>
      <c r="J32" s="115">
        <v>8</v>
      </c>
      <c r="K32" s="116">
        <v>2.8571428571428572</v>
      </c>
    </row>
    <row r="33" spans="1:11" ht="14.1" customHeight="1" x14ac:dyDescent="0.2">
      <c r="A33" s="306">
        <v>32</v>
      </c>
      <c r="B33" s="307" t="s">
        <v>252</v>
      </c>
      <c r="C33" s="308"/>
      <c r="D33" s="113">
        <v>5.6388722255548887</v>
      </c>
      <c r="E33" s="115">
        <v>1880</v>
      </c>
      <c r="F33" s="114">
        <v>1858</v>
      </c>
      <c r="G33" s="114">
        <v>1916</v>
      </c>
      <c r="H33" s="114">
        <v>1877</v>
      </c>
      <c r="I33" s="140">
        <v>1845</v>
      </c>
      <c r="J33" s="115">
        <v>35</v>
      </c>
      <c r="K33" s="116">
        <v>1.897018970189702</v>
      </c>
    </row>
    <row r="34" spans="1:11" ht="14.1" customHeight="1" x14ac:dyDescent="0.2">
      <c r="A34" s="306">
        <v>33</v>
      </c>
      <c r="B34" s="307" t="s">
        <v>253</v>
      </c>
      <c r="C34" s="308"/>
      <c r="D34" s="113">
        <v>1.910617876424715</v>
      </c>
      <c r="E34" s="115">
        <v>637</v>
      </c>
      <c r="F34" s="114">
        <v>579</v>
      </c>
      <c r="G34" s="114">
        <v>701</v>
      </c>
      <c r="H34" s="114">
        <v>669</v>
      </c>
      <c r="I34" s="140">
        <v>619</v>
      </c>
      <c r="J34" s="115">
        <v>18</v>
      </c>
      <c r="K34" s="116">
        <v>2.9079159935379644</v>
      </c>
    </row>
    <row r="35" spans="1:11" ht="14.1" customHeight="1" x14ac:dyDescent="0.2">
      <c r="A35" s="306">
        <v>34</v>
      </c>
      <c r="B35" s="307" t="s">
        <v>254</v>
      </c>
      <c r="C35" s="308"/>
      <c r="D35" s="113">
        <v>2.3665266946610677</v>
      </c>
      <c r="E35" s="115">
        <v>789</v>
      </c>
      <c r="F35" s="114">
        <v>808</v>
      </c>
      <c r="G35" s="114">
        <v>807</v>
      </c>
      <c r="H35" s="114">
        <v>797</v>
      </c>
      <c r="I35" s="140">
        <v>783</v>
      </c>
      <c r="J35" s="115">
        <v>6</v>
      </c>
      <c r="K35" s="116">
        <v>0.76628352490421459</v>
      </c>
    </row>
    <row r="36" spans="1:11" ht="14.1" customHeight="1" x14ac:dyDescent="0.2">
      <c r="A36" s="306">
        <v>41</v>
      </c>
      <c r="B36" s="307" t="s">
        <v>255</v>
      </c>
      <c r="C36" s="308"/>
      <c r="D36" s="113">
        <v>1.1997600479904018</v>
      </c>
      <c r="E36" s="115">
        <v>400</v>
      </c>
      <c r="F36" s="114">
        <v>399</v>
      </c>
      <c r="G36" s="114">
        <v>397</v>
      </c>
      <c r="H36" s="114">
        <v>400</v>
      </c>
      <c r="I36" s="140">
        <v>412</v>
      </c>
      <c r="J36" s="115">
        <v>-12</v>
      </c>
      <c r="K36" s="116">
        <v>-2.912621359223301</v>
      </c>
    </row>
    <row r="37" spans="1:11" ht="14.1" customHeight="1" x14ac:dyDescent="0.2">
      <c r="A37" s="306">
        <v>42</v>
      </c>
      <c r="B37" s="307" t="s">
        <v>256</v>
      </c>
      <c r="C37" s="308"/>
      <c r="D37" s="113">
        <v>0.10797840431913618</v>
      </c>
      <c r="E37" s="115">
        <v>36</v>
      </c>
      <c r="F37" s="114">
        <v>42</v>
      </c>
      <c r="G37" s="114">
        <v>42</v>
      </c>
      <c r="H37" s="114">
        <v>39</v>
      </c>
      <c r="I37" s="140">
        <v>37</v>
      </c>
      <c r="J37" s="115">
        <v>-1</v>
      </c>
      <c r="K37" s="116">
        <v>-2.7027027027027026</v>
      </c>
    </row>
    <row r="38" spans="1:11" ht="14.1" customHeight="1" x14ac:dyDescent="0.2">
      <c r="A38" s="306">
        <v>43</v>
      </c>
      <c r="B38" s="307" t="s">
        <v>257</v>
      </c>
      <c r="C38" s="308"/>
      <c r="D38" s="113">
        <v>1.6166766646670665</v>
      </c>
      <c r="E38" s="115">
        <v>539</v>
      </c>
      <c r="F38" s="114">
        <v>523</v>
      </c>
      <c r="G38" s="114">
        <v>515</v>
      </c>
      <c r="H38" s="114">
        <v>492</v>
      </c>
      <c r="I38" s="140">
        <v>504</v>
      </c>
      <c r="J38" s="115">
        <v>35</v>
      </c>
      <c r="K38" s="116">
        <v>6.9444444444444446</v>
      </c>
    </row>
    <row r="39" spans="1:11" ht="14.1" customHeight="1" x14ac:dyDescent="0.2">
      <c r="A39" s="306">
        <v>51</v>
      </c>
      <c r="B39" s="307" t="s">
        <v>258</v>
      </c>
      <c r="C39" s="308"/>
      <c r="D39" s="113">
        <v>5.2039592081583681</v>
      </c>
      <c r="E39" s="115">
        <v>1735</v>
      </c>
      <c r="F39" s="114">
        <v>1729</v>
      </c>
      <c r="G39" s="114">
        <v>1741</v>
      </c>
      <c r="H39" s="114">
        <v>1587</v>
      </c>
      <c r="I39" s="140">
        <v>1579</v>
      </c>
      <c r="J39" s="115">
        <v>156</v>
      </c>
      <c r="K39" s="116">
        <v>9.8796706776440786</v>
      </c>
    </row>
    <row r="40" spans="1:11" ht="14.1" customHeight="1" x14ac:dyDescent="0.2">
      <c r="A40" s="306" t="s">
        <v>259</v>
      </c>
      <c r="B40" s="307" t="s">
        <v>260</v>
      </c>
      <c r="C40" s="308"/>
      <c r="D40" s="113">
        <v>4.5920815836832629</v>
      </c>
      <c r="E40" s="115">
        <v>1531</v>
      </c>
      <c r="F40" s="114">
        <v>1532</v>
      </c>
      <c r="G40" s="114">
        <v>1544</v>
      </c>
      <c r="H40" s="114">
        <v>1396</v>
      </c>
      <c r="I40" s="140">
        <v>1395</v>
      </c>
      <c r="J40" s="115">
        <v>136</v>
      </c>
      <c r="K40" s="116">
        <v>9.7491039426523294</v>
      </c>
    </row>
    <row r="41" spans="1:11" ht="14.1" customHeight="1" x14ac:dyDescent="0.2">
      <c r="A41" s="306"/>
      <c r="B41" s="307" t="s">
        <v>261</v>
      </c>
      <c r="C41" s="308"/>
      <c r="D41" s="113">
        <v>4.0581883623275345</v>
      </c>
      <c r="E41" s="115">
        <v>1353</v>
      </c>
      <c r="F41" s="114">
        <v>1357</v>
      </c>
      <c r="G41" s="114">
        <v>1374</v>
      </c>
      <c r="H41" s="114">
        <v>1230</v>
      </c>
      <c r="I41" s="140">
        <v>1231</v>
      </c>
      <c r="J41" s="115">
        <v>122</v>
      </c>
      <c r="K41" s="116">
        <v>9.9106417546709995</v>
      </c>
    </row>
    <row r="42" spans="1:11" ht="14.1" customHeight="1" x14ac:dyDescent="0.2">
      <c r="A42" s="306">
        <v>52</v>
      </c>
      <c r="B42" s="307" t="s">
        <v>262</v>
      </c>
      <c r="C42" s="308"/>
      <c r="D42" s="113">
        <v>5.5608878224355127</v>
      </c>
      <c r="E42" s="115">
        <v>1854</v>
      </c>
      <c r="F42" s="114">
        <v>1836</v>
      </c>
      <c r="G42" s="114">
        <v>1900</v>
      </c>
      <c r="H42" s="114">
        <v>1812</v>
      </c>
      <c r="I42" s="140">
        <v>1818</v>
      </c>
      <c r="J42" s="115">
        <v>36</v>
      </c>
      <c r="K42" s="116">
        <v>1.9801980198019802</v>
      </c>
    </row>
    <row r="43" spans="1:11" ht="14.1" customHeight="1" x14ac:dyDescent="0.2">
      <c r="A43" s="306" t="s">
        <v>263</v>
      </c>
      <c r="B43" s="307" t="s">
        <v>264</v>
      </c>
      <c r="C43" s="308"/>
      <c r="D43" s="113">
        <v>3.7762447510497901</v>
      </c>
      <c r="E43" s="115">
        <v>1259</v>
      </c>
      <c r="F43" s="114">
        <v>1251</v>
      </c>
      <c r="G43" s="114">
        <v>1300</v>
      </c>
      <c r="H43" s="114">
        <v>1251</v>
      </c>
      <c r="I43" s="140">
        <v>1255</v>
      </c>
      <c r="J43" s="115">
        <v>4</v>
      </c>
      <c r="K43" s="116">
        <v>0.31872509960159362</v>
      </c>
    </row>
    <row r="44" spans="1:11" ht="14.1" customHeight="1" x14ac:dyDescent="0.2">
      <c r="A44" s="306">
        <v>53</v>
      </c>
      <c r="B44" s="307" t="s">
        <v>265</v>
      </c>
      <c r="C44" s="308"/>
      <c r="D44" s="113">
        <v>0.49490101979604079</v>
      </c>
      <c r="E44" s="115">
        <v>165</v>
      </c>
      <c r="F44" s="114">
        <v>173</v>
      </c>
      <c r="G44" s="114">
        <v>184</v>
      </c>
      <c r="H44" s="114">
        <v>183</v>
      </c>
      <c r="I44" s="140">
        <v>159</v>
      </c>
      <c r="J44" s="115">
        <v>6</v>
      </c>
      <c r="K44" s="116">
        <v>3.7735849056603774</v>
      </c>
    </row>
    <row r="45" spans="1:11" ht="14.1" customHeight="1" x14ac:dyDescent="0.2">
      <c r="A45" s="306" t="s">
        <v>266</v>
      </c>
      <c r="B45" s="307" t="s">
        <v>267</v>
      </c>
      <c r="C45" s="308"/>
      <c r="D45" s="113">
        <v>0.45590881823635271</v>
      </c>
      <c r="E45" s="115">
        <v>152</v>
      </c>
      <c r="F45" s="114">
        <v>155</v>
      </c>
      <c r="G45" s="114">
        <v>166</v>
      </c>
      <c r="H45" s="114">
        <v>165</v>
      </c>
      <c r="I45" s="140">
        <v>142</v>
      </c>
      <c r="J45" s="115">
        <v>10</v>
      </c>
      <c r="K45" s="116">
        <v>7.042253521126761</v>
      </c>
    </row>
    <row r="46" spans="1:11" ht="14.1" customHeight="1" x14ac:dyDescent="0.2">
      <c r="A46" s="306">
        <v>54</v>
      </c>
      <c r="B46" s="307" t="s">
        <v>268</v>
      </c>
      <c r="C46" s="308"/>
      <c r="D46" s="113">
        <v>2.3605278944211157</v>
      </c>
      <c r="E46" s="115">
        <v>787</v>
      </c>
      <c r="F46" s="114">
        <v>749</v>
      </c>
      <c r="G46" s="114">
        <v>754</v>
      </c>
      <c r="H46" s="114">
        <v>738</v>
      </c>
      <c r="I46" s="140">
        <v>757</v>
      </c>
      <c r="J46" s="115">
        <v>30</v>
      </c>
      <c r="K46" s="116">
        <v>3.9630118890356671</v>
      </c>
    </row>
    <row r="47" spans="1:11" ht="14.1" customHeight="1" x14ac:dyDescent="0.2">
      <c r="A47" s="306">
        <v>61</v>
      </c>
      <c r="B47" s="307" t="s">
        <v>269</v>
      </c>
      <c r="C47" s="308"/>
      <c r="D47" s="113">
        <v>2.6754649070185961</v>
      </c>
      <c r="E47" s="115">
        <v>892</v>
      </c>
      <c r="F47" s="114">
        <v>888</v>
      </c>
      <c r="G47" s="114">
        <v>892</v>
      </c>
      <c r="H47" s="114">
        <v>861</v>
      </c>
      <c r="I47" s="140">
        <v>854</v>
      </c>
      <c r="J47" s="115">
        <v>38</v>
      </c>
      <c r="K47" s="116">
        <v>4.4496487119437935</v>
      </c>
    </row>
    <row r="48" spans="1:11" ht="14.1" customHeight="1" x14ac:dyDescent="0.2">
      <c r="A48" s="306">
        <v>62</v>
      </c>
      <c r="B48" s="307" t="s">
        <v>270</v>
      </c>
      <c r="C48" s="308"/>
      <c r="D48" s="113">
        <v>6.5896820635872828</v>
      </c>
      <c r="E48" s="115">
        <v>2197</v>
      </c>
      <c r="F48" s="114">
        <v>2224</v>
      </c>
      <c r="G48" s="114">
        <v>2228</v>
      </c>
      <c r="H48" s="114">
        <v>2142</v>
      </c>
      <c r="I48" s="140">
        <v>2135</v>
      </c>
      <c r="J48" s="115">
        <v>62</v>
      </c>
      <c r="K48" s="116">
        <v>2.9039812646370025</v>
      </c>
    </row>
    <row r="49" spans="1:11" ht="14.1" customHeight="1" x14ac:dyDescent="0.2">
      <c r="A49" s="306">
        <v>63</v>
      </c>
      <c r="B49" s="307" t="s">
        <v>271</v>
      </c>
      <c r="C49" s="308"/>
      <c r="D49" s="113">
        <v>1.3017396520695861</v>
      </c>
      <c r="E49" s="115">
        <v>434</v>
      </c>
      <c r="F49" s="114">
        <v>440</v>
      </c>
      <c r="G49" s="114">
        <v>435</v>
      </c>
      <c r="H49" s="114">
        <v>458</v>
      </c>
      <c r="I49" s="140">
        <v>447</v>
      </c>
      <c r="J49" s="115">
        <v>-13</v>
      </c>
      <c r="K49" s="116">
        <v>-2.9082774049217002</v>
      </c>
    </row>
    <row r="50" spans="1:11" ht="14.1" customHeight="1" x14ac:dyDescent="0.2">
      <c r="A50" s="306" t="s">
        <v>272</v>
      </c>
      <c r="B50" s="307" t="s">
        <v>273</v>
      </c>
      <c r="C50" s="308"/>
      <c r="D50" s="113">
        <v>0.23095380923815237</v>
      </c>
      <c r="E50" s="115">
        <v>77</v>
      </c>
      <c r="F50" s="114">
        <v>82</v>
      </c>
      <c r="G50" s="114">
        <v>79</v>
      </c>
      <c r="H50" s="114">
        <v>77</v>
      </c>
      <c r="I50" s="140">
        <v>76</v>
      </c>
      <c r="J50" s="115">
        <v>1</v>
      </c>
      <c r="K50" s="116">
        <v>1.3157894736842106</v>
      </c>
    </row>
    <row r="51" spans="1:11" ht="14.1" customHeight="1" x14ac:dyDescent="0.2">
      <c r="A51" s="306" t="s">
        <v>274</v>
      </c>
      <c r="B51" s="307" t="s">
        <v>275</v>
      </c>
      <c r="C51" s="308"/>
      <c r="D51" s="113">
        <v>0.95680863827234552</v>
      </c>
      <c r="E51" s="115">
        <v>319</v>
      </c>
      <c r="F51" s="114">
        <v>321</v>
      </c>
      <c r="G51" s="114">
        <v>318</v>
      </c>
      <c r="H51" s="114">
        <v>342</v>
      </c>
      <c r="I51" s="140">
        <v>331</v>
      </c>
      <c r="J51" s="115">
        <v>-12</v>
      </c>
      <c r="K51" s="116">
        <v>-3.6253776435045317</v>
      </c>
    </row>
    <row r="52" spans="1:11" ht="14.1" customHeight="1" x14ac:dyDescent="0.2">
      <c r="A52" s="306">
        <v>71</v>
      </c>
      <c r="B52" s="307" t="s">
        <v>276</v>
      </c>
      <c r="C52" s="308"/>
      <c r="D52" s="113">
        <v>11.880623875224956</v>
      </c>
      <c r="E52" s="115">
        <v>3961</v>
      </c>
      <c r="F52" s="114">
        <v>3971</v>
      </c>
      <c r="G52" s="114">
        <v>4010</v>
      </c>
      <c r="H52" s="114">
        <v>3906</v>
      </c>
      <c r="I52" s="140">
        <v>3884</v>
      </c>
      <c r="J52" s="115">
        <v>77</v>
      </c>
      <c r="K52" s="116">
        <v>1.9824922760041195</v>
      </c>
    </row>
    <row r="53" spans="1:11" ht="14.1" customHeight="1" x14ac:dyDescent="0.2">
      <c r="A53" s="306" t="s">
        <v>277</v>
      </c>
      <c r="B53" s="307" t="s">
        <v>278</v>
      </c>
      <c r="C53" s="308"/>
      <c r="D53" s="113">
        <v>4.2531493701259748</v>
      </c>
      <c r="E53" s="115">
        <v>1418</v>
      </c>
      <c r="F53" s="114">
        <v>1441</v>
      </c>
      <c r="G53" s="114">
        <v>1458</v>
      </c>
      <c r="H53" s="114">
        <v>1410</v>
      </c>
      <c r="I53" s="140">
        <v>1412</v>
      </c>
      <c r="J53" s="115">
        <v>6</v>
      </c>
      <c r="K53" s="116">
        <v>0.42492917847025496</v>
      </c>
    </row>
    <row r="54" spans="1:11" ht="14.1" customHeight="1" x14ac:dyDescent="0.2">
      <c r="A54" s="306" t="s">
        <v>279</v>
      </c>
      <c r="B54" s="307" t="s">
        <v>280</v>
      </c>
      <c r="C54" s="308"/>
      <c r="D54" s="113">
        <v>6.6226754649070187</v>
      </c>
      <c r="E54" s="115">
        <v>2208</v>
      </c>
      <c r="F54" s="114">
        <v>2200</v>
      </c>
      <c r="G54" s="114">
        <v>2210</v>
      </c>
      <c r="H54" s="114">
        <v>2155</v>
      </c>
      <c r="I54" s="140">
        <v>2149</v>
      </c>
      <c r="J54" s="115">
        <v>59</v>
      </c>
      <c r="K54" s="116">
        <v>2.7454630060493255</v>
      </c>
    </row>
    <row r="55" spans="1:11" ht="14.1" customHeight="1" x14ac:dyDescent="0.2">
      <c r="A55" s="306">
        <v>72</v>
      </c>
      <c r="B55" s="307" t="s">
        <v>281</v>
      </c>
      <c r="C55" s="308"/>
      <c r="D55" s="113">
        <v>3.5422915416916618</v>
      </c>
      <c r="E55" s="115">
        <v>1181</v>
      </c>
      <c r="F55" s="114">
        <v>1183</v>
      </c>
      <c r="G55" s="114">
        <v>1184</v>
      </c>
      <c r="H55" s="114">
        <v>1241</v>
      </c>
      <c r="I55" s="140">
        <v>1247</v>
      </c>
      <c r="J55" s="115">
        <v>-66</v>
      </c>
      <c r="K55" s="116">
        <v>-5.292702485966319</v>
      </c>
    </row>
    <row r="56" spans="1:11" ht="14.1" customHeight="1" x14ac:dyDescent="0.2">
      <c r="A56" s="306" t="s">
        <v>282</v>
      </c>
      <c r="B56" s="307" t="s">
        <v>283</v>
      </c>
      <c r="C56" s="308"/>
      <c r="D56" s="113">
        <v>1.7906418716256749</v>
      </c>
      <c r="E56" s="115">
        <v>597</v>
      </c>
      <c r="F56" s="114">
        <v>600</v>
      </c>
      <c r="G56" s="114">
        <v>599</v>
      </c>
      <c r="H56" s="114">
        <v>652</v>
      </c>
      <c r="I56" s="140">
        <v>658</v>
      </c>
      <c r="J56" s="115">
        <v>-61</v>
      </c>
      <c r="K56" s="116">
        <v>-9.2705167173252274</v>
      </c>
    </row>
    <row r="57" spans="1:11" ht="14.1" customHeight="1" x14ac:dyDescent="0.2">
      <c r="A57" s="306" t="s">
        <v>284</v>
      </c>
      <c r="B57" s="307" t="s">
        <v>285</v>
      </c>
      <c r="C57" s="308"/>
      <c r="D57" s="113">
        <v>1.187762447510498</v>
      </c>
      <c r="E57" s="115">
        <v>396</v>
      </c>
      <c r="F57" s="114">
        <v>395</v>
      </c>
      <c r="G57" s="114">
        <v>397</v>
      </c>
      <c r="H57" s="114">
        <v>409</v>
      </c>
      <c r="I57" s="140">
        <v>409</v>
      </c>
      <c r="J57" s="115">
        <v>-13</v>
      </c>
      <c r="K57" s="116">
        <v>-3.1784841075794623</v>
      </c>
    </row>
    <row r="58" spans="1:11" ht="14.1" customHeight="1" x14ac:dyDescent="0.2">
      <c r="A58" s="306">
        <v>73</v>
      </c>
      <c r="B58" s="307" t="s">
        <v>286</v>
      </c>
      <c r="C58" s="308"/>
      <c r="D58" s="113">
        <v>2.1595680863827234</v>
      </c>
      <c r="E58" s="115">
        <v>720</v>
      </c>
      <c r="F58" s="114">
        <v>729</v>
      </c>
      <c r="G58" s="114">
        <v>727</v>
      </c>
      <c r="H58" s="114">
        <v>710</v>
      </c>
      <c r="I58" s="140">
        <v>704</v>
      </c>
      <c r="J58" s="115">
        <v>16</v>
      </c>
      <c r="K58" s="116">
        <v>2.2727272727272729</v>
      </c>
    </row>
    <row r="59" spans="1:11" ht="14.1" customHeight="1" x14ac:dyDescent="0.2">
      <c r="A59" s="306" t="s">
        <v>287</v>
      </c>
      <c r="B59" s="307" t="s">
        <v>288</v>
      </c>
      <c r="C59" s="308"/>
      <c r="D59" s="113">
        <v>1.7576484703059387</v>
      </c>
      <c r="E59" s="115">
        <v>586</v>
      </c>
      <c r="F59" s="114">
        <v>598</v>
      </c>
      <c r="G59" s="114">
        <v>595</v>
      </c>
      <c r="H59" s="114">
        <v>579</v>
      </c>
      <c r="I59" s="140">
        <v>574</v>
      </c>
      <c r="J59" s="115">
        <v>12</v>
      </c>
      <c r="K59" s="116">
        <v>2.0905923344947737</v>
      </c>
    </row>
    <row r="60" spans="1:11" ht="14.1" customHeight="1" x14ac:dyDescent="0.2">
      <c r="A60" s="306">
        <v>81</v>
      </c>
      <c r="B60" s="307" t="s">
        <v>289</v>
      </c>
      <c r="C60" s="308"/>
      <c r="D60" s="113">
        <v>6.9736052789442109</v>
      </c>
      <c r="E60" s="115">
        <v>2325</v>
      </c>
      <c r="F60" s="114">
        <v>2341</v>
      </c>
      <c r="G60" s="114">
        <v>2334</v>
      </c>
      <c r="H60" s="114">
        <v>2316</v>
      </c>
      <c r="I60" s="140">
        <v>2333</v>
      </c>
      <c r="J60" s="115">
        <v>-8</v>
      </c>
      <c r="K60" s="116">
        <v>-0.34290612944706389</v>
      </c>
    </row>
    <row r="61" spans="1:11" ht="14.1" customHeight="1" x14ac:dyDescent="0.2">
      <c r="A61" s="306" t="s">
        <v>290</v>
      </c>
      <c r="B61" s="307" t="s">
        <v>291</v>
      </c>
      <c r="C61" s="308"/>
      <c r="D61" s="113">
        <v>2.1265746850629874</v>
      </c>
      <c r="E61" s="115">
        <v>709</v>
      </c>
      <c r="F61" s="114">
        <v>709</v>
      </c>
      <c r="G61" s="114">
        <v>714</v>
      </c>
      <c r="H61" s="114">
        <v>683</v>
      </c>
      <c r="I61" s="140">
        <v>690</v>
      </c>
      <c r="J61" s="115">
        <v>19</v>
      </c>
      <c r="K61" s="116">
        <v>2.7536231884057969</v>
      </c>
    </row>
    <row r="62" spans="1:11" ht="14.1" customHeight="1" x14ac:dyDescent="0.2">
      <c r="A62" s="306" t="s">
        <v>292</v>
      </c>
      <c r="B62" s="307" t="s">
        <v>293</v>
      </c>
      <c r="C62" s="308"/>
      <c r="D62" s="113">
        <v>2.8794241151769646</v>
      </c>
      <c r="E62" s="115">
        <v>960</v>
      </c>
      <c r="F62" s="114">
        <v>977</v>
      </c>
      <c r="G62" s="114">
        <v>964</v>
      </c>
      <c r="H62" s="114">
        <v>981</v>
      </c>
      <c r="I62" s="140">
        <v>1001</v>
      </c>
      <c r="J62" s="115">
        <v>-41</v>
      </c>
      <c r="K62" s="116">
        <v>-4.0959040959040962</v>
      </c>
    </row>
    <row r="63" spans="1:11" ht="14.1" customHeight="1" x14ac:dyDescent="0.2">
      <c r="A63" s="306"/>
      <c r="B63" s="307" t="s">
        <v>294</v>
      </c>
      <c r="C63" s="308"/>
      <c r="D63" s="113">
        <v>2.5464907018596281</v>
      </c>
      <c r="E63" s="115">
        <v>849</v>
      </c>
      <c r="F63" s="114">
        <v>868</v>
      </c>
      <c r="G63" s="114">
        <v>858</v>
      </c>
      <c r="H63" s="114">
        <v>883</v>
      </c>
      <c r="I63" s="140">
        <v>903</v>
      </c>
      <c r="J63" s="115">
        <v>-54</v>
      </c>
      <c r="K63" s="116">
        <v>-5.9800664451827243</v>
      </c>
    </row>
    <row r="64" spans="1:11" ht="14.1" customHeight="1" x14ac:dyDescent="0.2">
      <c r="A64" s="306" t="s">
        <v>295</v>
      </c>
      <c r="B64" s="307" t="s">
        <v>296</v>
      </c>
      <c r="C64" s="308"/>
      <c r="D64" s="113">
        <v>0.76484703059388126</v>
      </c>
      <c r="E64" s="115">
        <v>255</v>
      </c>
      <c r="F64" s="114">
        <v>250</v>
      </c>
      <c r="G64" s="114">
        <v>250</v>
      </c>
      <c r="H64" s="114">
        <v>261</v>
      </c>
      <c r="I64" s="140">
        <v>255</v>
      </c>
      <c r="J64" s="115">
        <v>0</v>
      </c>
      <c r="K64" s="116">
        <v>0</v>
      </c>
    </row>
    <row r="65" spans="1:11" ht="14.1" customHeight="1" x14ac:dyDescent="0.2">
      <c r="A65" s="306" t="s">
        <v>297</v>
      </c>
      <c r="B65" s="307" t="s">
        <v>298</v>
      </c>
      <c r="C65" s="308"/>
      <c r="D65" s="113">
        <v>0.57288542291541689</v>
      </c>
      <c r="E65" s="115">
        <v>191</v>
      </c>
      <c r="F65" s="114">
        <v>192</v>
      </c>
      <c r="G65" s="114">
        <v>190</v>
      </c>
      <c r="H65" s="114">
        <v>181</v>
      </c>
      <c r="I65" s="140">
        <v>178</v>
      </c>
      <c r="J65" s="115">
        <v>13</v>
      </c>
      <c r="K65" s="116">
        <v>7.3033707865168536</v>
      </c>
    </row>
    <row r="66" spans="1:11" ht="14.1" customHeight="1" x14ac:dyDescent="0.2">
      <c r="A66" s="306">
        <v>82</v>
      </c>
      <c r="B66" s="307" t="s">
        <v>299</v>
      </c>
      <c r="C66" s="308"/>
      <c r="D66" s="113">
        <v>2.5524895020995801</v>
      </c>
      <c r="E66" s="115">
        <v>851</v>
      </c>
      <c r="F66" s="114">
        <v>935</v>
      </c>
      <c r="G66" s="114">
        <v>934</v>
      </c>
      <c r="H66" s="114">
        <v>892</v>
      </c>
      <c r="I66" s="140">
        <v>894</v>
      </c>
      <c r="J66" s="115">
        <v>-43</v>
      </c>
      <c r="K66" s="116">
        <v>-4.8098434004474271</v>
      </c>
    </row>
    <row r="67" spans="1:11" ht="14.1" customHeight="1" x14ac:dyDescent="0.2">
      <c r="A67" s="306" t="s">
        <v>300</v>
      </c>
      <c r="B67" s="307" t="s">
        <v>301</v>
      </c>
      <c r="C67" s="308"/>
      <c r="D67" s="113">
        <v>1.5476904619076184</v>
      </c>
      <c r="E67" s="115">
        <v>516</v>
      </c>
      <c r="F67" s="114">
        <v>593</v>
      </c>
      <c r="G67" s="114">
        <v>590</v>
      </c>
      <c r="H67" s="114">
        <v>573</v>
      </c>
      <c r="I67" s="140">
        <v>570</v>
      </c>
      <c r="J67" s="115">
        <v>-54</v>
      </c>
      <c r="K67" s="116">
        <v>-9.473684210526315</v>
      </c>
    </row>
    <row r="68" spans="1:11" ht="14.1" customHeight="1" x14ac:dyDescent="0.2">
      <c r="A68" s="306" t="s">
        <v>302</v>
      </c>
      <c r="B68" s="307" t="s">
        <v>303</v>
      </c>
      <c r="C68" s="308"/>
      <c r="D68" s="113">
        <v>0.52489502099580088</v>
      </c>
      <c r="E68" s="115">
        <v>175</v>
      </c>
      <c r="F68" s="114">
        <v>184</v>
      </c>
      <c r="G68" s="114">
        <v>184</v>
      </c>
      <c r="H68" s="114">
        <v>172</v>
      </c>
      <c r="I68" s="140">
        <v>175</v>
      </c>
      <c r="J68" s="115">
        <v>0</v>
      </c>
      <c r="K68" s="116">
        <v>0</v>
      </c>
    </row>
    <row r="69" spans="1:11" ht="14.1" customHeight="1" x14ac:dyDescent="0.2">
      <c r="A69" s="306">
        <v>83</v>
      </c>
      <c r="B69" s="307" t="s">
        <v>304</v>
      </c>
      <c r="C69" s="308"/>
      <c r="D69" s="113">
        <v>4.559088182363527</v>
      </c>
      <c r="E69" s="115">
        <v>1520</v>
      </c>
      <c r="F69" s="114">
        <v>1534</v>
      </c>
      <c r="G69" s="114">
        <v>1539</v>
      </c>
      <c r="H69" s="114">
        <v>1483</v>
      </c>
      <c r="I69" s="140">
        <v>1489</v>
      </c>
      <c r="J69" s="115">
        <v>31</v>
      </c>
      <c r="K69" s="116">
        <v>2.0819341840161183</v>
      </c>
    </row>
    <row r="70" spans="1:11" ht="14.1" customHeight="1" x14ac:dyDescent="0.2">
      <c r="A70" s="306" t="s">
        <v>305</v>
      </c>
      <c r="B70" s="307" t="s">
        <v>306</v>
      </c>
      <c r="C70" s="308"/>
      <c r="D70" s="113">
        <v>3.9442111577684464</v>
      </c>
      <c r="E70" s="115">
        <v>1315</v>
      </c>
      <c r="F70" s="114">
        <v>1340</v>
      </c>
      <c r="G70" s="114">
        <v>1341</v>
      </c>
      <c r="H70" s="114">
        <v>1282</v>
      </c>
      <c r="I70" s="140">
        <v>1290</v>
      </c>
      <c r="J70" s="115">
        <v>25</v>
      </c>
      <c r="K70" s="116">
        <v>1.9379844961240309</v>
      </c>
    </row>
    <row r="71" spans="1:11" ht="14.1" customHeight="1" x14ac:dyDescent="0.2">
      <c r="A71" s="306"/>
      <c r="B71" s="307" t="s">
        <v>307</v>
      </c>
      <c r="C71" s="308"/>
      <c r="D71" s="113">
        <v>2.9274145170965808</v>
      </c>
      <c r="E71" s="115">
        <v>976</v>
      </c>
      <c r="F71" s="114">
        <v>967</v>
      </c>
      <c r="G71" s="114">
        <v>964</v>
      </c>
      <c r="H71" s="114">
        <v>914</v>
      </c>
      <c r="I71" s="140">
        <v>925</v>
      </c>
      <c r="J71" s="115">
        <v>51</v>
      </c>
      <c r="K71" s="116">
        <v>5.5135135135135132</v>
      </c>
    </row>
    <row r="72" spans="1:11" ht="14.1" customHeight="1" x14ac:dyDescent="0.2">
      <c r="A72" s="306">
        <v>84</v>
      </c>
      <c r="B72" s="307" t="s">
        <v>308</v>
      </c>
      <c r="C72" s="308"/>
      <c r="D72" s="113">
        <v>0.95680863827234552</v>
      </c>
      <c r="E72" s="115">
        <v>319</v>
      </c>
      <c r="F72" s="114">
        <v>319</v>
      </c>
      <c r="G72" s="114">
        <v>321</v>
      </c>
      <c r="H72" s="114">
        <v>348</v>
      </c>
      <c r="I72" s="140">
        <v>346</v>
      </c>
      <c r="J72" s="115">
        <v>-27</v>
      </c>
      <c r="K72" s="116">
        <v>-7.803468208092486</v>
      </c>
    </row>
    <row r="73" spans="1:11" ht="14.1" customHeight="1" x14ac:dyDescent="0.2">
      <c r="A73" s="306" t="s">
        <v>309</v>
      </c>
      <c r="B73" s="307" t="s">
        <v>310</v>
      </c>
      <c r="C73" s="308"/>
      <c r="D73" s="113">
        <v>0.41691661667666469</v>
      </c>
      <c r="E73" s="115">
        <v>139</v>
      </c>
      <c r="F73" s="114">
        <v>136</v>
      </c>
      <c r="G73" s="114">
        <v>137</v>
      </c>
      <c r="H73" s="114">
        <v>162</v>
      </c>
      <c r="I73" s="140">
        <v>158</v>
      </c>
      <c r="J73" s="115">
        <v>-19</v>
      </c>
      <c r="K73" s="116">
        <v>-12.025316455696203</v>
      </c>
    </row>
    <row r="74" spans="1:11" ht="14.1" customHeight="1" x14ac:dyDescent="0.2">
      <c r="A74" s="306" t="s">
        <v>311</v>
      </c>
      <c r="B74" s="307" t="s">
        <v>312</v>
      </c>
      <c r="C74" s="308"/>
      <c r="D74" s="113">
        <v>0.2489502099580084</v>
      </c>
      <c r="E74" s="115">
        <v>83</v>
      </c>
      <c r="F74" s="114">
        <v>84</v>
      </c>
      <c r="G74" s="114">
        <v>81</v>
      </c>
      <c r="H74" s="114">
        <v>85</v>
      </c>
      <c r="I74" s="140">
        <v>86</v>
      </c>
      <c r="J74" s="115">
        <v>-3</v>
      </c>
      <c r="K74" s="116">
        <v>-3.4883720930232558</v>
      </c>
    </row>
    <row r="75" spans="1:11" ht="14.1" customHeight="1" x14ac:dyDescent="0.2">
      <c r="A75" s="306" t="s">
        <v>313</v>
      </c>
      <c r="B75" s="307" t="s">
        <v>314</v>
      </c>
      <c r="C75" s="308"/>
      <c r="D75" s="113" t="s">
        <v>513</v>
      </c>
      <c r="E75" s="115" t="s">
        <v>513</v>
      </c>
      <c r="F75" s="114" t="s">
        <v>513</v>
      </c>
      <c r="G75" s="114" t="s">
        <v>513</v>
      </c>
      <c r="H75" s="114">
        <v>3</v>
      </c>
      <c r="I75" s="140">
        <v>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0.62687462507498504</v>
      </c>
      <c r="E77" s="115">
        <v>209</v>
      </c>
      <c r="F77" s="114">
        <v>207</v>
      </c>
      <c r="G77" s="114">
        <v>207</v>
      </c>
      <c r="H77" s="114">
        <v>208</v>
      </c>
      <c r="I77" s="140">
        <v>199</v>
      </c>
      <c r="J77" s="115">
        <v>10</v>
      </c>
      <c r="K77" s="116">
        <v>5.025125628140704</v>
      </c>
    </row>
    <row r="78" spans="1:11" ht="14.1" customHeight="1" x14ac:dyDescent="0.2">
      <c r="A78" s="306">
        <v>93</v>
      </c>
      <c r="B78" s="307" t="s">
        <v>317</v>
      </c>
      <c r="C78" s="308"/>
      <c r="D78" s="113">
        <v>0.18596280743851229</v>
      </c>
      <c r="E78" s="115">
        <v>62</v>
      </c>
      <c r="F78" s="114">
        <v>61</v>
      </c>
      <c r="G78" s="114">
        <v>63</v>
      </c>
      <c r="H78" s="114">
        <v>61</v>
      </c>
      <c r="I78" s="140">
        <v>61</v>
      </c>
      <c r="J78" s="115">
        <v>1</v>
      </c>
      <c r="K78" s="116">
        <v>1.639344262295082</v>
      </c>
    </row>
    <row r="79" spans="1:11" ht="14.1" customHeight="1" x14ac:dyDescent="0.2">
      <c r="A79" s="306">
        <v>94</v>
      </c>
      <c r="B79" s="307" t="s">
        <v>318</v>
      </c>
      <c r="C79" s="308"/>
      <c r="D79" s="113">
        <v>0.10497900419916016</v>
      </c>
      <c r="E79" s="115">
        <v>35</v>
      </c>
      <c r="F79" s="114">
        <v>34</v>
      </c>
      <c r="G79" s="114">
        <v>33</v>
      </c>
      <c r="H79" s="114">
        <v>40</v>
      </c>
      <c r="I79" s="140">
        <v>32</v>
      </c>
      <c r="J79" s="115">
        <v>3</v>
      </c>
      <c r="K79" s="116">
        <v>9.375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0.50689862027594479</v>
      </c>
      <c r="E81" s="143">
        <v>169</v>
      </c>
      <c r="F81" s="144">
        <v>171</v>
      </c>
      <c r="G81" s="144">
        <v>174</v>
      </c>
      <c r="H81" s="144">
        <v>165</v>
      </c>
      <c r="I81" s="145">
        <v>167</v>
      </c>
      <c r="J81" s="143">
        <v>2</v>
      </c>
      <c r="K81" s="146">
        <v>1.1976047904191616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9226</v>
      </c>
      <c r="E12" s="114">
        <v>9383</v>
      </c>
      <c r="F12" s="114">
        <v>9394</v>
      </c>
      <c r="G12" s="114">
        <v>9456</v>
      </c>
      <c r="H12" s="140">
        <v>9238</v>
      </c>
      <c r="I12" s="115">
        <v>-12</v>
      </c>
      <c r="J12" s="116">
        <v>-0.12989824637367395</v>
      </c>
      <c r="K12"/>
      <c r="L12"/>
      <c r="M12"/>
      <c r="N12"/>
      <c r="O12"/>
      <c r="P12"/>
    </row>
    <row r="13" spans="1:16" s="110" customFormat="1" ht="14.45" customHeight="1" x14ac:dyDescent="0.2">
      <c r="A13" s="120" t="s">
        <v>105</v>
      </c>
      <c r="B13" s="119" t="s">
        <v>106</v>
      </c>
      <c r="C13" s="113">
        <v>38.716670279644482</v>
      </c>
      <c r="D13" s="115">
        <v>3572</v>
      </c>
      <c r="E13" s="114">
        <v>3599</v>
      </c>
      <c r="F13" s="114">
        <v>3583</v>
      </c>
      <c r="G13" s="114">
        <v>3580</v>
      </c>
      <c r="H13" s="140">
        <v>3424</v>
      </c>
      <c r="I13" s="115">
        <v>148</v>
      </c>
      <c r="J13" s="116">
        <v>4.3224299065420562</v>
      </c>
      <c r="K13"/>
      <c r="L13"/>
      <c r="M13"/>
      <c r="N13"/>
      <c r="O13"/>
      <c r="P13"/>
    </row>
    <row r="14" spans="1:16" s="110" customFormat="1" ht="14.45" customHeight="1" x14ac:dyDescent="0.2">
      <c r="A14" s="120"/>
      <c r="B14" s="119" t="s">
        <v>107</v>
      </c>
      <c r="C14" s="113">
        <v>61.283329720355518</v>
      </c>
      <c r="D14" s="115">
        <v>5654</v>
      </c>
      <c r="E14" s="114">
        <v>5784</v>
      </c>
      <c r="F14" s="114">
        <v>5811</v>
      </c>
      <c r="G14" s="114">
        <v>5876</v>
      </c>
      <c r="H14" s="140">
        <v>5814</v>
      </c>
      <c r="I14" s="115">
        <v>-160</v>
      </c>
      <c r="J14" s="116">
        <v>-2.7519779841761265</v>
      </c>
      <c r="K14"/>
      <c r="L14"/>
      <c r="M14"/>
      <c r="N14"/>
      <c r="O14"/>
      <c r="P14"/>
    </row>
    <row r="15" spans="1:16" s="110" customFormat="1" ht="14.45" customHeight="1" x14ac:dyDescent="0.2">
      <c r="A15" s="118" t="s">
        <v>105</v>
      </c>
      <c r="B15" s="121" t="s">
        <v>108</v>
      </c>
      <c r="C15" s="113">
        <v>11.26165185345762</v>
      </c>
      <c r="D15" s="115">
        <v>1039</v>
      </c>
      <c r="E15" s="114">
        <v>1094</v>
      </c>
      <c r="F15" s="114">
        <v>1144</v>
      </c>
      <c r="G15" s="114">
        <v>1148</v>
      </c>
      <c r="H15" s="140">
        <v>1093</v>
      </c>
      <c r="I15" s="115">
        <v>-54</v>
      </c>
      <c r="J15" s="116">
        <v>-4.9405306495882888</v>
      </c>
      <c r="K15"/>
      <c r="L15"/>
      <c r="M15"/>
      <c r="N15"/>
      <c r="O15"/>
      <c r="P15"/>
    </row>
    <row r="16" spans="1:16" s="110" customFormat="1" ht="14.45" customHeight="1" x14ac:dyDescent="0.2">
      <c r="A16" s="118"/>
      <c r="B16" s="121" t="s">
        <v>109</v>
      </c>
      <c r="C16" s="113">
        <v>54.205506178192067</v>
      </c>
      <c r="D16" s="115">
        <v>5001</v>
      </c>
      <c r="E16" s="114">
        <v>5080</v>
      </c>
      <c r="F16" s="114">
        <v>5089</v>
      </c>
      <c r="G16" s="114">
        <v>5114</v>
      </c>
      <c r="H16" s="140">
        <v>5017</v>
      </c>
      <c r="I16" s="115">
        <v>-16</v>
      </c>
      <c r="J16" s="116">
        <v>-0.31891568666533787</v>
      </c>
      <c r="K16"/>
      <c r="L16"/>
      <c r="M16"/>
      <c r="N16"/>
      <c r="O16"/>
      <c r="P16"/>
    </row>
    <row r="17" spans="1:16" s="110" customFormat="1" ht="14.45" customHeight="1" x14ac:dyDescent="0.2">
      <c r="A17" s="118"/>
      <c r="B17" s="121" t="s">
        <v>110</v>
      </c>
      <c r="C17" s="113">
        <v>18.642965532191631</v>
      </c>
      <c r="D17" s="115">
        <v>1720</v>
      </c>
      <c r="E17" s="114">
        <v>1753</v>
      </c>
      <c r="F17" s="114">
        <v>1755</v>
      </c>
      <c r="G17" s="114">
        <v>1781</v>
      </c>
      <c r="H17" s="140">
        <v>1731</v>
      </c>
      <c r="I17" s="115">
        <v>-11</v>
      </c>
      <c r="J17" s="116">
        <v>-0.63547082611207395</v>
      </c>
      <c r="K17"/>
      <c r="L17"/>
      <c r="M17"/>
      <c r="N17"/>
      <c r="O17"/>
      <c r="P17"/>
    </row>
    <row r="18" spans="1:16" s="110" customFormat="1" ht="14.45" customHeight="1" x14ac:dyDescent="0.2">
      <c r="A18" s="120"/>
      <c r="B18" s="121" t="s">
        <v>111</v>
      </c>
      <c r="C18" s="113">
        <v>15.889876436158682</v>
      </c>
      <c r="D18" s="115">
        <v>1466</v>
      </c>
      <c r="E18" s="114">
        <v>1456</v>
      </c>
      <c r="F18" s="114">
        <v>1406</v>
      </c>
      <c r="G18" s="114">
        <v>1413</v>
      </c>
      <c r="H18" s="140">
        <v>1397</v>
      </c>
      <c r="I18" s="115">
        <v>69</v>
      </c>
      <c r="J18" s="116">
        <v>4.93915533285612</v>
      </c>
      <c r="K18"/>
      <c r="L18"/>
      <c r="M18"/>
      <c r="N18"/>
      <c r="O18"/>
      <c r="P18"/>
    </row>
    <row r="19" spans="1:16" s="110" customFormat="1" ht="14.45" customHeight="1" x14ac:dyDescent="0.2">
      <c r="A19" s="120"/>
      <c r="B19" s="121" t="s">
        <v>112</v>
      </c>
      <c r="C19" s="113">
        <v>1.6583568176891395</v>
      </c>
      <c r="D19" s="115">
        <v>153</v>
      </c>
      <c r="E19" s="114">
        <v>132</v>
      </c>
      <c r="F19" s="114">
        <v>123</v>
      </c>
      <c r="G19" s="114">
        <v>106</v>
      </c>
      <c r="H19" s="140">
        <v>103</v>
      </c>
      <c r="I19" s="115">
        <v>50</v>
      </c>
      <c r="J19" s="116">
        <v>48.543689320388353</v>
      </c>
      <c r="K19"/>
      <c r="L19"/>
      <c r="M19"/>
      <c r="N19"/>
      <c r="O19"/>
      <c r="P19"/>
    </row>
    <row r="20" spans="1:16" s="110" customFormat="1" ht="14.45" customHeight="1" x14ac:dyDescent="0.2">
      <c r="A20" s="120" t="s">
        <v>113</v>
      </c>
      <c r="B20" s="119" t="s">
        <v>116</v>
      </c>
      <c r="C20" s="113">
        <v>87.806199869932797</v>
      </c>
      <c r="D20" s="115">
        <v>8101</v>
      </c>
      <c r="E20" s="114">
        <v>8265</v>
      </c>
      <c r="F20" s="114">
        <v>8292</v>
      </c>
      <c r="G20" s="114">
        <v>8362</v>
      </c>
      <c r="H20" s="140">
        <v>8222</v>
      </c>
      <c r="I20" s="115">
        <v>-121</v>
      </c>
      <c r="J20" s="116">
        <v>-1.4716613962539529</v>
      </c>
      <c r="K20"/>
      <c r="L20"/>
      <c r="M20"/>
      <c r="N20"/>
      <c r="O20"/>
      <c r="P20"/>
    </row>
    <row r="21" spans="1:16" s="110" customFormat="1" ht="14.45" customHeight="1" x14ac:dyDescent="0.2">
      <c r="A21" s="123"/>
      <c r="B21" s="124" t="s">
        <v>117</v>
      </c>
      <c r="C21" s="125">
        <v>12.139605462822459</v>
      </c>
      <c r="D21" s="143">
        <v>1120</v>
      </c>
      <c r="E21" s="144">
        <v>1113</v>
      </c>
      <c r="F21" s="144">
        <v>1099</v>
      </c>
      <c r="G21" s="144">
        <v>1091</v>
      </c>
      <c r="H21" s="145">
        <v>1012</v>
      </c>
      <c r="I21" s="143">
        <v>108</v>
      </c>
      <c r="J21" s="146">
        <v>10.671936758893281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10605</v>
      </c>
      <c r="E56" s="114">
        <v>10810</v>
      </c>
      <c r="F56" s="114">
        <v>10739</v>
      </c>
      <c r="G56" s="114">
        <v>10775</v>
      </c>
      <c r="H56" s="140">
        <v>10613</v>
      </c>
      <c r="I56" s="115">
        <v>-8</v>
      </c>
      <c r="J56" s="116">
        <v>-7.5379251860925284E-2</v>
      </c>
      <c r="K56"/>
      <c r="L56"/>
      <c r="M56"/>
      <c r="N56"/>
      <c r="O56"/>
      <c r="P56"/>
    </row>
    <row r="57" spans="1:16" s="110" customFormat="1" ht="14.45" customHeight="1" x14ac:dyDescent="0.2">
      <c r="A57" s="120" t="s">
        <v>105</v>
      </c>
      <c r="B57" s="119" t="s">
        <v>106</v>
      </c>
      <c r="C57" s="113">
        <v>38.189533239038191</v>
      </c>
      <c r="D57" s="115">
        <v>4050</v>
      </c>
      <c r="E57" s="114">
        <v>4086</v>
      </c>
      <c r="F57" s="114">
        <v>4016</v>
      </c>
      <c r="G57" s="114">
        <v>4028</v>
      </c>
      <c r="H57" s="140">
        <v>3884</v>
      </c>
      <c r="I57" s="115">
        <v>166</v>
      </c>
      <c r="J57" s="116">
        <v>4.2739443872296601</v>
      </c>
    </row>
    <row r="58" spans="1:16" s="110" customFormat="1" ht="14.45" customHeight="1" x14ac:dyDescent="0.2">
      <c r="A58" s="120"/>
      <c r="B58" s="119" t="s">
        <v>107</v>
      </c>
      <c r="C58" s="113">
        <v>61.810466760961809</v>
      </c>
      <c r="D58" s="115">
        <v>6555</v>
      </c>
      <c r="E58" s="114">
        <v>6724</v>
      </c>
      <c r="F58" s="114">
        <v>6723</v>
      </c>
      <c r="G58" s="114">
        <v>6747</v>
      </c>
      <c r="H58" s="140">
        <v>6729</v>
      </c>
      <c r="I58" s="115">
        <v>-174</v>
      </c>
      <c r="J58" s="116">
        <v>-2.5858225590726707</v>
      </c>
    </row>
    <row r="59" spans="1:16" s="110" customFormat="1" ht="14.45" customHeight="1" x14ac:dyDescent="0.2">
      <c r="A59" s="118" t="s">
        <v>105</v>
      </c>
      <c r="B59" s="121" t="s">
        <v>108</v>
      </c>
      <c r="C59" s="113">
        <v>12.154644035832154</v>
      </c>
      <c r="D59" s="115">
        <v>1289</v>
      </c>
      <c r="E59" s="114">
        <v>1349</v>
      </c>
      <c r="F59" s="114">
        <v>1390</v>
      </c>
      <c r="G59" s="114">
        <v>1421</v>
      </c>
      <c r="H59" s="140">
        <v>1369</v>
      </c>
      <c r="I59" s="115">
        <v>-80</v>
      </c>
      <c r="J59" s="116">
        <v>-5.8436815193571947</v>
      </c>
    </row>
    <row r="60" spans="1:16" s="110" customFormat="1" ht="14.45" customHeight="1" x14ac:dyDescent="0.2">
      <c r="A60" s="118"/>
      <c r="B60" s="121" t="s">
        <v>109</v>
      </c>
      <c r="C60" s="113">
        <v>54.049976426214052</v>
      </c>
      <c r="D60" s="115">
        <v>5732</v>
      </c>
      <c r="E60" s="114">
        <v>5808</v>
      </c>
      <c r="F60" s="114">
        <v>5783</v>
      </c>
      <c r="G60" s="114">
        <v>5755</v>
      </c>
      <c r="H60" s="140">
        <v>5686</v>
      </c>
      <c r="I60" s="115">
        <v>46</v>
      </c>
      <c r="J60" s="116">
        <v>0.80900457263454095</v>
      </c>
    </row>
    <row r="61" spans="1:16" s="110" customFormat="1" ht="14.45" customHeight="1" x14ac:dyDescent="0.2">
      <c r="A61" s="118"/>
      <c r="B61" s="121" t="s">
        <v>110</v>
      </c>
      <c r="C61" s="113">
        <v>18.613861386138613</v>
      </c>
      <c r="D61" s="115">
        <v>1974</v>
      </c>
      <c r="E61" s="114">
        <v>2031</v>
      </c>
      <c r="F61" s="114">
        <v>2006</v>
      </c>
      <c r="G61" s="114">
        <v>2036</v>
      </c>
      <c r="H61" s="140">
        <v>1999</v>
      </c>
      <c r="I61" s="115">
        <v>-25</v>
      </c>
      <c r="J61" s="116">
        <v>-1.2506253126563283</v>
      </c>
    </row>
    <row r="62" spans="1:16" s="110" customFormat="1" ht="14.45" customHeight="1" x14ac:dyDescent="0.2">
      <c r="A62" s="120"/>
      <c r="B62" s="121" t="s">
        <v>111</v>
      </c>
      <c r="C62" s="113">
        <v>15.181518151815181</v>
      </c>
      <c r="D62" s="115">
        <v>1610</v>
      </c>
      <c r="E62" s="114">
        <v>1622</v>
      </c>
      <c r="F62" s="114">
        <v>1560</v>
      </c>
      <c r="G62" s="114">
        <v>1563</v>
      </c>
      <c r="H62" s="140">
        <v>1559</v>
      </c>
      <c r="I62" s="115">
        <v>51</v>
      </c>
      <c r="J62" s="116">
        <v>3.2713277742142397</v>
      </c>
    </row>
    <row r="63" spans="1:16" s="110" customFormat="1" ht="14.45" customHeight="1" x14ac:dyDescent="0.2">
      <c r="A63" s="120"/>
      <c r="B63" s="121" t="s">
        <v>112</v>
      </c>
      <c r="C63" s="113">
        <v>1.4710042432814709</v>
      </c>
      <c r="D63" s="115">
        <v>156</v>
      </c>
      <c r="E63" s="114">
        <v>137</v>
      </c>
      <c r="F63" s="114">
        <v>122</v>
      </c>
      <c r="G63" s="114">
        <v>107</v>
      </c>
      <c r="H63" s="140">
        <v>113</v>
      </c>
      <c r="I63" s="115">
        <v>43</v>
      </c>
      <c r="J63" s="116">
        <v>38.053097345132741</v>
      </c>
    </row>
    <row r="64" spans="1:16" s="110" customFormat="1" ht="14.45" customHeight="1" x14ac:dyDescent="0.2">
      <c r="A64" s="120" t="s">
        <v>113</v>
      </c>
      <c r="B64" s="119" t="s">
        <v>116</v>
      </c>
      <c r="C64" s="113">
        <v>87.63790664780764</v>
      </c>
      <c r="D64" s="115">
        <v>9294</v>
      </c>
      <c r="E64" s="114">
        <v>9487</v>
      </c>
      <c r="F64" s="114">
        <v>9439</v>
      </c>
      <c r="G64" s="114">
        <v>9514</v>
      </c>
      <c r="H64" s="140">
        <v>9416</v>
      </c>
      <c r="I64" s="115">
        <v>-122</v>
      </c>
      <c r="J64" s="116">
        <v>-1.2956669498725573</v>
      </c>
    </row>
    <row r="65" spans="1:10" s="110" customFormat="1" ht="14.45" customHeight="1" x14ac:dyDescent="0.2">
      <c r="A65" s="123"/>
      <c r="B65" s="124" t="s">
        <v>117</v>
      </c>
      <c r="C65" s="125">
        <v>12.296086751532297</v>
      </c>
      <c r="D65" s="143">
        <v>1304</v>
      </c>
      <c r="E65" s="144">
        <v>1316</v>
      </c>
      <c r="F65" s="144">
        <v>1295</v>
      </c>
      <c r="G65" s="144">
        <v>1255</v>
      </c>
      <c r="H65" s="145">
        <v>1191</v>
      </c>
      <c r="I65" s="143">
        <v>113</v>
      </c>
      <c r="J65" s="146">
        <v>9.4878253568429898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9226</v>
      </c>
      <c r="G11" s="114">
        <v>9383</v>
      </c>
      <c r="H11" s="114">
        <v>9394</v>
      </c>
      <c r="I11" s="114">
        <v>9456</v>
      </c>
      <c r="J11" s="140">
        <v>9238</v>
      </c>
      <c r="K11" s="114">
        <v>-12</v>
      </c>
      <c r="L11" s="116">
        <v>-0.12989824637367395</v>
      </c>
    </row>
    <row r="12" spans="1:17" s="110" customFormat="1" ht="24" customHeight="1" x14ac:dyDescent="0.2">
      <c r="A12" s="604" t="s">
        <v>185</v>
      </c>
      <c r="B12" s="605"/>
      <c r="C12" s="605"/>
      <c r="D12" s="606"/>
      <c r="E12" s="113">
        <v>38.716670279644482</v>
      </c>
      <c r="F12" s="115">
        <v>3572</v>
      </c>
      <c r="G12" s="114">
        <v>3599</v>
      </c>
      <c r="H12" s="114">
        <v>3583</v>
      </c>
      <c r="I12" s="114">
        <v>3580</v>
      </c>
      <c r="J12" s="140">
        <v>3424</v>
      </c>
      <c r="K12" s="114">
        <v>148</v>
      </c>
      <c r="L12" s="116">
        <v>4.3224299065420562</v>
      </c>
    </row>
    <row r="13" spans="1:17" s="110" customFormat="1" ht="15" customHeight="1" x14ac:dyDescent="0.2">
      <c r="A13" s="120"/>
      <c r="B13" s="612" t="s">
        <v>107</v>
      </c>
      <c r="C13" s="612"/>
      <c r="E13" s="113">
        <v>61.283329720355518</v>
      </c>
      <c r="F13" s="115">
        <v>5654</v>
      </c>
      <c r="G13" s="114">
        <v>5784</v>
      </c>
      <c r="H13" s="114">
        <v>5811</v>
      </c>
      <c r="I13" s="114">
        <v>5876</v>
      </c>
      <c r="J13" s="140">
        <v>5814</v>
      </c>
      <c r="K13" s="114">
        <v>-160</v>
      </c>
      <c r="L13" s="116">
        <v>-2.7519779841761265</v>
      </c>
    </row>
    <row r="14" spans="1:17" s="110" customFormat="1" ht="22.5" customHeight="1" x14ac:dyDescent="0.2">
      <c r="A14" s="604" t="s">
        <v>186</v>
      </c>
      <c r="B14" s="605"/>
      <c r="C14" s="605"/>
      <c r="D14" s="606"/>
      <c r="E14" s="113">
        <v>11.26165185345762</v>
      </c>
      <c r="F14" s="115">
        <v>1039</v>
      </c>
      <c r="G14" s="114">
        <v>1094</v>
      </c>
      <c r="H14" s="114">
        <v>1144</v>
      </c>
      <c r="I14" s="114">
        <v>1148</v>
      </c>
      <c r="J14" s="140">
        <v>1093</v>
      </c>
      <c r="K14" s="114">
        <v>-54</v>
      </c>
      <c r="L14" s="116">
        <v>-4.9405306495882888</v>
      </c>
    </row>
    <row r="15" spans="1:17" s="110" customFormat="1" ht="15" customHeight="1" x14ac:dyDescent="0.2">
      <c r="A15" s="120"/>
      <c r="B15" s="119"/>
      <c r="C15" s="258" t="s">
        <v>106</v>
      </c>
      <c r="E15" s="113">
        <v>48.508180943214633</v>
      </c>
      <c r="F15" s="115">
        <v>504</v>
      </c>
      <c r="G15" s="114">
        <v>524</v>
      </c>
      <c r="H15" s="114">
        <v>552</v>
      </c>
      <c r="I15" s="114">
        <v>524</v>
      </c>
      <c r="J15" s="140">
        <v>485</v>
      </c>
      <c r="K15" s="114">
        <v>19</v>
      </c>
      <c r="L15" s="116">
        <v>3.9175257731958761</v>
      </c>
    </row>
    <row r="16" spans="1:17" s="110" customFormat="1" ht="15" customHeight="1" x14ac:dyDescent="0.2">
      <c r="A16" s="120"/>
      <c r="B16" s="119"/>
      <c r="C16" s="258" t="s">
        <v>107</v>
      </c>
      <c r="E16" s="113">
        <v>51.491819056785367</v>
      </c>
      <c r="F16" s="115">
        <v>535</v>
      </c>
      <c r="G16" s="114">
        <v>570</v>
      </c>
      <c r="H16" s="114">
        <v>592</v>
      </c>
      <c r="I16" s="114">
        <v>624</v>
      </c>
      <c r="J16" s="140">
        <v>608</v>
      </c>
      <c r="K16" s="114">
        <v>-73</v>
      </c>
      <c r="L16" s="116">
        <v>-12.006578947368421</v>
      </c>
    </row>
    <row r="17" spans="1:12" s="110" customFormat="1" ht="15" customHeight="1" x14ac:dyDescent="0.2">
      <c r="A17" s="120"/>
      <c r="B17" s="121" t="s">
        <v>109</v>
      </c>
      <c r="C17" s="258"/>
      <c r="E17" s="113">
        <v>54.205506178192067</v>
      </c>
      <c r="F17" s="115">
        <v>5001</v>
      </c>
      <c r="G17" s="114">
        <v>5080</v>
      </c>
      <c r="H17" s="114">
        <v>5089</v>
      </c>
      <c r="I17" s="114">
        <v>5114</v>
      </c>
      <c r="J17" s="140">
        <v>5017</v>
      </c>
      <c r="K17" s="114">
        <v>-16</v>
      </c>
      <c r="L17" s="116">
        <v>-0.31891568666533787</v>
      </c>
    </row>
    <row r="18" spans="1:12" s="110" customFormat="1" ht="15" customHeight="1" x14ac:dyDescent="0.2">
      <c r="A18" s="120"/>
      <c r="B18" s="119"/>
      <c r="C18" s="258" t="s">
        <v>106</v>
      </c>
      <c r="E18" s="113">
        <v>35.552889422115577</v>
      </c>
      <c r="F18" s="115">
        <v>1778</v>
      </c>
      <c r="G18" s="114">
        <v>1782</v>
      </c>
      <c r="H18" s="114">
        <v>1755</v>
      </c>
      <c r="I18" s="114">
        <v>1755</v>
      </c>
      <c r="J18" s="140">
        <v>1685</v>
      </c>
      <c r="K18" s="114">
        <v>93</v>
      </c>
      <c r="L18" s="116">
        <v>5.5192878338278932</v>
      </c>
    </row>
    <row r="19" spans="1:12" s="110" customFormat="1" ht="15" customHeight="1" x14ac:dyDescent="0.2">
      <c r="A19" s="120"/>
      <c r="B19" s="119"/>
      <c r="C19" s="258" t="s">
        <v>107</v>
      </c>
      <c r="E19" s="113">
        <v>64.447110577884416</v>
      </c>
      <c r="F19" s="115">
        <v>3223</v>
      </c>
      <c r="G19" s="114">
        <v>3298</v>
      </c>
      <c r="H19" s="114">
        <v>3334</v>
      </c>
      <c r="I19" s="114">
        <v>3359</v>
      </c>
      <c r="J19" s="140">
        <v>3332</v>
      </c>
      <c r="K19" s="114">
        <v>-109</v>
      </c>
      <c r="L19" s="116">
        <v>-3.2713085234093637</v>
      </c>
    </row>
    <row r="20" spans="1:12" s="110" customFormat="1" ht="15" customHeight="1" x14ac:dyDescent="0.2">
      <c r="A20" s="120"/>
      <c r="B20" s="121" t="s">
        <v>110</v>
      </c>
      <c r="C20" s="258"/>
      <c r="E20" s="113">
        <v>18.642965532191631</v>
      </c>
      <c r="F20" s="115">
        <v>1720</v>
      </c>
      <c r="G20" s="114">
        <v>1753</v>
      </c>
      <c r="H20" s="114">
        <v>1755</v>
      </c>
      <c r="I20" s="114">
        <v>1781</v>
      </c>
      <c r="J20" s="140">
        <v>1731</v>
      </c>
      <c r="K20" s="114">
        <v>-11</v>
      </c>
      <c r="L20" s="116">
        <v>-0.63547082611207395</v>
      </c>
    </row>
    <row r="21" spans="1:12" s="110" customFormat="1" ht="15" customHeight="1" x14ac:dyDescent="0.2">
      <c r="A21" s="120"/>
      <c r="B21" s="119"/>
      <c r="C21" s="258" t="s">
        <v>106</v>
      </c>
      <c r="E21" s="113">
        <v>30</v>
      </c>
      <c r="F21" s="115">
        <v>516</v>
      </c>
      <c r="G21" s="114">
        <v>533</v>
      </c>
      <c r="H21" s="114">
        <v>542</v>
      </c>
      <c r="I21" s="114">
        <v>553</v>
      </c>
      <c r="J21" s="140">
        <v>527</v>
      </c>
      <c r="K21" s="114">
        <v>-11</v>
      </c>
      <c r="L21" s="116">
        <v>-2.0872865275142316</v>
      </c>
    </row>
    <row r="22" spans="1:12" s="110" customFormat="1" ht="15" customHeight="1" x14ac:dyDescent="0.2">
      <c r="A22" s="120"/>
      <c r="B22" s="119"/>
      <c r="C22" s="258" t="s">
        <v>107</v>
      </c>
      <c r="E22" s="113">
        <v>70</v>
      </c>
      <c r="F22" s="115">
        <v>1204</v>
      </c>
      <c r="G22" s="114">
        <v>1220</v>
      </c>
      <c r="H22" s="114">
        <v>1213</v>
      </c>
      <c r="I22" s="114">
        <v>1228</v>
      </c>
      <c r="J22" s="140">
        <v>1204</v>
      </c>
      <c r="K22" s="114">
        <v>0</v>
      </c>
      <c r="L22" s="116">
        <v>0</v>
      </c>
    </row>
    <row r="23" spans="1:12" s="110" customFormat="1" ht="15" customHeight="1" x14ac:dyDescent="0.2">
      <c r="A23" s="120"/>
      <c r="B23" s="121" t="s">
        <v>111</v>
      </c>
      <c r="C23" s="258"/>
      <c r="E23" s="113">
        <v>15.889876436158682</v>
      </c>
      <c r="F23" s="115">
        <v>1466</v>
      </c>
      <c r="G23" s="114">
        <v>1456</v>
      </c>
      <c r="H23" s="114">
        <v>1406</v>
      </c>
      <c r="I23" s="114">
        <v>1413</v>
      </c>
      <c r="J23" s="140">
        <v>1397</v>
      </c>
      <c r="K23" s="114">
        <v>69</v>
      </c>
      <c r="L23" s="116">
        <v>4.93915533285612</v>
      </c>
    </row>
    <row r="24" spans="1:12" s="110" customFormat="1" ht="15" customHeight="1" x14ac:dyDescent="0.2">
      <c r="A24" s="120"/>
      <c r="B24" s="119"/>
      <c r="C24" s="258" t="s">
        <v>106</v>
      </c>
      <c r="E24" s="113">
        <v>52.796725784447474</v>
      </c>
      <c r="F24" s="115">
        <v>774</v>
      </c>
      <c r="G24" s="114">
        <v>760</v>
      </c>
      <c r="H24" s="114">
        <v>734</v>
      </c>
      <c r="I24" s="114">
        <v>748</v>
      </c>
      <c r="J24" s="140">
        <v>727</v>
      </c>
      <c r="K24" s="114">
        <v>47</v>
      </c>
      <c r="L24" s="116">
        <v>6.4649243466299859</v>
      </c>
    </row>
    <row r="25" spans="1:12" s="110" customFormat="1" ht="15" customHeight="1" x14ac:dyDescent="0.2">
      <c r="A25" s="120"/>
      <c r="B25" s="119"/>
      <c r="C25" s="258" t="s">
        <v>107</v>
      </c>
      <c r="E25" s="113">
        <v>47.203274215552526</v>
      </c>
      <c r="F25" s="115">
        <v>692</v>
      </c>
      <c r="G25" s="114">
        <v>696</v>
      </c>
      <c r="H25" s="114">
        <v>672</v>
      </c>
      <c r="I25" s="114">
        <v>665</v>
      </c>
      <c r="J25" s="140">
        <v>670</v>
      </c>
      <c r="K25" s="114">
        <v>22</v>
      </c>
      <c r="L25" s="116">
        <v>3.283582089552239</v>
      </c>
    </row>
    <row r="26" spans="1:12" s="110" customFormat="1" ht="15" customHeight="1" x14ac:dyDescent="0.2">
      <c r="A26" s="120"/>
      <c r="C26" s="121" t="s">
        <v>187</v>
      </c>
      <c r="D26" s="110" t="s">
        <v>188</v>
      </c>
      <c r="E26" s="113">
        <v>1.6583568176891395</v>
      </c>
      <c r="F26" s="115">
        <v>153</v>
      </c>
      <c r="G26" s="114">
        <v>132</v>
      </c>
      <c r="H26" s="114">
        <v>123</v>
      </c>
      <c r="I26" s="114">
        <v>106</v>
      </c>
      <c r="J26" s="140">
        <v>103</v>
      </c>
      <c r="K26" s="114">
        <v>50</v>
      </c>
      <c r="L26" s="116">
        <v>48.543689320388353</v>
      </c>
    </row>
    <row r="27" spans="1:12" s="110" customFormat="1" ht="15" customHeight="1" x14ac:dyDescent="0.2">
      <c r="A27" s="120"/>
      <c r="B27" s="119"/>
      <c r="D27" s="259" t="s">
        <v>106</v>
      </c>
      <c r="E27" s="113">
        <v>46.405228758169933</v>
      </c>
      <c r="F27" s="115">
        <v>71</v>
      </c>
      <c r="G27" s="114">
        <v>57</v>
      </c>
      <c r="H27" s="114">
        <v>52</v>
      </c>
      <c r="I27" s="114">
        <v>49</v>
      </c>
      <c r="J27" s="140">
        <v>43</v>
      </c>
      <c r="K27" s="114">
        <v>28</v>
      </c>
      <c r="L27" s="116">
        <v>65.116279069767444</v>
      </c>
    </row>
    <row r="28" spans="1:12" s="110" customFormat="1" ht="15" customHeight="1" x14ac:dyDescent="0.2">
      <c r="A28" s="120"/>
      <c r="B28" s="119"/>
      <c r="D28" s="259" t="s">
        <v>107</v>
      </c>
      <c r="E28" s="113">
        <v>53.594771241830067</v>
      </c>
      <c r="F28" s="115">
        <v>82</v>
      </c>
      <c r="G28" s="114">
        <v>75</v>
      </c>
      <c r="H28" s="114">
        <v>71</v>
      </c>
      <c r="I28" s="114">
        <v>57</v>
      </c>
      <c r="J28" s="140">
        <v>60</v>
      </c>
      <c r="K28" s="114">
        <v>22</v>
      </c>
      <c r="L28" s="116">
        <v>36.666666666666664</v>
      </c>
    </row>
    <row r="29" spans="1:12" s="110" customFormat="1" ht="24" customHeight="1" x14ac:dyDescent="0.2">
      <c r="A29" s="604" t="s">
        <v>189</v>
      </c>
      <c r="B29" s="605"/>
      <c r="C29" s="605"/>
      <c r="D29" s="606"/>
      <c r="E29" s="113">
        <v>87.806199869932797</v>
      </c>
      <c r="F29" s="115">
        <v>8101</v>
      </c>
      <c r="G29" s="114">
        <v>8265</v>
      </c>
      <c r="H29" s="114">
        <v>8292</v>
      </c>
      <c r="I29" s="114">
        <v>8362</v>
      </c>
      <c r="J29" s="140">
        <v>8222</v>
      </c>
      <c r="K29" s="114">
        <v>-121</v>
      </c>
      <c r="L29" s="116">
        <v>-1.4716613962539529</v>
      </c>
    </row>
    <row r="30" spans="1:12" s="110" customFormat="1" ht="15" customHeight="1" x14ac:dyDescent="0.2">
      <c r="A30" s="120"/>
      <c r="B30" s="119"/>
      <c r="C30" s="258" t="s">
        <v>106</v>
      </c>
      <c r="E30" s="113">
        <v>38.76064683372423</v>
      </c>
      <c r="F30" s="115">
        <v>3140</v>
      </c>
      <c r="G30" s="114">
        <v>3180</v>
      </c>
      <c r="H30" s="114">
        <v>3170</v>
      </c>
      <c r="I30" s="114">
        <v>3174</v>
      </c>
      <c r="J30" s="140">
        <v>3069</v>
      </c>
      <c r="K30" s="114">
        <v>71</v>
      </c>
      <c r="L30" s="116">
        <v>2.3134571521668295</v>
      </c>
    </row>
    <row r="31" spans="1:12" s="110" customFormat="1" ht="15" customHeight="1" x14ac:dyDescent="0.2">
      <c r="A31" s="120"/>
      <c r="B31" s="119"/>
      <c r="C31" s="258" t="s">
        <v>107</v>
      </c>
      <c r="E31" s="113">
        <v>61.23935316627577</v>
      </c>
      <c r="F31" s="115">
        <v>4961</v>
      </c>
      <c r="G31" s="114">
        <v>5085</v>
      </c>
      <c r="H31" s="114">
        <v>5122</v>
      </c>
      <c r="I31" s="114">
        <v>5188</v>
      </c>
      <c r="J31" s="140">
        <v>5153</v>
      </c>
      <c r="K31" s="114">
        <v>-192</v>
      </c>
      <c r="L31" s="116">
        <v>-3.7259848631864934</v>
      </c>
    </row>
    <row r="32" spans="1:12" s="110" customFormat="1" ht="15" customHeight="1" x14ac:dyDescent="0.2">
      <c r="A32" s="120"/>
      <c r="B32" s="119" t="s">
        <v>117</v>
      </c>
      <c r="C32" s="258"/>
      <c r="E32" s="113">
        <v>12.139605462822459</v>
      </c>
      <c r="F32" s="114">
        <v>1120</v>
      </c>
      <c r="G32" s="114">
        <v>1113</v>
      </c>
      <c r="H32" s="114">
        <v>1099</v>
      </c>
      <c r="I32" s="114">
        <v>1091</v>
      </c>
      <c r="J32" s="140">
        <v>1012</v>
      </c>
      <c r="K32" s="114">
        <v>108</v>
      </c>
      <c r="L32" s="116">
        <v>10.671936758893281</v>
      </c>
    </row>
    <row r="33" spans="1:12" s="110" customFormat="1" ht="15" customHeight="1" x14ac:dyDescent="0.2">
      <c r="A33" s="120"/>
      <c r="B33" s="119"/>
      <c r="C33" s="258" t="s">
        <v>106</v>
      </c>
      <c r="E33" s="113">
        <v>38.392857142857146</v>
      </c>
      <c r="F33" s="114">
        <v>430</v>
      </c>
      <c r="G33" s="114">
        <v>417</v>
      </c>
      <c r="H33" s="114">
        <v>412</v>
      </c>
      <c r="I33" s="114">
        <v>405</v>
      </c>
      <c r="J33" s="140">
        <v>354</v>
      </c>
      <c r="K33" s="114">
        <v>76</v>
      </c>
      <c r="L33" s="116">
        <v>21.468926553672315</v>
      </c>
    </row>
    <row r="34" spans="1:12" s="110" customFormat="1" ht="15" customHeight="1" x14ac:dyDescent="0.2">
      <c r="A34" s="120"/>
      <c r="B34" s="119"/>
      <c r="C34" s="258" t="s">
        <v>107</v>
      </c>
      <c r="E34" s="113">
        <v>61.607142857142854</v>
      </c>
      <c r="F34" s="114">
        <v>690</v>
      </c>
      <c r="G34" s="114">
        <v>696</v>
      </c>
      <c r="H34" s="114">
        <v>687</v>
      </c>
      <c r="I34" s="114">
        <v>686</v>
      </c>
      <c r="J34" s="140">
        <v>658</v>
      </c>
      <c r="K34" s="114">
        <v>32</v>
      </c>
      <c r="L34" s="116">
        <v>4.86322188449848</v>
      </c>
    </row>
    <row r="35" spans="1:12" s="110" customFormat="1" ht="24" customHeight="1" x14ac:dyDescent="0.2">
      <c r="A35" s="604" t="s">
        <v>192</v>
      </c>
      <c r="B35" s="605"/>
      <c r="C35" s="605"/>
      <c r="D35" s="606"/>
      <c r="E35" s="113">
        <v>13.657056145675266</v>
      </c>
      <c r="F35" s="114">
        <v>1260</v>
      </c>
      <c r="G35" s="114">
        <v>1308</v>
      </c>
      <c r="H35" s="114">
        <v>1340</v>
      </c>
      <c r="I35" s="114">
        <v>1349</v>
      </c>
      <c r="J35" s="114">
        <v>1295</v>
      </c>
      <c r="K35" s="318">
        <v>-35</v>
      </c>
      <c r="L35" s="319">
        <v>-2.7027027027027026</v>
      </c>
    </row>
    <row r="36" spans="1:12" s="110" customFormat="1" ht="15" customHeight="1" x14ac:dyDescent="0.2">
      <c r="A36" s="120"/>
      <c r="B36" s="119"/>
      <c r="C36" s="258" t="s">
        <v>106</v>
      </c>
      <c r="E36" s="113">
        <v>37.38095238095238</v>
      </c>
      <c r="F36" s="114">
        <v>471</v>
      </c>
      <c r="G36" s="114">
        <v>484</v>
      </c>
      <c r="H36" s="114">
        <v>508</v>
      </c>
      <c r="I36" s="114">
        <v>488</v>
      </c>
      <c r="J36" s="114">
        <v>448</v>
      </c>
      <c r="K36" s="318">
        <v>23</v>
      </c>
      <c r="L36" s="116">
        <v>5.1339285714285712</v>
      </c>
    </row>
    <row r="37" spans="1:12" s="110" customFormat="1" ht="15" customHeight="1" x14ac:dyDescent="0.2">
      <c r="A37" s="120"/>
      <c r="B37" s="119"/>
      <c r="C37" s="258" t="s">
        <v>107</v>
      </c>
      <c r="E37" s="113">
        <v>62.61904761904762</v>
      </c>
      <c r="F37" s="114">
        <v>789</v>
      </c>
      <c r="G37" s="114">
        <v>824</v>
      </c>
      <c r="H37" s="114">
        <v>832</v>
      </c>
      <c r="I37" s="114">
        <v>861</v>
      </c>
      <c r="J37" s="140">
        <v>847</v>
      </c>
      <c r="K37" s="114">
        <v>-58</v>
      </c>
      <c r="L37" s="116">
        <v>-6.8476977567886657</v>
      </c>
    </row>
    <row r="38" spans="1:12" s="110" customFormat="1" ht="15" customHeight="1" x14ac:dyDescent="0.2">
      <c r="A38" s="120"/>
      <c r="B38" s="119" t="s">
        <v>328</v>
      </c>
      <c r="C38" s="258"/>
      <c r="E38" s="113">
        <v>65.66225883373076</v>
      </c>
      <c r="F38" s="114">
        <v>6058</v>
      </c>
      <c r="G38" s="114">
        <v>6149</v>
      </c>
      <c r="H38" s="114">
        <v>6128</v>
      </c>
      <c r="I38" s="114">
        <v>6142</v>
      </c>
      <c r="J38" s="140">
        <v>6025</v>
      </c>
      <c r="K38" s="114">
        <v>33</v>
      </c>
      <c r="L38" s="116">
        <v>0.5477178423236515</v>
      </c>
    </row>
    <row r="39" spans="1:12" s="110" customFormat="1" ht="15" customHeight="1" x14ac:dyDescent="0.2">
      <c r="A39" s="120"/>
      <c r="B39" s="119"/>
      <c r="C39" s="258" t="s">
        <v>106</v>
      </c>
      <c r="E39" s="113">
        <v>40.029712776493895</v>
      </c>
      <c r="F39" s="115">
        <v>2425</v>
      </c>
      <c r="G39" s="114">
        <v>2436</v>
      </c>
      <c r="H39" s="114">
        <v>2416</v>
      </c>
      <c r="I39" s="114">
        <v>2422</v>
      </c>
      <c r="J39" s="140">
        <v>2351</v>
      </c>
      <c r="K39" s="114">
        <v>74</v>
      </c>
      <c r="L39" s="116">
        <v>3.1475967673330496</v>
      </c>
    </row>
    <row r="40" spans="1:12" s="110" customFormat="1" ht="15" customHeight="1" x14ac:dyDescent="0.2">
      <c r="A40" s="120"/>
      <c r="B40" s="119"/>
      <c r="C40" s="258" t="s">
        <v>107</v>
      </c>
      <c r="E40" s="113">
        <v>59.970287223506105</v>
      </c>
      <c r="F40" s="115">
        <v>3633</v>
      </c>
      <c r="G40" s="114">
        <v>3713</v>
      </c>
      <c r="H40" s="114">
        <v>3712</v>
      </c>
      <c r="I40" s="114">
        <v>3720</v>
      </c>
      <c r="J40" s="140">
        <v>3674</v>
      </c>
      <c r="K40" s="114">
        <v>-41</v>
      </c>
      <c r="L40" s="116">
        <v>-1.115949918345128</v>
      </c>
    </row>
    <row r="41" spans="1:12" s="110" customFormat="1" ht="15" customHeight="1" x14ac:dyDescent="0.2">
      <c r="A41" s="120"/>
      <c r="B41" s="320" t="s">
        <v>515</v>
      </c>
      <c r="C41" s="258"/>
      <c r="E41" s="113">
        <v>5.8855408627791022</v>
      </c>
      <c r="F41" s="115">
        <v>543</v>
      </c>
      <c r="G41" s="114">
        <v>534</v>
      </c>
      <c r="H41" s="114">
        <v>519</v>
      </c>
      <c r="I41" s="114">
        <v>512</v>
      </c>
      <c r="J41" s="140">
        <v>468</v>
      </c>
      <c r="K41" s="114">
        <v>75</v>
      </c>
      <c r="L41" s="116">
        <v>16.025641025641026</v>
      </c>
    </row>
    <row r="42" spans="1:12" s="110" customFormat="1" ht="15" customHeight="1" x14ac:dyDescent="0.2">
      <c r="A42" s="120"/>
      <c r="B42" s="119"/>
      <c r="C42" s="268" t="s">
        <v>106</v>
      </c>
      <c r="D42" s="182"/>
      <c r="E42" s="113">
        <v>47.697974217311234</v>
      </c>
      <c r="F42" s="115">
        <v>259</v>
      </c>
      <c r="G42" s="114">
        <v>254</v>
      </c>
      <c r="H42" s="114">
        <v>247</v>
      </c>
      <c r="I42" s="114">
        <v>247</v>
      </c>
      <c r="J42" s="140">
        <v>220</v>
      </c>
      <c r="K42" s="114">
        <v>39</v>
      </c>
      <c r="L42" s="116">
        <v>17.727272727272727</v>
      </c>
    </row>
    <row r="43" spans="1:12" s="110" customFormat="1" ht="15" customHeight="1" x14ac:dyDescent="0.2">
      <c r="A43" s="120"/>
      <c r="B43" s="119"/>
      <c r="C43" s="268" t="s">
        <v>107</v>
      </c>
      <c r="D43" s="182"/>
      <c r="E43" s="113">
        <v>52.302025782688766</v>
      </c>
      <c r="F43" s="115">
        <v>284</v>
      </c>
      <c r="G43" s="114">
        <v>280</v>
      </c>
      <c r="H43" s="114">
        <v>272</v>
      </c>
      <c r="I43" s="114">
        <v>265</v>
      </c>
      <c r="J43" s="140">
        <v>248</v>
      </c>
      <c r="K43" s="114">
        <v>36</v>
      </c>
      <c r="L43" s="116">
        <v>14.516129032258064</v>
      </c>
    </row>
    <row r="44" spans="1:12" s="110" customFormat="1" ht="15" customHeight="1" x14ac:dyDescent="0.2">
      <c r="A44" s="120"/>
      <c r="B44" s="119" t="s">
        <v>205</v>
      </c>
      <c r="C44" s="268"/>
      <c r="D44" s="182"/>
      <c r="E44" s="113">
        <v>14.795144157814871</v>
      </c>
      <c r="F44" s="115">
        <v>1365</v>
      </c>
      <c r="G44" s="114">
        <v>1392</v>
      </c>
      <c r="H44" s="114">
        <v>1407</v>
      </c>
      <c r="I44" s="114">
        <v>1453</v>
      </c>
      <c r="J44" s="140">
        <v>1450</v>
      </c>
      <c r="K44" s="114">
        <v>-85</v>
      </c>
      <c r="L44" s="116">
        <v>-5.8620689655172411</v>
      </c>
    </row>
    <row r="45" spans="1:12" s="110" customFormat="1" ht="15" customHeight="1" x14ac:dyDescent="0.2">
      <c r="A45" s="120"/>
      <c r="B45" s="119"/>
      <c r="C45" s="268" t="s">
        <v>106</v>
      </c>
      <c r="D45" s="182"/>
      <c r="E45" s="113">
        <v>30.549450549450551</v>
      </c>
      <c r="F45" s="115">
        <v>417</v>
      </c>
      <c r="G45" s="114">
        <v>425</v>
      </c>
      <c r="H45" s="114">
        <v>412</v>
      </c>
      <c r="I45" s="114">
        <v>423</v>
      </c>
      <c r="J45" s="140">
        <v>405</v>
      </c>
      <c r="K45" s="114">
        <v>12</v>
      </c>
      <c r="L45" s="116">
        <v>2.9629629629629628</v>
      </c>
    </row>
    <row r="46" spans="1:12" s="110" customFormat="1" ht="15" customHeight="1" x14ac:dyDescent="0.2">
      <c r="A46" s="123"/>
      <c r="B46" s="124"/>
      <c r="C46" s="260" t="s">
        <v>107</v>
      </c>
      <c r="D46" s="261"/>
      <c r="E46" s="125">
        <v>69.450549450549445</v>
      </c>
      <c r="F46" s="143">
        <v>948</v>
      </c>
      <c r="G46" s="144">
        <v>967</v>
      </c>
      <c r="H46" s="144">
        <v>995</v>
      </c>
      <c r="I46" s="144">
        <v>1030</v>
      </c>
      <c r="J46" s="145">
        <v>1045</v>
      </c>
      <c r="K46" s="144">
        <v>-97</v>
      </c>
      <c r="L46" s="146">
        <v>-9.2822966507177025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9226</v>
      </c>
      <c r="E11" s="114">
        <v>9383</v>
      </c>
      <c r="F11" s="114">
        <v>9394</v>
      </c>
      <c r="G11" s="114">
        <v>9456</v>
      </c>
      <c r="H11" s="140">
        <v>9238</v>
      </c>
      <c r="I11" s="115">
        <v>-12</v>
      </c>
      <c r="J11" s="116">
        <v>-0.12989824637367395</v>
      </c>
    </row>
    <row r="12" spans="1:15" s="110" customFormat="1" ht="24.95" customHeight="1" x14ac:dyDescent="0.2">
      <c r="A12" s="193" t="s">
        <v>132</v>
      </c>
      <c r="B12" s="194" t="s">
        <v>133</v>
      </c>
      <c r="C12" s="113">
        <v>2.1894645566876219</v>
      </c>
      <c r="D12" s="115">
        <v>202</v>
      </c>
      <c r="E12" s="114">
        <v>197</v>
      </c>
      <c r="F12" s="114">
        <v>196</v>
      </c>
      <c r="G12" s="114">
        <v>199</v>
      </c>
      <c r="H12" s="140">
        <v>191</v>
      </c>
      <c r="I12" s="115">
        <v>11</v>
      </c>
      <c r="J12" s="116">
        <v>5.7591623036649215</v>
      </c>
    </row>
    <row r="13" spans="1:15" s="110" customFormat="1" ht="24.95" customHeight="1" x14ac:dyDescent="0.2">
      <c r="A13" s="193" t="s">
        <v>134</v>
      </c>
      <c r="B13" s="199" t="s">
        <v>214</v>
      </c>
      <c r="C13" s="113">
        <v>2.1135920225449816</v>
      </c>
      <c r="D13" s="115">
        <v>195</v>
      </c>
      <c r="E13" s="114">
        <v>198</v>
      </c>
      <c r="F13" s="114">
        <v>195</v>
      </c>
      <c r="G13" s="114">
        <v>196</v>
      </c>
      <c r="H13" s="140">
        <v>195</v>
      </c>
      <c r="I13" s="115">
        <v>0</v>
      </c>
      <c r="J13" s="116">
        <v>0</v>
      </c>
    </row>
    <row r="14" spans="1:15" s="287" customFormat="1" ht="24.95" customHeight="1" x14ac:dyDescent="0.2">
      <c r="A14" s="193" t="s">
        <v>215</v>
      </c>
      <c r="B14" s="199" t="s">
        <v>137</v>
      </c>
      <c r="C14" s="113">
        <v>11.445913722089747</v>
      </c>
      <c r="D14" s="115">
        <v>1056</v>
      </c>
      <c r="E14" s="114">
        <v>1048</v>
      </c>
      <c r="F14" s="114">
        <v>1063</v>
      </c>
      <c r="G14" s="114">
        <v>1057</v>
      </c>
      <c r="H14" s="140">
        <v>1058</v>
      </c>
      <c r="I14" s="115">
        <v>-2</v>
      </c>
      <c r="J14" s="116">
        <v>-0.1890359168241966</v>
      </c>
      <c r="K14" s="110"/>
      <c r="L14" s="110"/>
      <c r="M14" s="110"/>
      <c r="N14" s="110"/>
      <c r="O14" s="110"/>
    </row>
    <row r="15" spans="1:15" s="110" customFormat="1" ht="24.95" customHeight="1" x14ac:dyDescent="0.2">
      <c r="A15" s="193" t="s">
        <v>216</v>
      </c>
      <c r="B15" s="199" t="s">
        <v>217</v>
      </c>
      <c r="C15" s="113">
        <v>4.584868848905268</v>
      </c>
      <c r="D15" s="115">
        <v>423</v>
      </c>
      <c r="E15" s="114">
        <v>414</v>
      </c>
      <c r="F15" s="114">
        <v>420</v>
      </c>
      <c r="G15" s="114">
        <v>410</v>
      </c>
      <c r="H15" s="140">
        <v>413</v>
      </c>
      <c r="I15" s="115">
        <v>10</v>
      </c>
      <c r="J15" s="116">
        <v>2.4213075060532687</v>
      </c>
    </row>
    <row r="16" spans="1:15" s="287" customFormat="1" ht="24.95" customHeight="1" x14ac:dyDescent="0.2">
      <c r="A16" s="193" t="s">
        <v>218</v>
      </c>
      <c r="B16" s="199" t="s">
        <v>141</v>
      </c>
      <c r="C16" s="113">
        <v>5.0292651203121617</v>
      </c>
      <c r="D16" s="115">
        <v>464</v>
      </c>
      <c r="E16" s="114">
        <v>474</v>
      </c>
      <c r="F16" s="114">
        <v>477</v>
      </c>
      <c r="G16" s="114">
        <v>486</v>
      </c>
      <c r="H16" s="140">
        <v>477</v>
      </c>
      <c r="I16" s="115">
        <v>-13</v>
      </c>
      <c r="J16" s="116">
        <v>-2.7253668763102725</v>
      </c>
      <c r="K16" s="110"/>
      <c r="L16" s="110"/>
      <c r="M16" s="110"/>
      <c r="N16" s="110"/>
      <c r="O16" s="110"/>
    </row>
    <row r="17" spans="1:15" s="110" customFormat="1" ht="24.95" customHeight="1" x14ac:dyDescent="0.2">
      <c r="A17" s="193" t="s">
        <v>142</v>
      </c>
      <c r="B17" s="199" t="s">
        <v>220</v>
      </c>
      <c r="C17" s="113">
        <v>1.8317797528723174</v>
      </c>
      <c r="D17" s="115">
        <v>169</v>
      </c>
      <c r="E17" s="114">
        <v>160</v>
      </c>
      <c r="F17" s="114">
        <v>166</v>
      </c>
      <c r="G17" s="114">
        <v>161</v>
      </c>
      <c r="H17" s="140">
        <v>168</v>
      </c>
      <c r="I17" s="115">
        <v>1</v>
      </c>
      <c r="J17" s="116">
        <v>0.59523809523809523</v>
      </c>
    </row>
    <row r="18" spans="1:15" s="287" customFormat="1" ht="24.95" customHeight="1" x14ac:dyDescent="0.2">
      <c r="A18" s="201" t="s">
        <v>144</v>
      </c>
      <c r="B18" s="202" t="s">
        <v>145</v>
      </c>
      <c r="C18" s="113">
        <v>9.1480598309126382</v>
      </c>
      <c r="D18" s="115">
        <v>844</v>
      </c>
      <c r="E18" s="114">
        <v>814</v>
      </c>
      <c r="F18" s="114">
        <v>786</v>
      </c>
      <c r="G18" s="114">
        <v>769</v>
      </c>
      <c r="H18" s="140">
        <v>756</v>
      </c>
      <c r="I18" s="115">
        <v>88</v>
      </c>
      <c r="J18" s="116">
        <v>11.640211640211641</v>
      </c>
      <c r="K18" s="110"/>
      <c r="L18" s="110"/>
      <c r="M18" s="110"/>
      <c r="N18" s="110"/>
      <c r="O18" s="110"/>
    </row>
    <row r="19" spans="1:15" s="110" customFormat="1" ht="24.95" customHeight="1" x14ac:dyDescent="0.2">
      <c r="A19" s="193" t="s">
        <v>146</v>
      </c>
      <c r="B19" s="199" t="s">
        <v>147</v>
      </c>
      <c r="C19" s="113">
        <v>17.569911120745719</v>
      </c>
      <c r="D19" s="115">
        <v>1621</v>
      </c>
      <c r="E19" s="114">
        <v>1654</v>
      </c>
      <c r="F19" s="114">
        <v>1638</v>
      </c>
      <c r="G19" s="114">
        <v>1634</v>
      </c>
      <c r="H19" s="140">
        <v>1586</v>
      </c>
      <c r="I19" s="115">
        <v>35</v>
      </c>
      <c r="J19" s="116">
        <v>2.2068095838587642</v>
      </c>
    </row>
    <row r="20" spans="1:15" s="287" customFormat="1" ht="24.95" customHeight="1" x14ac:dyDescent="0.2">
      <c r="A20" s="193" t="s">
        <v>148</v>
      </c>
      <c r="B20" s="199" t="s">
        <v>149</v>
      </c>
      <c r="C20" s="113">
        <v>3.0132234988077173</v>
      </c>
      <c r="D20" s="115">
        <v>278</v>
      </c>
      <c r="E20" s="114">
        <v>291</v>
      </c>
      <c r="F20" s="114">
        <v>301</v>
      </c>
      <c r="G20" s="114">
        <v>294</v>
      </c>
      <c r="H20" s="140">
        <v>291</v>
      </c>
      <c r="I20" s="115">
        <v>-13</v>
      </c>
      <c r="J20" s="116">
        <v>-4.4673539518900345</v>
      </c>
      <c r="K20" s="110"/>
      <c r="L20" s="110"/>
      <c r="M20" s="110"/>
      <c r="N20" s="110"/>
      <c r="O20" s="110"/>
    </row>
    <row r="21" spans="1:15" s="110" customFormat="1" ht="24.95" customHeight="1" x14ac:dyDescent="0.2">
      <c r="A21" s="201" t="s">
        <v>150</v>
      </c>
      <c r="B21" s="202" t="s">
        <v>151</v>
      </c>
      <c r="C21" s="113">
        <v>12.746585735963581</v>
      </c>
      <c r="D21" s="115">
        <v>1176</v>
      </c>
      <c r="E21" s="114">
        <v>1251</v>
      </c>
      <c r="F21" s="114">
        <v>1343</v>
      </c>
      <c r="G21" s="114">
        <v>1397</v>
      </c>
      <c r="H21" s="140">
        <v>1292</v>
      </c>
      <c r="I21" s="115">
        <v>-116</v>
      </c>
      <c r="J21" s="116">
        <v>-8.9783281733746136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1.2139605462822458</v>
      </c>
      <c r="D23" s="115">
        <v>112</v>
      </c>
      <c r="E23" s="114">
        <v>119</v>
      </c>
      <c r="F23" s="114">
        <v>117</v>
      </c>
      <c r="G23" s="114">
        <v>140</v>
      </c>
      <c r="H23" s="140">
        <v>144</v>
      </c>
      <c r="I23" s="115">
        <v>-32</v>
      </c>
      <c r="J23" s="116">
        <v>-22.222222222222221</v>
      </c>
    </row>
    <row r="24" spans="1:15" s="110" customFormat="1" ht="24.95" customHeight="1" x14ac:dyDescent="0.2">
      <c r="A24" s="193" t="s">
        <v>156</v>
      </c>
      <c r="B24" s="199" t="s">
        <v>221</v>
      </c>
      <c r="C24" s="113">
        <v>7.1428571428571432</v>
      </c>
      <c r="D24" s="115">
        <v>659</v>
      </c>
      <c r="E24" s="114">
        <v>685</v>
      </c>
      <c r="F24" s="114">
        <v>684</v>
      </c>
      <c r="G24" s="114">
        <v>685</v>
      </c>
      <c r="H24" s="140">
        <v>681</v>
      </c>
      <c r="I24" s="115">
        <v>-22</v>
      </c>
      <c r="J24" s="116">
        <v>-3.2305433186490453</v>
      </c>
    </row>
    <row r="25" spans="1:15" s="110" customFormat="1" ht="24.95" customHeight="1" x14ac:dyDescent="0.2">
      <c r="A25" s="193" t="s">
        <v>222</v>
      </c>
      <c r="B25" s="204" t="s">
        <v>159</v>
      </c>
      <c r="C25" s="113">
        <v>8.1183611532625193</v>
      </c>
      <c r="D25" s="115">
        <v>749</v>
      </c>
      <c r="E25" s="114">
        <v>733</v>
      </c>
      <c r="F25" s="114">
        <v>730</v>
      </c>
      <c r="G25" s="114">
        <v>745</v>
      </c>
      <c r="H25" s="140">
        <v>714</v>
      </c>
      <c r="I25" s="115">
        <v>35</v>
      </c>
      <c r="J25" s="116">
        <v>4.9019607843137258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2.9156730977671796</v>
      </c>
      <c r="D27" s="115">
        <v>269</v>
      </c>
      <c r="E27" s="114">
        <v>277</v>
      </c>
      <c r="F27" s="114">
        <v>263</v>
      </c>
      <c r="G27" s="114">
        <v>259</v>
      </c>
      <c r="H27" s="140">
        <v>263</v>
      </c>
      <c r="I27" s="115">
        <v>6</v>
      </c>
      <c r="J27" s="116">
        <v>2.2813688212927756</v>
      </c>
    </row>
    <row r="28" spans="1:15" s="110" customFormat="1" ht="24.95" customHeight="1" x14ac:dyDescent="0.2">
      <c r="A28" s="193" t="s">
        <v>163</v>
      </c>
      <c r="B28" s="199" t="s">
        <v>164</v>
      </c>
      <c r="C28" s="113">
        <v>1.636678950791242</v>
      </c>
      <c r="D28" s="115">
        <v>151</v>
      </c>
      <c r="E28" s="114">
        <v>151</v>
      </c>
      <c r="F28" s="114">
        <v>146</v>
      </c>
      <c r="G28" s="114">
        <v>144</v>
      </c>
      <c r="H28" s="140">
        <v>144</v>
      </c>
      <c r="I28" s="115">
        <v>7</v>
      </c>
      <c r="J28" s="116">
        <v>4.8611111111111107</v>
      </c>
    </row>
    <row r="29" spans="1:15" s="110" customFormat="1" ht="24.95" customHeight="1" x14ac:dyDescent="0.2">
      <c r="A29" s="193">
        <v>86</v>
      </c>
      <c r="B29" s="199" t="s">
        <v>165</v>
      </c>
      <c r="C29" s="113">
        <v>5.1484933882505963</v>
      </c>
      <c r="D29" s="115">
        <v>475</v>
      </c>
      <c r="E29" s="114">
        <v>479</v>
      </c>
      <c r="F29" s="114">
        <v>485</v>
      </c>
      <c r="G29" s="114">
        <v>486</v>
      </c>
      <c r="H29" s="140">
        <v>494</v>
      </c>
      <c r="I29" s="115">
        <v>-19</v>
      </c>
      <c r="J29" s="116">
        <v>-3.8461538461538463</v>
      </c>
    </row>
    <row r="30" spans="1:15" s="110" customFormat="1" ht="24.95" customHeight="1" x14ac:dyDescent="0.2">
      <c r="A30" s="193">
        <v>87.88</v>
      </c>
      <c r="B30" s="204" t="s">
        <v>166</v>
      </c>
      <c r="C30" s="113">
        <v>2.3303706915239539</v>
      </c>
      <c r="D30" s="115">
        <v>215</v>
      </c>
      <c r="E30" s="114">
        <v>217</v>
      </c>
      <c r="F30" s="114">
        <v>215</v>
      </c>
      <c r="G30" s="114">
        <v>215</v>
      </c>
      <c r="H30" s="140">
        <v>212</v>
      </c>
      <c r="I30" s="115">
        <v>3</v>
      </c>
      <c r="J30" s="116">
        <v>1.4150943396226414</v>
      </c>
    </row>
    <row r="31" spans="1:15" s="110" customFormat="1" ht="24.95" customHeight="1" x14ac:dyDescent="0.2">
      <c r="A31" s="193" t="s">
        <v>167</v>
      </c>
      <c r="B31" s="199" t="s">
        <v>168</v>
      </c>
      <c r="C31" s="113">
        <v>11.857793193149794</v>
      </c>
      <c r="D31" s="115">
        <v>1094</v>
      </c>
      <c r="E31" s="114">
        <v>1130</v>
      </c>
      <c r="F31" s="114">
        <v>1099</v>
      </c>
      <c r="G31" s="114">
        <v>1104</v>
      </c>
      <c r="H31" s="140">
        <v>1082</v>
      </c>
      <c r="I31" s="115">
        <v>12</v>
      </c>
      <c r="J31" s="116">
        <v>1.1090573012939002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2.1894645566876219</v>
      </c>
      <c r="D34" s="115">
        <v>202</v>
      </c>
      <c r="E34" s="114">
        <v>197</v>
      </c>
      <c r="F34" s="114">
        <v>196</v>
      </c>
      <c r="G34" s="114">
        <v>199</v>
      </c>
      <c r="H34" s="140">
        <v>191</v>
      </c>
      <c r="I34" s="115">
        <v>11</v>
      </c>
      <c r="J34" s="116">
        <v>5.7591623036649215</v>
      </c>
    </row>
    <row r="35" spans="1:10" s="110" customFormat="1" ht="24.95" customHeight="1" x14ac:dyDescent="0.2">
      <c r="A35" s="292" t="s">
        <v>171</v>
      </c>
      <c r="B35" s="293" t="s">
        <v>172</v>
      </c>
      <c r="C35" s="113">
        <v>22.707565575547367</v>
      </c>
      <c r="D35" s="115">
        <v>2095</v>
      </c>
      <c r="E35" s="114">
        <v>2060</v>
      </c>
      <c r="F35" s="114">
        <v>2044</v>
      </c>
      <c r="G35" s="114">
        <v>2022</v>
      </c>
      <c r="H35" s="140">
        <v>2009</v>
      </c>
      <c r="I35" s="115">
        <v>86</v>
      </c>
      <c r="J35" s="116">
        <v>4.2807366849178692</v>
      </c>
    </row>
    <row r="36" spans="1:10" s="110" customFormat="1" ht="24.95" customHeight="1" x14ac:dyDescent="0.2">
      <c r="A36" s="294" t="s">
        <v>173</v>
      </c>
      <c r="B36" s="295" t="s">
        <v>174</v>
      </c>
      <c r="C36" s="125">
        <v>75.102969867765012</v>
      </c>
      <c r="D36" s="143">
        <v>6929</v>
      </c>
      <c r="E36" s="144">
        <v>7126</v>
      </c>
      <c r="F36" s="144">
        <v>7154</v>
      </c>
      <c r="G36" s="144">
        <v>7235</v>
      </c>
      <c r="H36" s="145">
        <v>7038</v>
      </c>
      <c r="I36" s="143">
        <v>-109</v>
      </c>
      <c r="J36" s="146">
        <v>-1.5487354362034669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9226</v>
      </c>
      <c r="F11" s="264">
        <v>9383</v>
      </c>
      <c r="G11" s="264">
        <v>9394</v>
      </c>
      <c r="H11" s="264">
        <v>9456</v>
      </c>
      <c r="I11" s="265">
        <v>9238</v>
      </c>
      <c r="J11" s="263">
        <v>-12</v>
      </c>
      <c r="K11" s="266">
        <v>-0.12989824637367395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42.130934316063296</v>
      </c>
      <c r="E13" s="115">
        <v>3887</v>
      </c>
      <c r="F13" s="114">
        <v>3915</v>
      </c>
      <c r="G13" s="114">
        <v>3912</v>
      </c>
      <c r="H13" s="114">
        <v>3968</v>
      </c>
      <c r="I13" s="140">
        <v>3859</v>
      </c>
      <c r="J13" s="115">
        <v>28</v>
      </c>
      <c r="K13" s="116">
        <v>0.72557657424203159</v>
      </c>
    </row>
    <row r="14" spans="1:15" ht="15.95" customHeight="1" x14ac:dyDescent="0.2">
      <c r="A14" s="306" t="s">
        <v>230</v>
      </c>
      <c r="B14" s="307"/>
      <c r="C14" s="308"/>
      <c r="D14" s="113">
        <v>46.325601560806419</v>
      </c>
      <c r="E14" s="115">
        <v>4274</v>
      </c>
      <c r="F14" s="114">
        <v>4388</v>
      </c>
      <c r="G14" s="114">
        <v>4426</v>
      </c>
      <c r="H14" s="114">
        <v>4439</v>
      </c>
      <c r="I14" s="140">
        <v>4367</v>
      </c>
      <c r="J14" s="115">
        <v>-93</v>
      </c>
      <c r="K14" s="116">
        <v>-2.1296084268376458</v>
      </c>
    </row>
    <row r="15" spans="1:15" ht="15.95" customHeight="1" x14ac:dyDescent="0.2">
      <c r="A15" s="306" t="s">
        <v>231</v>
      </c>
      <c r="B15" s="307"/>
      <c r="C15" s="308"/>
      <c r="D15" s="113">
        <v>4.8233253847821373</v>
      </c>
      <c r="E15" s="115">
        <v>445</v>
      </c>
      <c r="F15" s="114">
        <v>444</v>
      </c>
      <c r="G15" s="114">
        <v>439</v>
      </c>
      <c r="H15" s="114">
        <v>418</v>
      </c>
      <c r="I15" s="140">
        <v>404</v>
      </c>
      <c r="J15" s="115">
        <v>41</v>
      </c>
      <c r="K15" s="116">
        <v>10.148514851485148</v>
      </c>
    </row>
    <row r="16" spans="1:15" ht="15.95" customHeight="1" x14ac:dyDescent="0.2">
      <c r="A16" s="306" t="s">
        <v>232</v>
      </c>
      <c r="B16" s="307"/>
      <c r="C16" s="308"/>
      <c r="D16" s="113">
        <v>3.0782570995014091</v>
      </c>
      <c r="E16" s="115">
        <v>284</v>
      </c>
      <c r="F16" s="114">
        <v>287</v>
      </c>
      <c r="G16" s="114">
        <v>281</v>
      </c>
      <c r="H16" s="114">
        <v>273</v>
      </c>
      <c r="I16" s="140">
        <v>268</v>
      </c>
      <c r="J16" s="115">
        <v>16</v>
      </c>
      <c r="K16" s="116">
        <v>5.9701492537313436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2.2328202904834162</v>
      </c>
      <c r="E18" s="115">
        <v>206</v>
      </c>
      <c r="F18" s="114">
        <v>203</v>
      </c>
      <c r="G18" s="114">
        <v>191</v>
      </c>
      <c r="H18" s="114">
        <v>198</v>
      </c>
      <c r="I18" s="140">
        <v>196</v>
      </c>
      <c r="J18" s="115">
        <v>10</v>
      </c>
      <c r="K18" s="116">
        <v>5.1020408163265305</v>
      </c>
    </row>
    <row r="19" spans="1:11" ht="14.1" customHeight="1" x14ac:dyDescent="0.2">
      <c r="A19" s="306" t="s">
        <v>235</v>
      </c>
      <c r="B19" s="307" t="s">
        <v>236</v>
      </c>
      <c r="C19" s="308"/>
      <c r="D19" s="113">
        <v>1.5066117494038587</v>
      </c>
      <c r="E19" s="115">
        <v>139</v>
      </c>
      <c r="F19" s="114">
        <v>143</v>
      </c>
      <c r="G19" s="114">
        <v>132</v>
      </c>
      <c r="H19" s="114">
        <v>135</v>
      </c>
      <c r="I19" s="140">
        <v>133</v>
      </c>
      <c r="J19" s="115">
        <v>6</v>
      </c>
      <c r="K19" s="116">
        <v>4.511278195488722</v>
      </c>
    </row>
    <row r="20" spans="1:11" ht="14.1" customHeight="1" x14ac:dyDescent="0.2">
      <c r="A20" s="306">
        <v>12</v>
      </c>
      <c r="B20" s="307" t="s">
        <v>237</v>
      </c>
      <c r="C20" s="308"/>
      <c r="D20" s="113">
        <v>1.0838933448948624</v>
      </c>
      <c r="E20" s="115">
        <v>100</v>
      </c>
      <c r="F20" s="114">
        <v>99</v>
      </c>
      <c r="G20" s="114">
        <v>96</v>
      </c>
      <c r="H20" s="114">
        <v>98</v>
      </c>
      <c r="I20" s="140">
        <v>99</v>
      </c>
      <c r="J20" s="115">
        <v>1</v>
      </c>
      <c r="K20" s="116">
        <v>1.0101010101010102</v>
      </c>
    </row>
    <row r="21" spans="1:11" ht="14.1" customHeight="1" x14ac:dyDescent="0.2">
      <c r="A21" s="306">
        <v>21</v>
      </c>
      <c r="B21" s="307" t="s">
        <v>238</v>
      </c>
      <c r="C21" s="308"/>
      <c r="D21" s="113">
        <v>0.1842618686321266</v>
      </c>
      <c r="E21" s="115">
        <v>17</v>
      </c>
      <c r="F21" s="114">
        <v>16</v>
      </c>
      <c r="G21" s="114">
        <v>20</v>
      </c>
      <c r="H21" s="114">
        <v>15</v>
      </c>
      <c r="I21" s="140">
        <v>14</v>
      </c>
      <c r="J21" s="115">
        <v>3</v>
      </c>
      <c r="K21" s="116">
        <v>21.428571428571427</v>
      </c>
    </row>
    <row r="22" spans="1:11" ht="14.1" customHeight="1" x14ac:dyDescent="0.2">
      <c r="A22" s="306">
        <v>22</v>
      </c>
      <c r="B22" s="307" t="s">
        <v>239</v>
      </c>
      <c r="C22" s="308"/>
      <c r="D22" s="113">
        <v>0.87795360936483846</v>
      </c>
      <c r="E22" s="115">
        <v>81</v>
      </c>
      <c r="F22" s="114">
        <v>82</v>
      </c>
      <c r="G22" s="114">
        <v>82</v>
      </c>
      <c r="H22" s="114">
        <v>82</v>
      </c>
      <c r="I22" s="140">
        <v>77</v>
      </c>
      <c r="J22" s="115">
        <v>4</v>
      </c>
      <c r="K22" s="116">
        <v>5.1948051948051948</v>
      </c>
    </row>
    <row r="23" spans="1:11" ht="14.1" customHeight="1" x14ac:dyDescent="0.2">
      <c r="A23" s="306">
        <v>23</v>
      </c>
      <c r="B23" s="307" t="s">
        <v>240</v>
      </c>
      <c r="C23" s="308"/>
      <c r="D23" s="113">
        <v>0.57446347279427701</v>
      </c>
      <c r="E23" s="115">
        <v>53</v>
      </c>
      <c r="F23" s="114">
        <v>54</v>
      </c>
      <c r="G23" s="114">
        <v>52</v>
      </c>
      <c r="H23" s="114">
        <v>48</v>
      </c>
      <c r="I23" s="140">
        <v>45</v>
      </c>
      <c r="J23" s="115">
        <v>8</v>
      </c>
      <c r="K23" s="116">
        <v>17.777777777777779</v>
      </c>
    </row>
    <row r="24" spans="1:11" ht="14.1" customHeight="1" x14ac:dyDescent="0.2">
      <c r="A24" s="306">
        <v>24</v>
      </c>
      <c r="B24" s="307" t="s">
        <v>241</v>
      </c>
      <c r="C24" s="308"/>
      <c r="D24" s="113">
        <v>2.7530890960329502</v>
      </c>
      <c r="E24" s="115">
        <v>254</v>
      </c>
      <c r="F24" s="114">
        <v>260</v>
      </c>
      <c r="G24" s="114">
        <v>258</v>
      </c>
      <c r="H24" s="114">
        <v>256</v>
      </c>
      <c r="I24" s="140">
        <v>241</v>
      </c>
      <c r="J24" s="115">
        <v>13</v>
      </c>
      <c r="K24" s="116">
        <v>5.394190871369295</v>
      </c>
    </row>
    <row r="25" spans="1:11" ht="14.1" customHeight="1" x14ac:dyDescent="0.2">
      <c r="A25" s="306">
        <v>25</v>
      </c>
      <c r="B25" s="307" t="s">
        <v>242</v>
      </c>
      <c r="C25" s="308"/>
      <c r="D25" s="113">
        <v>1.9510080208107523</v>
      </c>
      <c r="E25" s="115">
        <v>180</v>
      </c>
      <c r="F25" s="114">
        <v>183</v>
      </c>
      <c r="G25" s="114">
        <v>181</v>
      </c>
      <c r="H25" s="114">
        <v>182</v>
      </c>
      <c r="I25" s="140">
        <v>175</v>
      </c>
      <c r="J25" s="115">
        <v>5</v>
      </c>
      <c r="K25" s="116">
        <v>2.8571428571428572</v>
      </c>
    </row>
    <row r="26" spans="1:11" ht="14.1" customHeight="1" x14ac:dyDescent="0.2">
      <c r="A26" s="306">
        <v>26</v>
      </c>
      <c r="B26" s="307" t="s">
        <v>243</v>
      </c>
      <c r="C26" s="308"/>
      <c r="D26" s="113">
        <v>1.0838933448948624</v>
      </c>
      <c r="E26" s="115">
        <v>100</v>
      </c>
      <c r="F26" s="114">
        <v>86</v>
      </c>
      <c r="G26" s="114">
        <v>79</v>
      </c>
      <c r="H26" s="114">
        <v>78</v>
      </c>
      <c r="I26" s="140">
        <v>73</v>
      </c>
      <c r="J26" s="115">
        <v>27</v>
      </c>
      <c r="K26" s="116">
        <v>36.986301369863014</v>
      </c>
    </row>
    <row r="27" spans="1:11" ht="14.1" customHeight="1" x14ac:dyDescent="0.2">
      <c r="A27" s="306">
        <v>27</v>
      </c>
      <c r="B27" s="307" t="s">
        <v>244</v>
      </c>
      <c r="C27" s="308"/>
      <c r="D27" s="113">
        <v>0.60698027314112291</v>
      </c>
      <c r="E27" s="115">
        <v>56</v>
      </c>
      <c r="F27" s="114">
        <v>56</v>
      </c>
      <c r="G27" s="114">
        <v>54</v>
      </c>
      <c r="H27" s="114">
        <v>56</v>
      </c>
      <c r="I27" s="140">
        <v>45</v>
      </c>
      <c r="J27" s="115">
        <v>11</v>
      </c>
      <c r="K27" s="116">
        <v>24.444444444444443</v>
      </c>
    </row>
    <row r="28" spans="1:11" ht="14.1" customHeight="1" x14ac:dyDescent="0.2">
      <c r="A28" s="306">
        <v>28</v>
      </c>
      <c r="B28" s="307" t="s">
        <v>245</v>
      </c>
      <c r="C28" s="308"/>
      <c r="D28" s="113">
        <v>0.37936267071320184</v>
      </c>
      <c r="E28" s="115">
        <v>35</v>
      </c>
      <c r="F28" s="114">
        <v>32</v>
      </c>
      <c r="G28" s="114">
        <v>33</v>
      </c>
      <c r="H28" s="114">
        <v>32</v>
      </c>
      <c r="I28" s="140">
        <v>38</v>
      </c>
      <c r="J28" s="115">
        <v>-3</v>
      </c>
      <c r="K28" s="116">
        <v>-7.8947368421052628</v>
      </c>
    </row>
    <row r="29" spans="1:11" ht="14.1" customHeight="1" x14ac:dyDescent="0.2">
      <c r="A29" s="306">
        <v>29</v>
      </c>
      <c r="B29" s="307" t="s">
        <v>246</v>
      </c>
      <c r="C29" s="308"/>
      <c r="D29" s="113">
        <v>3.5768480381530456</v>
      </c>
      <c r="E29" s="115">
        <v>330</v>
      </c>
      <c r="F29" s="114">
        <v>340</v>
      </c>
      <c r="G29" s="114">
        <v>362</v>
      </c>
      <c r="H29" s="114">
        <v>383</v>
      </c>
      <c r="I29" s="140">
        <v>373</v>
      </c>
      <c r="J29" s="115">
        <v>-43</v>
      </c>
      <c r="K29" s="116">
        <v>-11.528150134048257</v>
      </c>
    </row>
    <row r="30" spans="1:11" ht="14.1" customHeight="1" x14ac:dyDescent="0.2">
      <c r="A30" s="306" t="s">
        <v>247</v>
      </c>
      <c r="B30" s="307" t="s">
        <v>248</v>
      </c>
      <c r="C30" s="308"/>
      <c r="D30" s="113">
        <v>1.0730544114459137</v>
      </c>
      <c r="E30" s="115">
        <v>99</v>
      </c>
      <c r="F30" s="114">
        <v>99</v>
      </c>
      <c r="G30" s="114">
        <v>101</v>
      </c>
      <c r="H30" s="114">
        <v>99</v>
      </c>
      <c r="I30" s="140">
        <v>96</v>
      </c>
      <c r="J30" s="115">
        <v>3</v>
      </c>
      <c r="K30" s="116">
        <v>3.125</v>
      </c>
    </row>
    <row r="31" spans="1:11" ht="14.1" customHeight="1" x14ac:dyDescent="0.2">
      <c r="A31" s="306" t="s">
        <v>249</v>
      </c>
      <c r="B31" s="307" t="s">
        <v>250</v>
      </c>
      <c r="C31" s="308"/>
      <c r="D31" s="113">
        <v>2.471276826360286</v>
      </c>
      <c r="E31" s="115">
        <v>228</v>
      </c>
      <c r="F31" s="114">
        <v>238</v>
      </c>
      <c r="G31" s="114">
        <v>257</v>
      </c>
      <c r="H31" s="114">
        <v>280</v>
      </c>
      <c r="I31" s="140">
        <v>274</v>
      </c>
      <c r="J31" s="115">
        <v>-46</v>
      </c>
      <c r="K31" s="116">
        <v>-16.788321167883211</v>
      </c>
    </row>
    <row r="32" spans="1:11" ht="14.1" customHeight="1" x14ac:dyDescent="0.2">
      <c r="A32" s="306">
        <v>31</v>
      </c>
      <c r="B32" s="307" t="s">
        <v>251</v>
      </c>
      <c r="C32" s="308"/>
      <c r="D32" s="113">
        <v>0.24929546932581834</v>
      </c>
      <c r="E32" s="115">
        <v>23</v>
      </c>
      <c r="F32" s="114">
        <v>24</v>
      </c>
      <c r="G32" s="114">
        <v>25</v>
      </c>
      <c r="H32" s="114">
        <v>24</v>
      </c>
      <c r="I32" s="140">
        <v>24</v>
      </c>
      <c r="J32" s="115">
        <v>-1</v>
      </c>
      <c r="K32" s="116">
        <v>-4.166666666666667</v>
      </c>
    </row>
    <row r="33" spans="1:11" ht="14.1" customHeight="1" x14ac:dyDescent="0.2">
      <c r="A33" s="306">
        <v>32</v>
      </c>
      <c r="B33" s="307" t="s">
        <v>252</v>
      </c>
      <c r="C33" s="308"/>
      <c r="D33" s="113">
        <v>1.8642965532191633</v>
      </c>
      <c r="E33" s="115">
        <v>172</v>
      </c>
      <c r="F33" s="114">
        <v>164</v>
      </c>
      <c r="G33" s="114">
        <v>164</v>
      </c>
      <c r="H33" s="114">
        <v>163</v>
      </c>
      <c r="I33" s="140">
        <v>152</v>
      </c>
      <c r="J33" s="115">
        <v>20</v>
      </c>
      <c r="K33" s="116">
        <v>13.157894736842104</v>
      </c>
    </row>
    <row r="34" spans="1:11" ht="14.1" customHeight="1" x14ac:dyDescent="0.2">
      <c r="A34" s="306">
        <v>33</v>
      </c>
      <c r="B34" s="307" t="s">
        <v>253</v>
      </c>
      <c r="C34" s="308"/>
      <c r="D34" s="113">
        <v>0.71536960763060919</v>
      </c>
      <c r="E34" s="115">
        <v>66</v>
      </c>
      <c r="F34" s="114">
        <v>63</v>
      </c>
      <c r="G34" s="114">
        <v>60</v>
      </c>
      <c r="H34" s="114">
        <v>64</v>
      </c>
      <c r="I34" s="140">
        <v>57</v>
      </c>
      <c r="J34" s="115">
        <v>9</v>
      </c>
      <c r="K34" s="116">
        <v>15.789473684210526</v>
      </c>
    </row>
    <row r="35" spans="1:11" ht="14.1" customHeight="1" x14ac:dyDescent="0.2">
      <c r="A35" s="306">
        <v>34</v>
      </c>
      <c r="B35" s="307" t="s">
        <v>254</v>
      </c>
      <c r="C35" s="308"/>
      <c r="D35" s="113">
        <v>6.0047691307175377</v>
      </c>
      <c r="E35" s="115">
        <v>554</v>
      </c>
      <c r="F35" s="114">
        <v>573</v>
      </c>
      <c r="G35" s="114">
        <v>570</v>
      </c>
      <c r="H35" s="114">
        <v>581</v>
      </c>
      <c r="I35" s="140">
        <v>581</v>
      </c>
      <c r="J35" s="115">
        <v>-27</v>
      </c>
      <c r="K35" s="116">
        <v>-4.6471600688468158</v>
      </c>
    </row>
    <row r="36" spans="1:11" ht="14.1" customHeight="1" x14ac:dyDescent="0.2">
      <c r="A36" s="306">
        <v>41</v>
      </c>
      <c r="B36" s="307" t="s">
        <v>255</v>
      </c>
      <c r="C36" s="308"/>
      <c r="D36" s="113">
        <v>0.20593973553002384</v>
      </c>
      <c r="E36" s="115">
        <v>19</v>
      </c>
      <c r="F36" s="114">
        <v>21</v>
      </c>
      <c r="G36" s="114">
        <v>18</v>
      </c>
      <c r="H36" s="114">
        <v>17</v>
      </c>
      <c r="I36" s="140">
        <v>16</v>
      </c>
      <c r="J36" s="115">
        <v>3</v>
      </c>
      <c r="K36" s="116">
        <v>18.75</v>
      </c>
    </row>
    <row r="37" spans="1:11" ht="14.1" customHeight="1" x14ac:dyDescent="0.2">
      <c r="A37" s="306">
        <v>42</v>
      </c>
      <c r="B37" s="307" t="s">
        <v>256</v>
      </c>
      <c r="C37" s="308"/>
      <c r="D37" s="113" t="s">
        <v>513</v>
      </c>
      <c r="E37" s="115" t="s">
        <v>513</v>
      </c>
      <c r="F37" s="114" t="s">
        <v>513</v>
      </c>
      <c r="G37" s="114" t="s">
        <v>513</v>
      </c>
      <c r="H37" s="114">
        <v>3</v>
      </c>
      <c r="I37" s="140" t="s">
        <v>513</v>
      </c>
      <c r="J37" s="115" t="s">
        <v>513</v>
      </c>
      <c r="K37" s="116" t="s">
        <v>513</v>
      </c>
    </row>
    <row r="38" spans="1:11" ht="14.1" customHeight="1" x14ac:dyDescent="0.2">
      <c r="A38" s="306">
        <v>43</v>
      </c>
      <c r="B38" s="307" t="s">
        <v>257</v>
      </c>
      <c r="C38" s="308"/>
      <c r="D38" s="113">
        <v>0.1842618686321266</v>
      </c>
      <c r="E38" s="115">
        <v>17</v>
      </c>
      <c r="F38" s="114">
        <v>19</v>
      </c>
      <c r="G38" s="114">
        <v>20</v>
      </c>
      <c r="H38" s="114">
        <v>22</v>
      </c>
      <c r="I38" s="140">
        <v>21</v>
      </c>
      <c r="J38" s="115">
        <v>-4</v>
      </c>
      <c r="K38" s="116">
        <v>-19.047619047619047</v>
      </c>
    </row>
    <row r="39" spans="1:11" ht="14.1" customHeight="1" x14ac:dyDescent="0.2">
      <c r="A39" s="306">
        <v>51</v>
      </c>
      <c r="B39" s="307" t="s">
        <v>258</v>
      </c>
      <c r="C39" s="308"/>
      <c r="D39" s="113">
        <v>3.8911771081725557</v>
      </c>
      <c r="E39" s="115">
        <v>359</v>
      </c>
      <c r="F39" s="114">
        <v>354</v>
      </c>
      <c r="G39" s="114">
        <v>339</v>
      </c>
      <c r="H39" s="114">
        <v>375</v>
      </c>
      <c r="I39" s="140">
        <v>366</v>
      </c>
      <c r="J39" s="115">
        <v>-7</v>
      </c>
      <c r="K39" s="116">
        <v>-1.9125683060109289</v>
      </c>
    </row>
    <row r="40" spans="1:11" ht="14.1" customHeight="1" x14ac:dyDescent="0.2">
      <c r="A40" s="306" t="s">
        <v>259</v>
      </c>
      <c r="B40" s="307" t="s">
        <v>260</v>
      </c>
      <c r="C40" s="308"/>
      <c r="D40" s="113">
        <v>3.8044656405809669</v>
      </c>
      <c r="E40" s="115">
        <v>351</v>
      </c>
      <c r="F40" s="114">
        <v>342</v>
      </c>
      <c r="G40" s="114">
        <v>328</v>
      </c>
      <c r="H40" s="114">
        <v>364</v>
      </c>
      <c r="I40" s="140">
        <v>358</v>
      </c>
      <c r="J40" s="115">
        <v>-7</v>
      </c>
      <c r="K40" s="116">
        <v>-1.9553072625698324</v>
      </c>
    </row>
    <row r="41" spans="1:11" ht="14.1" customHeight="1" x14ac:dyDescent="0.2">
      <c r="A41" s="306"/>
      <c r="B41" s="307" t="s">
        <v>261</v>
      </c>
      <c r="C41" s="308"/>
      <c r="D41" s="113">
        <v>3.5118144374593538</v>
      </c>
      <c r="E41" s="115">
        <v>324</v>
      </c>
      <c r="F41" s="114">
        <v>316</v>
      </c>
      <c r="G41" s="114">
        <v>299</v>
      </c>
      <c r="H41" s="114">
        <v>332</v>
      </c>
      <c r="I41" s="140">
        <v>327</v>
      </c>
      <c r="J41" s="115">
        <v>-3</v>
      </c>
      <c r="K41" s="116">
        <v>-0.91743119266055051</v>
      </c>
    </row>
    <row r="42" spans="1:11" ht="14.1" customHeight="1" x14ac:dyDescent="0.2">
      <c r="A42" s="306">
        <v>52</v>
      </c>
      <c r="B42" s="307" t="s">
        <v>262</v>
      </c>
      <c r="C42" s="308"/>
      <c r="D42" s="113">
        <v>5.4519835248211574</v>
      </c>
      <c r="E42" s="115">
        <v>503</v>
      </c>
      <c r="F42" s="114">
        <v>511</v>
      </c>
      <c r="G42" s="114">
        <v>529</v>
      </c>
      <c r="H42" s="114">
        <v>513</v>
      </c>
      <c r="I42" s="140">
        <v>503</v>
      </c>
      <c r="J42" s="115">
        <v>0</v>
      </c>
      <c r="K42" s="116">
        <v>0</v>
      </c>
    </row>
    <row r="43" spans="1:11" ht="14.1" customHeight="1" x14ac:dyDescent="0.2">
      <c r="A43" s="306" t="s">
        <v>263</v>
      </c>
      <c r="B43" s="307" t="s">
        <v>264</v>
      </c>
      <c r="C43" s="308"/>
      <c r="D43" s="113">
        <v>5.1810101885974422</v>
      </c>
      <c r="E43" s="115">
        <v>478</v>
      </c>
      <c r="F43" s="114">
        <v>488</v>
      </c>
      <c r="G43" s="114">
        <v>502</v>
      </c>
      <c r="H43" s="114">
        <v>490</v>
      </c>
      <c r="I43" s="140">
        <v>481</v>
      </c>
      <c r="J43" s="115">
        <v>-3</v>
      </c>
      <c r="K43" s="116">
        <v>-0.62370062370062374</v>
      </c>
    </row>
    <row r="44" spans="1:11" ht="14.1" customHeight="1" x14ac:dyDescent="0.2">
      <c r="A44" s="306">
        <v>53</v>
      </c>
      <c r="B44" s="307" t="s">
        <v>265</v>
      </c>
      <c r="C44" s="308"/>
      <c r="D44" s="113">
        <v>1.409061348363321</v>
      </c>
      <c r="E44" s="115">
        <v>130</v>
      </c>
      <c r="F44" s="114">
        <v>125</v>
      </c>
      <c r="G44" s="114">
        <v>127</v>
      </c>
      <c r="H44" s="114">
        <v>124</v>
      </c>
      <c r="I44" s="140">
        <v>117</v>
      </c>
      <c r="J44" s="115">
        <v>13</v>
      </c>
      <c r="K44" s="116">
        <v>11.111111111111111</v>
      </c>
    </row>
    <row r="45" spans="1:11" ht="14.1" customHeight="1" x14ac:dyDescent="0.2">
      <c r="A45" s="306" t="s">
        <v>266</v>
      </c>
      <c r="B45" s="307" t="s">
        <v>267</v>
      </c>
      <c r="C45" s="308"/>
      <c r="D45" s="113">
        <v>1.3982224149143725</v>
      </c>
      <c r="E45" s="115">
        <v>129</v>
      </c>
      <c r="F45" s="114">
        <v>125</v>
      </c>
      <c r="G45" s="114">
        <v>127</v>
      </c>
      <c r="H45" s="114">
        <v>124</v>
      </c>
      <c r="I45" s="140">
        <v>117</v>
      </c>
      <c r="J45" s="115">
        <v>12</v>
      </c>
      <c r="K45" s="116">
        <v>10.256410256410257</v>
      </c>
    </row>
    <row r="46" spans="1:11" ht="14.1" customHeight="1" x14ac:dyDescent="0.2">
      <c r="A46" s="306">
        <v>54</v>
      </c>
      <c r="B46" s="307" t="s">
        <v>268</v>
      </c>
      <c r="C46" s="308"/>
      <c r="D46" s="113">
        <v>14.383264686754824</v>
      </c>
      <c r="E46" s="115">
        <v>1327</v>
      </c>
      <c r="F46" s="114">
        <v>1349</v>
      </c>
      <c r="G46" s="114">
        <v>1332</v>
      </c>
      <c r="H46" s="114">
        <v>1316</v>
      </c>
      <c r="I46" s="140">
        <v>1312</v>
      </c>
      <c r="J46" s="115">
        <v>15</v>
      </c>
      <c r="K46" s="116">
        <v>1.1432926829268293</v>
      </c>
    </row>
    <row r="47" spans="1:11" ht="14.1" customHeight="1" x14ac:dyDescent="0.2">
      <c r="A47" s="306">
        <v>61</v>
      </c>
      <c r="B47" s="307" t="s">
        <v>269</v>
      </c>
      <c r="C47" s="308"/>
      <c r="D47" s="113">
        <v>0.6828528072837633</v>
      </c>
      <c r="E47" s="115">
        <v>63</v>
      </c>
      <c r="F47" s="114">
        <v>66</v>
      </c>
      <c r="G47" s="114">
        <v>69</v>
      </c>
      <c r="H47" s="114">
        <v>70</v>
      </c>
      <c r="I47" s="140">
        <v>57</v>
      </c>
      <c r="J47" s="115">
        <v>6</v>
      </c>
      <c r="K47" s="116">
        <v>10.526315789473685</v>
      </c>
    </row>
    <row r="48" spans="1:11" ht="14.1" customHeight="1" x14ac:dyDescent="0.2">
      <c r="A48" s="306">
        <v>62</v>
      </c>
      <c r="B48" s="307" t="s">
        <v>270</v>
      </c>
      <c r="C48" s="308"/>
      <c r="D48" s="113">
        <v>10.383698244092781</v>
      </c>
      <c r="E48" s="115">
        <v>958</v>
      </c>
      <c r="F48" s="114">
        <v>963</v>
      </c>
      <c r="G48" s="114">
        <v>967</v>
      </c>
      <c r="H48" s="114">
        <v>984</v>
      </c>
      <c r="I48" s="140">
        <v>940</v>
      </c>
      <c r="J48" s="115">
        <v>18</v>
      </c>
      <c r="K48" s="116">
        <v>1.9148936170212767</v>
      </c>
    </row>
    <row r="49" spans="1:11" ht="14.1" customHeight="1" x14ac:dyDescent="0.2">
      <c r="A49" s="306">
        <v>63</v>
      </c>
      <c r="B49" s="307" t="s">
        <v>271</v>
      </c>
      <c r="C49" s="308"/>
      <c r="D49" s="113">
        <v>9.9284630392369397</v>
      </c>
      <c r="E49" s="115">
        <v>916</v>
      </c>
      <c r="F49" s="114">
        <v>993</v>
      </c>
      <c r="G49" s="114">
        <v>1043</v>
      </c>
      <c r="H49" s="114">
        <v>1062</v>
      </c>
      <c r="I49" s="140">
        <v>988</v>
      </c>
      <c r="J49" s="115">
        <v>-72</v>
      </c>
      <c r="K49" s="116">
        <v>-7.287449392712551</v>
      </c>
    </row>
    <row r="50" spans="1:11" ht="14.1" customHeight="1" x14ac:dyDescent="0.2">
      <c r="A50" s="306" t="s">
        <v>272</v>
      </c>
      <c r="B50" s="307" t="s">
        <v>273</v>
      </c>
      <c r="C50" s="308"/>
      <c r="D50" s="113">
        <v>0.66117494038586599</v>
      </c>
      <c r="E50" s="115">
        <v>61</v>
      </c>
      <c r="F50" s="114">
        <v>72</v>
      </c>
      <c r="G50" s="114">
        <v>84</v>
      </c>
      <c r="H50" s="114">
        <v>81</v>
      </c>
      <c r="I50" s="140">
        <v>81</v>
      </c>
      <c r="J50" s="115">
        <v>-20</v>
      </c>
      <c r="K50" s="116">
        <v>-24.691358024691358</v>
      </c>
    </row>
    <row r="51" spans="1:11" ht="14.1" customHeight="1" x14ac:dyDescent="0.2">
      <c r="A51" s="306" t="s">
        <v>274</v>
      </c>
      <c r="B51" s="307" t="s">
        <v>275</v>
      </c>
      <c r="C51" s="308"/>
      <c r="D51" s="113">
        <v>9.0830262302189464</v>
      </c>
      <c r="E51" s="115">
        <v>838</v>
      </c>
      <c r="F51" s="114">
        <v>904</v>
      </c>
      <c r="G51" s="114">
        <v>931</v>
      </c>
      <c r="H51" s="114">
        <v>953</v>
      </c>
      <c r="I51" s="140">
        <v>884</v>
      </c>
      <c r="J51" s="115">
        <v>-46</v>
      </c>
      <c r="K51" s="116">
        <v>-5.2036199095022626</v>
      </c>
    </row>
    <row r="52" spans="1:11" ht="14.1" customHeight="1" x14ac:dyDescent="0.2">
      <c r="A52" s="306">
        <v>71</v>
      </c>
      <c r="B52" s="307" t="s">
        <v>276</v>
      </c>
      <c r="C52" s="308"/>
      <c r="D52" s="113">
        <v>12.735746802514633</v>
      </c>
      <c r="E52" s="115">
        <v>1175</v>
      </c>
      <c r="F52" s="114">
        <v>1201</v>
      </c>
      <c r="G52" s="114">
        <v>1208</v>
      </c>
      <c r="H52" s="114">
        <v>1200</v>
      </c>
      <c r="I52" s="140">
        <v>1209</v>
      </c>
      <c r="J52" s="115">
        <v>-34</v>
      </c>
      <c r="K52" s="116">
        <v>-2.8122415219189412</v>
      </c>
    </row>
    <row r="53" spans="1:11" ht="14.1" customHeight="1" x14ac:dyDescent="0.2">
      <c r="A53" s="306" t="s">
        <v>277</v>
      </c>
      <c r="B53" s="307" t="s">
        <v>278</v>
      </c>
      <c r="C53" s="308"/>
      <c r="D53" s="113">
        <v>0.69369174073271189</v>
      </c>
      <c r="E53" s="115">
        <v>64</v>
      </c>
      <c r="F53" s="114">
        <v>60</v>
      </c>
      <c r="G53" s="114">
        <v>62</v>
      </c>
      <c r="H53" s="114">
        <v>61</v>
      </c>
      <c r="I53" s="140">
        <v>59</v>
      </c>
      <c r="J53" s="115">
        <v>5</v>
      </c>
      <c r="K53" s="116">
        <v>8.4745762711864412</v>
      </c>
    </row>
    <row r="54" spans="1:11" ht="14.1" customHeight="1" x14ac:dyDescent="0.2">
      <c r="A54" s="306" t="s">
        <v>279</v>
      </c>
      <c r="B54" s="307" t="s">
        <v>280</v>
      </c>
      <c r="C54" s="308"/>
      <c r="D54" s="113">
        <v>11.510947322783439</v>
      </c>
      <c r="E54" s="115">
        <v>1062</v>
      </c>
      <c r="F54" s="114">
        <v>1091</v>
      </c>
      <c r="G54" s="114">
        <v>1093</v>
      </c>
      <c r="H54" s="114">
        <v>1089</v>
      </c>
      <c r="I54" s="140">
        <v>1098</v>
      </c>
      <c r="J54" s="115">
        <v>-36</v>
      </c>
      <c r="K54" s="116">
        <v>-3.278688524590164</v>
      </c>
    </row>
    <row r="55" spans="1:11" ht="14.1" customHeight="1" x14ac:dyDescent="0.2">
      <c r="A55" s="306">
        <v>72</v>
      </c>
      <c r="B55" s="307" t="s">
        <v>281</v>
      </c>
      <c r="C55" s="308"/>
      <c r="D55" s="113">
        <v>1.1055712117927596</v>
      </c>
      <c r="E55" s="115">
        <v>102</v>
      </c>
      <c r="F55" s="114">
        <v>104</v>
      </c>
      <c r="G55" s="114">
        <v>105</v>
      </c>
      <c r="H55" s="114">
        <v>105</v>
      </c>
      <c r="I55" s="140">
        <v>110</v>
      </c>
      <c r="J55" s="115">
        <v>-8</v>
      </c>
      <c r="K55" s="116">
        <v>-7.2727272727272725</v>
      </c>
    </row>
    <row r="56" spans="1:11" ht="14.1" customHeight="1" x14ac:dyDescent="0.2">
      <c r="A56" s="306" t="s">
        <v>282</v>
      </c>
      <c r="B56" s="307" t="s">
        <v>283</v>
      </c>
      <c r="C56" s="308"/>
      <c r="D56" s="113">
        <v>0.23845653587686971</v>
      </c>
      <c r="E56" s="115">
        <v>22</v>
      </c>
      <c r="F56" s="114">
        <v>21</v>
      </c>
      <c r="G56" s="114">
        <v>22</v>
      </c>
      <c r="H56" s="114">
        <v>22</v>
      </c>
      <c r="I56" s="140">
        <v>25</v>
      </c>
      <c r="J56" s="115">
        <v>-3</v>
      </c>
      <c r="K56" s="116">
        <v>-12</v>
      </c>
    </row>
    <row r="57" spans="1:11" ht="14.1" customHeight="1" x14ac:dyDescent="0.2">
      <c r="A57" s="306" t="s">
        <v>284</v>
      </c>
      <c r="B57" s="307" t="s">
        <v>285</v>
      </c>
      <c r="C57" s="308"/>
      <c r="D57" s="113">
        <v>0.50942987210058532</v>
      </c>
      <c r="E57" s="115">
        <v>47</v>
      </c>
      <c r="F57" s="114">
        <v>52</v>
      </c>
      <c r="G57" s="114">
        <v>52</v>
      </c>
      <c r="H57" s="114">
        <v>51</v>
      </c>
      <c r="I57" s="140">
        <v>53</v>
      </c>
      <c r="J57" s="115">
        <v>-6</v>
      </c>
      <c r="K57" s="116">
        <v>-11.320754716981131</v>
      </c>
    </row>
    <row r="58" spans="1:11" ht="14.1" customHeight="1" x14ac:dyDescent="0.2">
      <c r="A58" s="306">
        <v>73</v>
      </c>
      <c r="B58" s="307" t="s">
        <v>286</v>
      </c>
      <c r="C58" s="308"/>
      <c r="D58" s="113">
        <v>1.1164101452417081</v>
      </c>
      <c r="E58" s="115">
        <v>103</v>
      </c>
      <c r="F58" s="114">
        <v>102</v>
      </c>
      <c r="G58" s="114">
        <v>99</v>
      </c>
      <c r="H58" s="114">
        <v>109</v>
      </c>
      <c r="I58" s="140">
        <v>106</v>
      </c>
      <c r="J58" s="115">
        <v>-3</v>
      </c>
      <c r="K58" s="116">
        <v>-2.8301886792452828</v>
      </c>
    </row>
    <row r="59" spans="1:11" ht="14.1" customHeight="1" x14ac:dyDescent="0.2">
      <c r="A59" s="306" t="s">
        <v>287</v>
      </c>
      <c r="B59" s="307" t="s">
        <v>288</v>
      </c>
      <c r="C59" s="308"/>
      <c r="D59" s="113">
        <v>0.88879254281378717</v>
      </c>
      <c r="E59" s="115">
        <v>82</v>
      </c>
      <c r="F59" s="114">
        <v>78</v>
      </c>
      <c r="G59" s="114">
        <v>78</v>
      </c>
      <c r="H59" s="114">
        <v>86</v>
      </c>
      <c r="I59" s="140">
        <v>86</v>
      </c>
      <c r="J59" s="115">
        <v>-4</v>
      </c>
      <c r="K59" s="116">
        <v>-4.6511627906976747</v>
      </c>
    </row>
    <row r="60" spans="1:11" ht="14.1" customHeight="1" x14ac:dyDescent="0.2">
      <c r="A60" s="306">
        <v>81</v>
      </c>
      <c r="B60" s="307" t="s">
        <v>289</v>
      </c>
      <c r="C60" s="308"/>
      <c r="D60" s="113">
        <v>3.3383915022761759</v>
      </c>
      <c r="E60" s="115">
        <v>308</v>
      </c>
      <c r="F60" s="114">
        <v>300</v>
      </c>
      <c r="G60" s="114">
        <v>305</v>
      </c>
      <c r="H60" s="114">
        <v>300</v>
      </c>
      <c r="I60" s="140">
        <v>303</v>
      </c>
      <c r="J60" s="115">
        <v>5</v>
      </c>
      <c r="K60" s="116">
        <v>1.6501650165016502</v>
      </c>
    </row>
    <row r="61" spans="1:11" ht="14.1" customHeight="1" x14ac:dyDescent="0.2">
      <c r="A61" s="306" t="s">
        <v>290</v>
      </c>
      <c r="B61" s="307" t="s">
        <v>291</v>
      </c>
      <c r="C61" s="308"/>
      <c r="D61" s="113">
        <v>1.2031216128332971</v>
      </c>
      <c r="E61" s="115">
        <v>111</v>
      </c>
      <c r="F61" s="114">
        <v>114</v>
      </c>
      <c r="G61" s="114">
        <v>118</v>
      </c>
      <c r="H61" s="114">
        <v>122</v>
      </c>
      <c r="I61" s="140">
        <v>120</v>
      </c>
      <c r="J61" s="115">
        <v>-9</v>
      </c>
      <c r="K61" s="116">
        <v>-7.5</v>
      </c>
    </row>
    <row r="62" spans="1:11" ht="14.1" customHeight="1" x14ac:dyDescent="0.2">
      <c r="A62" s="306" t="s">
        <v>292</v>
      </c>
      <c r="B62" s="307" t="s">
        <v>293</v>
      </c>
      <c r="C62" s="308"/>
      <c r="D62" s="113">
        <v>1.0188597442011706</v>
      </c>
      <c r="E62" s="115">
        <v>94</v>
      </c>
      <c r="F62" s="114">
        <v>88</v>
      </c>
      <c r="G62" s="114">
        <v>87</v>
      </c>
      <c r="H62" s="114">
        <v>83</v>
      </c>
      <c r="I62" s="140">
        <v>85</v>
      </c>
      <c r="J62" s="115">
        <v>9</v>
      </c>
      <c r="K62" s="116">
        <v>10.588235294117647</v>
      </c>
    </row>
    <row r="63" spans="1:11" ht="14.1" customHeight="1" x14ac:dyDescent="0.2">
      <c r="A63" s="306"/>
      <c r="B63" s="307" t="s">
        <v>294</v>
      </c>
      <c r="C63" s="308"/>
      <c r="D63" s="113">
        <v>0.97550401040537615</v>
      </c>
      <c r="E63" s="115">
        <v>90</v>
      </c>
      <c r="F63" s="114">
        <v>84</v>
      </c>
      <c r="G63" s="114">
        <v>84</v>
      </c>
      <c r="H63" s="114">
        <v>81</v>
      </c>
      <c r="I63" s="140">
        <v>83</v>
      </c>
      <c r="J63" s="115">
        <v>7</v>
      </c>
      <c r="K63" s="116">
        <v>8.4337349397590362</v>
      </c>
    </row>
    <row r="64" spans="1:11" ht="14.1" customHeight="1" x14ac:dyDescent="0.2">
      <c r="A64" s="306" t="s">
        <v>295</v>
      </c>
      <c r="B64" s="307" t="s">
        <v>296</v>
      </c>
      <c r="C64" s="308"/>
      <c r="D64" s="113">
        <v>0.20593973553002384</v>
      </c>
      <c r="E64" s="115">
        <v>19</v>
      </c>
      <c r="F64" s="114">
        <v>21</v>
      </c>
      <c r="G64" s="114">
        <v>22</v>
      </c>
      <c r="H64" s="114">
        <v>21</v>
      </c>
      <c r="I64" s="140">
        <v>21</v>
      </c>
      <c r="J64" s="115">
        <v>-2</v>
      </c>
      <c r="K64" s="116">
        <v>-9.5238095238095237</v>
      </c>
    </row>
    <row r="65" spans="1:11" ht="14.1" customHeight="1" x14ac:dyDescent="0.2">
      <c r="A65" s="306" t="s">
        <v>297</v>
      </c>
      <c r="B65" s="307" t="s">
        <v>298</v>
      </c>
      <c r="C65" s="308"/>
      <c r="D65" s="113">
        <v>0.46607413830479083</v>
      </c>
      <c r="E65" s="115">
        <v>43</v>
      </c>
      <c r="F65" s="114">
        <v>39</v>
      </c>
      <c r="G65" s="114">
        <v>41</v>
      </c>
      <c r="H65" s="114">
        <v>41</v>
      </c>
      <c r="I65" s="140">
        <v>44</v>
      </c>
      <c r="J65" s="115">
        <v>-1</v>
      </c>
      <c r="K65" s="116">
        <v>-2.2727272727272729</v>
      </c>
    </row>
    <row r="66" spans="1:11" ht="14.1" customHeight="1" x14ac:dyDescent="0.2">
      <c r="A66" s="306">
        <v>82</v>
      </c>
      <c r="B66" s="307" t="s">
        <v>299</v>
      </c>
      <c r="C66" s="308"/>
      <c r="D66" s="113">
        <v>1.6041621504443964</v>
      </c>
      <c r="E66" s="115">
        <v>148</v>
      </c>
      <c r="F66" s="114">
        <v>158</v>
      </c>
      <c r="G66" s="114">
        <v>155</v>
      </c>
      <c r="H66" s="114">
        <v>156</v>
      </c>
      <c r="I66" s="140">
        <v>161</v>
      </c>
      <c r="J66" s="115">
        <v>-13</v>
      </c>
      <c r="K66" s="116">
        <v>-8.0745341614906838</v>
      </c>
    </row>
    <row r="67" spans="1:11" ht="14.1" customHeight="1" x14ac:dyDescent="0.2">
      <c r="A67" s="306" t="s">
        <v>300</v>
      </c>
      <c r="B67" s="307" t="s">
        <v>301</v>
      </c>
      <c r="C67" s="308"/>
      <c r="D67" s="113">
        <v>0.39020160416215044</v>
      </c>
      <c r="E67" s="115">
        <v>36</v>
      </c>
      <c r="F67" s="114">
        <v>35</v>
      </c>
      <c r="G67" s="114">
        <v>36</v>
      </c>
      <c r="H67" s="114">
        <v>38</v>
      </c>
      <c r="I67" s="140">
        <v>37</v>
      </c>
      <c r="J67" s="115">
        <v>-1</v>
      </c>
      <c r="K67" s="116">
        <v>-2.7027027027027026</v>
      </c>
    </row>
    <row r="68" spans="1:11" ht="14.1" customHeight="1" x14ac:dyDescent="0.2">
      <c r="A68" s="306" t="s">
        <v>302</v>
      </c>
      <c r="B68" s="307" t="s">
        <v>303</v>
      </c>
      <c r="C68" s="308"/>
      <c r="D68" s="113">
        <v>0.99718187730327335</v>
      </c>
      <c r="E68" s="115">
        <v>92</v>
      </c>
      <c r="F68" s="114">
        <v>98</v>
      </c>
      <c r="G68" s="114">
        <v>96</v>
      </c>
      <c r="H68" s="114">
        <v>97</v>
      </c>
      <c r="I68" s="140">
        <v>102</v>
      </c>
      <c r="J68" s="115">
        <v>-10</v>
      </c>
      <c r="K68" s="116">
        <v>-9.8039215686274517</v>
      </c>
    </row>
    <row r="69" spans="1:11" ht="14.1" customHeight="1" x14ac:dyDescent="0.2">
      <c r="A69" s="306">
        <v>83</v>
      </c>
      <c r="B69" s="307" t="s">
        <v>304</v>
      </c>
      <c r="C69" s="308"/>
      <c r="D69" s="113">
        <v>2.3954042922176457</v>
      </c>
      <c r="E69" s="115">
        <v>221</v>
      </c>
      <c r="F69" s="114">
        <v>229</v>
      </c>
      <c r="G69" s="114">
        <v>220</v>
      </c>
      <c r="H69" s="114">
        <v>218</v>
      </c>
      <c r="I69" s="140">
        <v>228</v>
      </c>
      <c r="J69" s="115">
        <v>-7</v>
      </c>
      <c r="K69" s="116">
        <v>-3.0701754385964914</v>
      </c>
    </row>
    <row r="70" spans="1:11" ht="14.1" customHeight="1" x14ac:dyDescent="0.2">
      <c r="A70" s="306" t="s">
        <v>305</v>
      </c>
      <c r="B70" s="307" t="s">
        <v>306</v>
      </c>
      <c r="C70" s="308"/>
      <c r="D70" s="113">
        <v>1.1272490786906568</v>
      </c>
      <c r="E70" s="115">
        <v>104</v>
      </c>
      <c r="F70" s="114">
        <v>104</v>
      </c>
      <c r="G70" s="114">
        <v>99</v>
      </c>
      <c r="H70" s="114">
        <v>101</v>
      </c>
      <c r="I70" s="140">
        <v>107</v>
      </c>
      <c r="J70" s="115">
        <v>-3</v>
      </c>
      <c r="K70" s="116">
        <v>-2.8037383177570092</v>
      </c>
    </row>
    <row r="71" spans="1:11" ht="14.1" customHeight="1" x14ac:dyDescent="0.2">
      <c r="A71" s="306"/>
      <c r="B71" s="307" t="s">
        <v>307</v>
      </c>
      <c r="C71" s="308"/>
      <c r="D71" s="113">
        <v>1.0080208107522219</v>
      </c>
      <c r="E71" s="115">
        <v>93</v>
      </c>
      <c r="F71" s="114">
        <v>94</v>
      </c>
      <c r="G71" s="114">
        <v>87</v>
      </c>
      <c r="H71" s="114">
        <v>91</v>
      </c>
      <c r="I71" s="140">
        <v>98</v>
      </c>
      <c r="J71" s="115">
        <v>-5</v>
      </c>
      <c r="K71" s="116">
        <v>-5.1020408163265305</v>
      </c>
    </row>
    <row r="72" spans="1:11" ht="14.1" customHeight="1" x14ac:dyDescent="0.2">
      <c r="A72" s="306">
        <v>84</v>
      </c>
      <c r="B72" s="307" t="s">
        <v>308</v>
      </c>
      <c r="C72" s="308"/>
      <c r="D72" s="113">
        <v>2.2436592239323652</v>
      </c>
      <c r="E72" s="115">
        <v>207</v>
      </c>
      <c r="F72" s="114">
        <v>201</v>
      </c>
      <c r="G72" s="114">
        <v>188</v>
      </c>
      <c r="H72" s="114">
        <v>179</v>
      </c>
      <c r="I72" s="140">
        <v>177</v>
      </c>
      <c r="J72" s="115">
        <v>30</v>
      </c>
      <c r="K72" s="116">
        <v>16.949152542372882</v>
      </c>
    </row>
    <row r="73" spans="1:11" ht="14.1" customHeight="1" x14ac:dyDescent="0.2">
      <c r="A73" s="306" t="s">
        <v>309</v>
      </c>
      <c r="B73" s="307" t="s">
        <v>310</v>
      </c>
      <c r="C73" s="308"/>
      <c r="D73" s="113">
        <v>0.15174506828528073</v>
      </c>
      <c r="E73" s="115">
        <v>14</v>
      </c>
      <c r="F73" s="114">
        <v>17</v>
      </c>
      <c r="G73" s="114">
        <v>14</v>
      </c>
      <c r="H73" s="114">
        <v>15</v>
      </c>
      <c r="I73" s="140">
        <v>13</v>
      </c>
      <c r="J73" s="115">
        <v>1</v>
      </c>
      <c r="K73" s="116">
        <v>7.6923076923076925</v>
      </c>
    </row>
    <row r="74" spans="1:11" ht="14.1" customHeight="1" x14ac:dyDescent="0.2">
      <c r="A74" s="306" t="s">
        <v>311</v>
      </c>
      <c r="B74" s="307" t="s">
        <v>312</v>
      </c>
      <c r="C74" s="308"/>
      <c r="D74" s="113">
        <v>5.4194667244743117E-2</v>
      </c>
      <c r="E74" s="115">
        <v>5</v>
      </c>
      <c r="F74" s="114">
        <v>5</v>
      </c>
      <c r="G74" s="114">
        <v>5</v>
      </c>
      <c r="H74" s="114">
        <v>7</v>
      </c>
      <c r="I74" s="140">
        <v>6</v>
      </c>
      <c r="J74" s="115">
        <v>-1</v>
      </c>
      <c r="K74" s="116">
        <v>-16.666666666666668</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3</v>
      </c>
      <c r="I76" s="140" t="s">
        <v>513</v>
      </c>
      <c r="J76" s="115" t="s">
        <v>513</v>
      </c>
      <c r="K76" s="116" t="s">
        <v>513</v>
      </c>
    </row>
    <row r="77" spans="1:11" ht="14.1" customHeight="1" x14ac:dyDescent="0.2">
      <c r="A77" s="306">
        <v>92</v>
      </c>
      <c r="B77" s="307" t="s">
        <v>316</v>
      </c>
      <c r="C77" s="308"/>
      <c r="D77" s="113">
        <v>0.11922826793843486</v>
      </c>
      <c r="E77" s="115">
        <v>11</v>
      </c>
      <c r="F77" s="114">
        <v>11</v>
      </c>
      <c r="G77" s="114">
        <v>15</v>
      </c>
      <c r="H77" s="114">
        <v>11</v>
      </c>
      <c r="I77" s="140">
        <v>12</v>
      </c>
      <c r="J77" s="115">
        <v>-1</v>
      </c>
      <c r="K77" s="116">
        <v>-8.3333333333333339</v>
      </c>
    </row>
    <row r="78" spans="1:11" ht="14.1" customHeight="1" x14ac:dyDescent="0.2">
      <c r="A78" s="306">
        <v>93</v>
      </c>
      <c r="B78" s="307" t="s">
        <v>317</v>
      </c>
      <c r="C78" s="308"/>
      <c r="D78" s="113">
        <v>9.755040104053761E-2</v>
      </c>
      <c r="E78" s="115">
        <v>9</v>
      </c>
      <c r="F78" s="114">
        <v>8</v>
      </c>
      <c r="G78" s="114">
        <v>9</v>
      </c>
      <c r="H78" s="114">
        <v>8</v>
      </c>
      <c r="I78" s="140">
        <v>8</v>
      </c>
      <c r="J78" s="115">
        <v>1</v>
      </c>
      <c r="K78" s="116">
        <v>12.5</v>
      </c>
    </row>
    <row r="79" spans="1:11" ht="14.1" customHeight="1" x14ac:dyDescent="0.2">
      <c r="A79" s="306">
        <v>94</v>
      </c>
      <c r="B79" s="307" t="s">
        <v>318</v>
      </c>
      <c r="C79" s="308"/>
      <c r="D79" s="113">
        <v>0.84543680901799267</v>
      </c>
      <c r="E79" s="115">
        <v>78</v>
      </c>
      <c r="F79" s="114">
        <v>75</v>
      </c>
      <c r="G79" s="114">
        <v>73</v>
      </c>
      <c r="H79" s="114">
        <v>58</v>
      </c>
      <c r="I79" s="140">
        <v>64</v>
      </c>
      <c r="J79" s="115">
        <v>14</v>
      </c>
      <c r="K79" s="116">
        <v>21.875</v>
      </c>
    </row>
    <row r="80" spans="1:11" ht="14.1" customHeight="1" x14ac:dyDescent="0.2">
      <c r="A80" s="306" t="s">
        <v>319</v>
      </c>
      <c r="B80" s="307" t="s">
        <v>320</v>
      </c>
      <c r="C80" s="308"/>
      <c r="D80" s="113">
        <v>4.3355733795794493E-2</v>
      </c>
      <c r="E80" s="115">
        <v>4</v>
      </c>
      <c r="F80" s="114">
        <v>4</v>
      </c>
      <c r="G80" s="114">
        <v>5</v>
      </c>
      <c r="H80" s="114">
        <v>5</v>
      </c>
      <c r="I80" s="140">
        <v>5</v>
      </c>
      <c r="J80" s="115">
        <v>-1</v>
      </c>
      <c r="K80" s="116">
        <v>-20</v>
      </c>
    </row>
    <row r="81" spans="1:11" ht="14.1" customHeight="1" x14ac:dyDescent="0.2">
      <c r="A81" s="310" t="s">
        <v>321</v>
      </c>
      <c r="B81" s="311" t="s">
        <v>333</v>
      </c>
      <c r="C81" s="312"/>
      <c r="D81" s="125">
        <v>3.6418816388467374</v>
      </c>
      <c r="E81" s="143">
        <v>336</v>
      </c>
      <c r="F81" s="144">
        <v>349</v>
      </c>
      <c r="G81" s="144">
        <v>336</v>
      </c>
      <c r="H81" s="144">
        <v>358</v>
      </c>
      <c r="I81" s="145">
        <v>340</v>
      </c>
      <c r="J81" s="143">
        <v>-4</v>
      </c>
      <c r="K81" s="146">
        <v>-1.1764705882352942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2561</v>
      </c>
      <c r="G12" s="536">
        <v>1734</v>
      </c>
      <c r="H12" s="536">
        <v>3028</v>
      </c>
      <c r="I12" s="536">
        <v>2144</v>
      </c>
      <c r="J12" s="537">
        <v>2690</v>
      </c>
      <c r="K12" s="538">
        <v>-129</v>
      </c>
      <c r="L12" s="349">
        <v>-4.7955390334572492</v>
      </c>
    </row>
    <row r="13" spans="1:17" s="110" customFormat="1" ht="15" customHeight="1" x14ac:dyDescent="0.2">
      <c r="A13" s="350" t="s">
        <v>344</v>
      </c>
      <c r="B13" s="351" t="s">
        <v>345</v>
      </c>
      <c r="C13" s="347"/>
      <c r="D13" s="347"/>
      <c r="E13" s="348"/>
      <c r="F13" s="536">
        <v>1595</v>
      </c>
      <c r="G13" s="536">
        <v>933</v>
      </c>
      <c r="H13" s="536">
        <v>1732</v>
      </c>
      <c r="I13" s="536">
        <v>1436</v>
      </c>
      <c r="J13" s="537">
        <v>1841</v>
      </c>
      <c r="K13" s="538">
        <v>-246</v>
      </c>
      <c r="L13" s="349">
        <v>-13.3623030961434</v>
      </c>
    </row>
    <row r="14" spans="1:17" s="110" customFormat="1" ht="22.5" customHeight="1" x14ac:dyDescent="0.2">
      <c r="A14" s="350"/>
      <c r="B14" s="351" t="s">
        <v>346</v>
      </c>
      <c r="C14" s="347"/>
      <c r="D14" s="347"/>
      <c r="E14" s="348"/>
      <c r="F14" s="536">
        <v>966</v>
      </c>
      <c r="G14" s="536">
        <v>801</v>
      </c>
      <c r="H14" s="536">
        <v>1296</v>
      </c>
      <c r="I14" s="536">
        <v>708</v>
      </c>
      <c r="J14" s="537">
        <v>849</v>
      </c>
      <c r="K14" s="538">
        <v>117</v>
      </c>
      <c r="L14" s="349">
        <v>13.780918727915195</v>
      </c>
    </row>
    <row r="15" spans="1:17" s="110" customFormat="1" ht="15" customHeight="1" x14ac:dyDescent="0.2">
      <c r="A15" s="350" t="s">
        <v>347</v>
      </c>
      <c r="B15" s="351" t="s">
        <v>108</v>
      </c>
      <c r="C15" s="347"/>
      <c r="D15" s="347"/>
      <c r="E15" s="348"/>
      <c r="F15" s="536">
        <v>632</v>
      </c>
      <c r="G15" s="536">
        <v>428</v>
      </c>
      <c r="H15" s="536">
        <v>1350</v>
      </c>
      <c r="I15" s="536">
        <v>462</v>
      </c>
      <c r="J15" s="537">
        <v>596</v>
      </c>
      <c r="K15" s="538">
        <v>36</v>
      </c>
      <c r="L15" s="349">
        <v>6.0402684563758386</v>
      </c>
    </row>
    <row r="16" spans="1:17" s="110" customFormat="1" ht="15" customHeight="1" x14ac:dyDescent="0.2">
      <c r="A16" s="350"/>
      <c r="B16" s="351" t="s">
        <v>109</v>
      </c>
      <c r="C16" s="347"/>
      <c r="D16" s="347"/>
      <c r="E16" s="348"/>
      <c r="F16" s="536">
        <v>1674</v>
      </c>
      <c r="G16" s="536">
        <v>1170</v>
      </c>
      <c r="H16" s="536">
        <v>1497</v>
      </c>
      <c r="I16" s="536">
        <v>1484</v>
      </c>
      <c r="J16" s="537">
        <v>1806</v>
      </c>
      <c r="K16" s="538">
        <v>-132</v>
      </c>
      <c r="L16" s="349">
        <v>-7.308970099667774</v>
      </c>
    </row>
    <row r="17" spans="1:12" s="110" customFormat="1" ht="15" customHeight="1" x14ac:dyDescent="0.2">
      <c r="A17" s="350"/>
      <c r="B17" s="351" t="s">
        <v>110</v>
      </c>
      <c r="C17" s="347"/>
      <c r="D17" s="347"/>
      <c r="E17" s="348"/>
      <c r="F17" s="536">
        <v>226</v>
      </c>
      <c r="G17" s="536">
        <v>126</v>
      </c>
      <c r="H17" s="536">
        <v>162</v>
      </c>
      <c r="I17" s="536">
        <v>174</v>
      </c>
      <c r="J17" s="537">
        <v>256</v>
      </c>
      <c r="K17" s="538">
        <v>-30</v>
      </c>
      <c r="L17" s="349">
        <v>-11.71875</v>
      </c>
    </row>
    <row r="18" spans="1:12" s="110" customFormat="1" ht="15" customHeight="1" x14ac:dyDescent="0.2">
      <c r="A18" s="350"/>
      <c r="B18" s="351" t="s">
        <v>111</v>
      </c>
      <c r="C18" s="347"/>
      <c r="D18" s="347"/>
      <c r="E18" s="348"/>
      <c r="F18" s="536">
        <v>29</v>
      </c>
      <c r="G18" s="536">
        <v>10</v>
      </c>
      <c r="H18" s="536">
        <v>19</v>
      </c>
      <c r="I18" s="536">
        <v>24</v>
      </c>
      <c r="J18" s="537">
        <v>32</v>
      </c>
      <c r="K18" s="538">
        <v>-3</v>
      </c>
      <c r="L18" s="349">
        <v>-9.375</v>
      </c>
    </row>
    <row r="19" spans="1:12" s="110" customFormat="1" ht="15" customHeight="1" x14ac:dyDescent="0.2">
      <c r="A19" s="118" t="s">
        <v>113</v>
      </c>
      <c r="B19" s="119" t="s">
        <v>181</v>
      </c>
      <c r="C19" s="347"/>
      <c r="D19" s="347"/>
      <c r="E19" s="348"/>
      <c r="F19" s="536">
        <v>1841</v>
      </c>
      <c r="G19" s="536">
        <v>1161</v>
      </c>
      <c r="H19" s="536">
        <v>2361</v>
      </c>
      <c r="I19" s="536">
        <v>1563</v>
      </c>
      <c r="J19" s="537">
        <v>2048</v>
      </c>
      <c r="K19" s="538">
        <v>-207</v>
      </c>
      <c r="L19" s="349">
        <v>-10.107421875</v>
      </c>
    </row>
    <row r="20" spans="1:12" s="110" customFormat="1" ht="15" customHeight="1" x14ac:dyDescent="0.2">
      <c r="A20" s="118"/>
      <c r="B20" s="119" t="s">
        <v>182</v>
      </c>
      <c r="C20" s="347"/>
      <c r="D20" s="347"/>
      <c r="E20" s="348"/>
      <c r="F20" s="536">
        <v>720</v>
      </c>
      <c r="G20" s="536">
        <v>573</v>
      </c>
      <c r="H20" s="536">
        <v>667</v>
      </c>
      <c r="I20" s="536">
        <v>581</v>
      </c>
      <c r="J20" s="537">
        <v>642</v>
      </c>
      <c r="K20" s="538">
        <v>78</v>
      </c>
      <c r="L20" s="349">
        <v>12.149532710280374</v>
      </c>
    </row>
    <row r="21" spans="1:12" s="110" customFormat="1" ht="15" customHeight="1" x14ac:dyDescent="0.2">
      <c r="A21" s="118" t="s">
        <v>113</v>
      </c>
      <c r="B21" s="119" t="s">
        <v>116</v>
      </c>
      <c r="C21" s="347"/>
      <c r="D21" s="347"/>
      <c r="E21" s="348"/>
      <c r="F21" s="536">
        <v>1663</v>
      </c>
      <c r="G21" s="536">
        <v>1142</v>
      </c>
      <c r="H21" s="536">
        <v>2228</v>
      </c>
      <c r="I21" s="536">
        <v>1275</v>
      </c>
      <c r="J21" s="537">
        <v>1757</v>
      </c>
      <c r="K21" s="538">
        <v>-94</v>
      </c>
      <c r="L21" s="349">
        <v>-5.3500284575981789</v>
      </c>
    </row>
    <row r="22" spans="1:12" s="110" customFormat="1" ht="15" customHeight="1" x14ac:dyDescent="0.2">
      <c r="A22" s="118"/>
      <c r="B22" s="119" t="s">
        <v>117</v>
      </c>
      <c r="C22" s="347"/>
      <c r="D22" s="347"/>
      <c r="E22" s="348"/>
      <c r="F22" s="536">
        <v>898</v>
      </c>
      <c r="G22" s="536">
        <v>591</v>
      </c>
      <c r="H22" s="536">
        <v>798</v>
      </c>
      <c r="I22" s="536">
        <v>868</v>
      </c>
      <c r="J22" s="537">
        <v>932</v>
      </c>
      <c r="K22" s="538">
        <v>-34</v>
      </c>
      <c r="L22" s="349">
        <v>-3.648068669527897</v>
      </c>
    </row>
    <row r="23" spans="1:12" s="110" customFormat="1" ht="15" customHeight="1" x14ac:dyDescent="0.2">
      <c r="A23" s="352" t="s">
        <v>347</v>
      </c>
      <c r="B23" s="353" t="s">
        <v>193</v>
      </c>
      <c r="C23" s="354"/>
      <c r="D23" s="354"/>
      <c r="E23" s="355"/>
      <c r="F23" s="539">
        <v>38</v>
      </c>
      <c r="G23" s="539">
        <v>95</v>
      </c>
      <c r="H23" s="539">
        <v>617</v>
      </c>
      <c r="I23" s="539">
        <v>18</v>
      </c>
      <c r="J23" s="540">
        <v>38</v>
      </c>
      <c r="K23" s="541">
        <v>0</v>
      </c>
      <c r="L23" s="356">
        <v>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34.299999999999997</v>
      </c>
      <c r="G25" s="542">
        <v>34.200000000000003</v>
      </c>
      <c r="H25" s="542">
        <v>32.6</v>
      </c>
      <c r="I25" s="542">
        <v>37.700000000000003</v>
      </c>
      <c r="J25" s="542">
        <v>30.2</v>
      </c>
      <c r="K25" s="543" t="s">
        <v>349</v>
      </c>
      <c r="L25" s="364">
        <v>4.0999999999999979</v>
      </c>
    </row>
    <row r="26" spans="1:12" s="110" customFormat="1" ht="15" customHeight="1" x14ac:dyDescent="0.2">
      <c r="A26" s="365" t="s">
        <v>105</v>
      </c>
      <c r="B26" s="366" t="s">
        <v>345</v>
      </c>
      <c r="C26" s="362"/>
      <c r="D26" s="362"/>
      <c r="E26" s="363"/>
      <c r="F26" s="542">
        <v>35.799999999999997</v>
      </c>
      <c r="G26" s="542">
        <v>35.799999999999997</v>
      </c>
      <c r="H26" s="542">
        <v>32.299999999999997</v>
      </c>
      <c r="I26" s="542">
        <v>37.9</v>
      </c>
      <c r="J26" s="544">
        <v>29.4</v>
      </c>
      <c r="K26" s="543" t="s">
        <v>349</v>
      </c>
      <c r="L26" s="364">
        <v>6.3999999999999986</v>
      </c>
    </row>
    <row r="27" spans="1:12" s="110" customFormat="1" ht="15" customHeight="1" x14ac:dyDescent="0.2">
      <c r="A27" s="365"/>
      <c r="B27" s="366" t="s">
        <v>346</v>
      </c>
      <c r="C27" s="362"/>
      <c r="D27" s="362"/>
      <c r="E27" s="363"/>
      <c r="F27" s="542">
        <v>31.8</v>
      </c>
      <c r="G27" s="542">
        <v>32.200000000000003</v>
      </c>
      <c r="H27" s="542">
        <v>33.1</v>
      </c>
      <c r="I27" s="542">
        <v>37.5</v>
      </c>
      <c r="J27" s="542">
        <v>31.9</v>
      </c>
      <c r="K27" s="543" t="s">
        <v>349</v>
      </c>
      <c r="L27" s="364">
        <v>-9.9999999999997868E-2</v>
      </c>
    </row>
    <row r="28" spans="1:12" s="110" customFormat="1" ht="15" customHeight="1" x14ac:dyDescent="0.2">
      <c r="A28" s="365" t="s">
        <v>113</v>
      </c>
      <c r="B28" s="366" t="s">
        <v>108</v>
      </c>
      <c r="C28" s="362"/>
      <c r="D28" s="362"/>
      <c r="E28" s="363"/>
      <c r="F28" s="542">
        <v>45</v>
      </c>
      <c r="G28" s="542">
        <v>43.4</v>
      </c>
      <c r="H28" s="542">
        <v>38.200000000000003</v>
      </c>
      <c r="I28" s="542">
        <v>45.8</v>
      </c>
      <c r="J28" s="542">
        <v>36.700000000000003</v>
      </c>
      <c r="K28" s="543" t="s">
        <v>349</v>
      </c>
      <c r="L28" s="364">
        <v>8.2999999999999972</v>
      </c>
    </row>
    <row r="29" spans="1:12" s="110" customFormat="1" ht="11.25" x14ac:dyDescent="0.2">
      <c r="A29" s="365"/>
      <c r="B29" s="366" t="s">
        <v>109</v>
      </c>
      <c r="C29" s="362"/>
      <c r="D29" s="362"/>
      <c r="E29" s="363"/>
      <c r="F29" s="542">
        <v>31.6</v>
      </c>
      <c r="G29" s="542">
        <v>32.200000000000003</v>
      </c>
      <c r="H29" s="542">
        <v>30.5</v>
      </c>
      <c r="I29" s="542">
        <v>35.9</v>
      </c>
      <c r="J29" s="544">
        <v>30.4</v>
      </c>
      <c r="K29" s="543" t="s">
        <v>349</v>
      </c>
      <c r="L29" s="364">
        <v>1.2000000000000028</v>
      </c>
    </row>
    <row r="30" spans="1:12" s="110" customFormat="1" ht="15" customHeight="1" x14ac:dyDescent="0.2">
      <c r="A30" s="365"/>
      <c r="B30" s="366" t="s">
        <v>110</v>
      </c>
      <c r="C30" s="362"/>
      <c r="D30" s="362"/>
      <c r="E30" s="363"/>
      <c r="F30" s="542">
        <v>26.1</v>
      </c>
      <c r="G30" s="542">
        <v>27.8</v>
      </c>
      <c r="H30" s="542">
        <v>27.8</v>
      </c>
      <c r="I30" s="542">
        <v>29.9</v>
      </c>
      <c r="J30" s="542">
        <v>16.399999999999999</v>
      </c>
      <c r="K30" s="543" t="s">
        <v>349</v>
      </c>
      <c r="L30" s="364">
        <v>9.7000000000000028</v>
      </c>
    </row>
    <row r="31" spans="1:12" s="110" customFormat="1" ht="15" customHeight="1" x14ac:dyDescent="0.2">
      <c r="A31" s="365"/>
      <c r="B31" s="366" t="s">
        <v>111</v>
      </c>
      <c r="C31" s="362"/>
      <c r="D31" s="362"/>
      <c r="E31" s="363"/>
      <c r="F31" s="542">
        <v>37.9</v>
      </c>
      <c r="G31" s="542">
        <v>40</v>
      </c>
      <c r="H31" s="542">
        <v>31.6</v>
      </c>
      <c r="I31" s="542">
        <v>58.3</v>
      </c>
      <c r="J31" s="542">
        <v>12.5</v>
      </c>
      <c r="K31" s="543" t="s">
        <v>349</v>
      </c>
      <c r="L31" s="364">
        <v>25.4</v>
      </c>
    </row>
    <row r="32" spans="1:12" s="110" customFormat="1" ht="15" customHeight="1" x14ac:dyDescent="0.2">
      <c r="A32" s="367" t="s">
        <v>113</v>
      </c>
      <c r="B32" s="368" t="s">
        <v>181</v>
      </c>
      <c r="C32" s="362"/>
      <c r="D32" s="362"/>
      <c r="E32" s="363"/>
      <c r="F32" s="542">
        <v>34.5</v>
      </c>
      <c r="G32" s="542">
        <v>34.200000000000003</v>
      </c>
      <c r="H32" s="542">
        <v>31.9</v>
      </c>
      <c r="I32" s="542">
        <v>37.5</v>
      </c>
      <c r="J32" s="544">
        <v>29</v>
      </c>
      <c r="K32" s="543" t="s">
        <v>349</v>
      </c>
      <c r="L32" s="364">
        <v>5.5</v>
      </c>
    </row>
    <row r="33" spans="1:12" s="110" customFormat="1" ht="15" customHeight="1" x14ac:dyDescent="0.2">
      <c r="A33" s="367"/>
      <c r="B33" s="368" t="s">
        <v>182</v>
      </c>
      <c r="C33" s="362"/>
      <c r="D33" s="362"/>
      <c r="E33" s="363"/>
      <c r="F33" s="542">
        <v>33.799999999999997</v>
      </c>
      <c r="G33" s="542">
        <v>34.1</v>
      </c>
      <c r="H33" s="542">
        <v>34.5</v>
      </c>
      <c r="I33" s="542">
        <v>38.4</v>
      </c>
      <c r="J33" s="542">
        <v>34</v>
      </c>
      <c r="K33" s="543" t="s">
        <v>349</v>
      </c>
      <c r="L33" s="364">
        <v>-0.20000000000000284</v>
      </c>
    </row>
    <row r="34" spans="1:12" s="369" customFormat="1" ht="15" customHeight="1" x14ac:dyDescent="0.2">
      <c r="A34" s="367" t="s">
        <v>113</v>
      </c>
      <c r="B34" s="368" t="s">
        <v>116</v>
      </c>
      <c r="C34" s="362"/>
      <c r="D34" s="362"/>
      <c r="E34" s="363"/>
      <c r="F34" s="542">
        <v>26.2</v>
      </c>
      <c r="G34" s="542">
        <v>28</v>
      </c>
      <c r="H34" s="542">
        <v>27.5</v>
      </c>
      <c r="I34" s="542">
        <v>29.4</v>
      </c>
      <c r="J34" s="542">
        <v>22.1</v>
      </c>
      <c r="K34" s="543" t="s">
        <v>349</v>
      </c>
      <c r="L34" s="364">
        <v>4.0999999999999979</v>
      </c>
    </row>
    <row r="35" spans="1:12" s="369" customFormat="1" ht="11.25" x14ac:dyDescent="0.2">
      <c r="A35" s="370"/>
      <c r="B35" s="371" t="s">
        <v>117</v>
      </c>
      <c r="C35" s="372"/>
      <c r="D35" s="372"/>
      <c r="E35" s="373"/>
      <c r="F35" s="545">
        <v>48.9</v>
      </c>
      <c r="G35" s="545">
        <v>45.4</v>
      </c>
      <c r="H35" s="545">
        <v>43.7</v>
      </c>
      <c r="I35" s="545">
        <v>49.8</v>
      </c>
      <c r="J35" s="546">
        <v>45.2</v>
      </c>
      <c r="K35" s="547" t="s">
        <v>349</v>
      </c>
      <c r="L35" s="374">
        <v>3.6999999999999957</v>
      </c>
    </row>
    <row r="36" spans="1:12" s="369" customFormat="1" ht="15.95" customHeight="1" x14ac:dyDescent="0.2">
      <c r="A36" s="375" t="s">
        <v>350</v>
      </c>
      <c r="B36" s="376"/>
      <c r="C36" s="377"/>
      <c r="D36" s="376"/>
      <c r="E36" s="378"/>
      <c r="F36" s="548">
        <v>2510</v>
      </c>
      <c r="G36" s="548">
        <v>1629</v>
      </c>
      <c r="H36" s="548">
        <v>2348</v>
      </c>
      <c r="I36" s="548">
        <v>2122</v>
      </c>
      <c r="J36" s="548">
        <v>2646</v>
      </c>
      <c r="K36" s="549">
        <v>-136</v>
      </c>
      <c r="L36" s="380">
        <v>-5.1398337112622823</v>
      </c>
    </row>
    <row r="37" spans="1:12" s="369" customFormat="1" ht="15.95" customHeight="1" x14ac:dyDescent="0.2">
      <c r="A37" s="381"/>
      <c r="B37" s="382" t="s">
        <v>113</v>
      </c>
      <c r="C37" s="382" t="s">
        <v>351</v>
      </c>
      <c r="D37" s="382"/>
      <c r="E37" s="383"/>
      <c r="F37" s="548">
        <v>861</v>
      </c>
      <c r="G37" s="548">
        <v>557</v>
      </c>
      <c r="H37" s="548">
        <v>766</v>
      </c>
      <c r="I37" s="548">
        <v>801</v>
      </c>
      <c r="J37" s="548">
        <v>799</v>
      </c>
      <c r="K37" s="549">
        <v>62</v>
      </c>
      <c r="L37" s="380">
        <v>7.7596996245306631</v>
      </c>
    </row>
    <row r="38" spans="1:12" s="369" customFormat="1" ht="15.95" customHeight="1" x14ac:dyDescent="0.2">
      <c r="A38" s="381"/>
      <c r="B38" s="384" t="s">
        <v>105</v>
      </c>
      <c r="C38" s="384" t="s">
        <v>106</v>
      </c>
      <c r="D38" s="385"/>
      <c r="E38" s="383"/>
      <c r="F38" s="548">
        <v>1571</v>
      </c>
      <c r="G38" s="548">
        <v>903</v>
      </c>
      <c r="H38" s="548">
        <v>1347</v>
      </c>
      <c r="I38" s="548">
        <v>1428</v>
      </c>
      <c r="J38" s="550">
        <v>1815</v>
      </c>
      <c r="K38" s="549">
        <v>-244</v>
      </c>
      <c r="L38" s="380">
        <v>-13.443526170798899</v>
      </c>
    </row>
    <row r="39" spans="1:12" s="369" customFormat="1" ht="15.95" customHeight="1" x14ac:dyDescent="0.2">
      <c r="A39" s="381"/>
      <c r="B39" s="385"/>
      <c r="C39" s="382" t="s">
        <v>352</v>
      </c>
      <c r="D39" s="385"/>
      <c r="E39" s="383"/>
      <c r="F39" s="548">
        <v>562</v>
      </c>
      <c r="G39" s="548">
        <v>323</v>
      </c>
      <c r="H39" s="548">
        <v>435</v>
      </c>
      <c r="I39" s="548">
        <v>541</v>
      </c>
      <c r="J39" s="548">
        <v>534</v>
      </c>
      <c r="K39" s="549">
        <v>28</v>
      </c>
      <c r="L39" s="380">
        <v>5.2434456928838955</v>
      </c>
    </row>
    <row r="40" spans="1:12" s="369" customFormat="1" ht="15.95" customHeight="1" x14ac:dyDescent="0.2">
      <c r="A40" s="381"/>
      <c r="B40" s="384"/>
      <c r="C40" s="384" t="s">
        <v>107</v>
      </c>
      <c r="D40" s="385"/>
      <c r="E40" s="383"/>
      <c r="F40" s="548">
        <v>939</v>
      </c>
      <c r="G40" s="548">
        <v>726</v>
      </c>
      <c r="H40" s="548">
        <v>1001</v>
      </c>
      <c r="I40" s="548">
        <v>694</v>
      </c>
      <c r="J40" s="548">
        <v>831</v>
      </c>
      <c r="K40" s="549">
        <v>108</v>
      </c>
      <c r="L40" s="380">
        <v>12.996389891696751</v>
      </c>
    </row>
    <row r="41" spans="1:12" s="369" customFormat="1" ht="24" customHeight="1" x14ac:dyDescent="0.2">
      <c r="A41" s="381"/>
      <c r="B41" s="385"/>
      <c r="C41" s="382" t="s">
        <v>352</v>
      </c>
      <c r="D41" s="385"/>
      <c r="E41" s="383"/>
      <c r="F41" s="548">
        <v>299</v>
      </c>
      <c r="G41" s="548">
        <v>234</v>
      </c>
      <c r="H41" s="548">
        <v>331</v>
      </c>
      <c r="I41" s="548">
        <v>260</v>
      </c>
      <c r="J41" s="550">
        <v>265</v>
      </c>
      <c r="K41" s="549">
        <v>34</v>
      </c>
      <c r="L41" s="380">
        <v>12.830188679245284</v>
      </c>
    </row>
    <row r="42" spans="1:12" s="110" customFormat="1" ht="15" customHeight="1" x14ac:dyDescent="0.2">
      <c r="A42" s="381"/>
      <c r="B42" s="384" t="s">
        <v>113</v>
      </c>
      <c r="C42" s="384" t="s">
        <v>353</v>
      </c>
      <c r="D42" s="385"/>
      <c r="E42" s="383"/>
      <c r="F42" s="548">
        <v>585</v>
      </c>
      <c r="G42" s="548">
        <v>334</v>
      </c>
      <c r="H42" s="548">
        <v>701</v>
      </c>
      <c r="I42" s="548">
        <v>445</v>
      </c>
      <c r="J42" s="548">
        <v>558</v>
      </c>
      <c r="K42" s="549">
        <v>27</v>
      </c>
      <c r="L42" s="380">
        <v>4.838709677419355</v>
      </c>
    </row>
    <row r="43" spans="1:12" s="110" customFormat="1" ht="15" customHeight="1" x14ac:dyDescent="0.2">
      <c r="A43" s="381"/>
      <c r="B43" s="385"/>
      <c r="C43" s="382" t="s">
        <v>352</v>
      </c>
      <c r="D43" s="385"/>
      <c r="E43" s="383"/>
      <c r="F43" s="548">
        <v>263</v>
      </c>
      <c r="G43" s="548">
        <v>145</v>
      </c>
      <c r="H43" s="548">
        <v>268</v>
      </c>
      <c r="I43" s="548">
        <v>204</v>
      </c>
      <c r="J43" s="548">
        <v>205</v>
      </c>
      <c r="K43" s="549">
        <v>58</v>
      </c>
      <c r="L43" s="380">
        <v>28.292682926829269</v>
      </c>
    </row>
    <row r="44" spans="1:12" s="110" customFormat="1" ht="15" customHeight="1" x14ac:dyDescent="0.2">
      <c r="A44" s="381"/>
      <c r="B44" s="384"/>
      <c r="C44" s="366" t="s">
        <v>109</v>
      </c>
      <c r="D44" s="385"/>
      <c r="E44" s="383"/>
      <c r="F44" s="548">
        <v>1670</v>
      </c>
      <c r="G44" s="548">
        <v>1159</v>
      </c>
      <c r="H44" s="548">
        <v>1466</v>
      </c>
      <c r="I44" s="548">
        <v>1479</v>
      </c>
      <c r="J44" s="550">
        <v>1800</v>
      </c>
      <c r="K44" s="549">
        <v>-130</v>
      </c>
      <c r="L44" s="380">
        <v>-7.2222222222222223</v>
      </c>
    </row>
    <row r="45" spans="1:12" s="110" customFormat="1" ht="15" customHeight="1" x14ac:dyDescent="0.2">
      <c r="A45" s="381"/>
      <c r="B45" s="385"/>
      <c r="C45" s="382" t="s">
        <v>352</v>
      </c>
      <c r="D45" s="385"/>
      <c r="E45" s="383"/>
      <c r="F45" s="548">
        <v>528</v>
      </c>
      <c r="G45" s="548">
        <v>373</v>
      </c>
      <c r="H45" s="548">
        <v>447</v>
      </c>
      <c r="I45" s="548">
        <v>531</v>
      </c>
      <c r="J45" s="548">
        <v>548</v>
      </c>
      <c r="K45" s="549">
        <v>-20</v>
      </c>
      <c r="L45" s="380">
        <v>-3.6496350364963503</v>
      </c>
    </row>
    <row r="46" spans="1:12" s="110" customFormat="1" ht="15" customHeight="1" x14ac:dyDescent="0.2">
      <c r="A46" s="381"/>
      <c r="B46" s="384"/>
      <c r="C46" s="366" t="s">
        <v>110</v>
      </c>
      <c r="D46" s="385"/>
      <c r="E46" s="383"/>
      <c r="F46" s="548">
        <v>226</v>
      </c>
      <c r="G46" s="548">
        <v>126</v>
      </c>
      <c r="H46" s="548">
        <v>162</v>
      </c>
      <c r="I46" s="548">
        <v>174</v>
      </c>
      <c r="J46" s="548">
        <v>256</v>
      </c>
      <c r="K46" s="549">
        <v>-30</v>
      </c>
      <c r="L46" s="380">
        <v>-11.71875</v>
      </c>
    </row>
    <row r="47" spans="1:12" s="110" customFormat="1" ht="15" customHeight="1" x14ac:dyDescent="0.2">
      <c r="A47" s="381"/>
      <c r="B47" s="385"/>
      <c r="C47" s="382" t="s">
        <v>352</v>
      </c>
      <c r="D47" s="385"/>
      <c r="E47" s="383"/>
      <c r="F47" s="548">
        <v>59</v>
      </c>
      <c r="G47" s="548">
        <v>35</v>
      </c>
      <c r="H47" s="548">
        <v>45</v>
      </c>
      <c r="I47" s="548">
        <v>52</v>
      </c>
      <c r="J47" s="550">
        <v>42</v>
      </c>
      <c r="K47" s="549">
        <v>17</v>
      </c>
      <c r="L47" s="380">
        <v>40.476190476190474</v>
      </c>
    </row>
    <row r="48" spans="1:12" s="110" customFormat="1" ht="15" customHeight="1" x14ac:dyDescent="0.2">
      <c r="A48" s="381"/>
      <c r="B48" s="385"/>
      <c r="C48" s="366" t="s">
        <v>111</v>
      </c>
      <c r="D48" s="386"/>
      <c r="E48" s="387"/>
      <c r="F48" s="548">
        <v>29</v>
      </c>
      <c r="G48" s="548">
        <v>10</v>
      </c>
      <c r="H48" s="548">
        <v>19</v>
      </c>
      <c r="I48" s="548">
        <v>24</v>
      </c>
      <c r="J48" s="548">
        <v>32</v>
      </c>
      <c r="K48" s="549">
        <v>-3</v>
      </c>
      <c r="L48" s="380">
        <v>-9.375</v>
      </c>
    </row>
    <row r="49" spans="1:12" s="110" customFormat="1" ht="15" customHeight="1" x14ac:dyDescent="0.2">
      <c r="A49" s="381"/>
      <c r="B49" s="385"/>
      <c r="C49" s="382" t="s">
        <v>352</v>
      </c>
      <c r="D49" s="385"/>
      <c r="E49" s="383"/>
      <c r="F49" s="548">
        <v>11</v>
      </c>
      <c r="G49" s="548">
        <v>4</v>
      </c>
      <c r="H49" s="548">
        <v>6</v>
      </c>
      <c r="I49" s="548">
        <v>14</v>
      </c>
      <c r="J49" s="548">
        <v>4</v>
      </c>
      <c r="K49" s="549">
        <v>7</v>
      </c>
      <c r="L49" s="380">
        <v>175</v>
      </c>
    </row>
    <row r="50" spans="1:12" s="110" customFormat="1" ht="15" customHeight="1" x14ac:dyDescent="0.2">
      <c r="A50" s="381"/>
      <c r="B50" s="384" t="s">
        <v>113</v>
      </c>
      <c r="C50" s="382" t="s">
        <v>181</v>
      </c>
      <c r="D50" s="385"/>
      <c r="E50" s="383"/>
      <c r="F50" s="548">
        <v>1795</v>
      </c>
      <c r="G50" s="548">
        <v>1060</v>
      </c>
      <c r="H50" s="548">
        <v>1705</v>
      </c>
      <c r="I50" s="548">
        <v>1542</v>
      </c>
      <c r="J50" s="550">
        <v>2005</v>
      </c>
      <c r="K50" s="549">
        <v>-210</v>
      </c>
      <c r="L50" s="380">
        <v>-10.473815461346634</v>
      </c>
    </row>
    <row r="51" spans="1:12" s="110" customFormat="1" ht="15" customHeight="1" x14ac:dyDescent="0.2">
      <c r="A51" s="381"/>
      <c r="B51" s="385"/>
      <c r="C51" s="382" t="s">
        <v>352</v>
      </c>
      <c r="D51" s="385"/>
      <c r="E51" s="383"/>
      <c r="F51" s="548">
        <v>619</v>
      </c>
      <c r="G51" s="548">
        <v>363</v>
      </c>
      <c r="H51" s="548">
        <v>544</v>
      </c>
      <c r="I51" s="548">
        <v>578</v>
      </c>
      <c r="J51" s="548">
        <v>581</v>
      </c>
      <c r="K51" s="549">
        <v>38</v>
      </c>
      <c r="L51" s="380">
        <v>6.540447504302926</v>
      </c>
    </row>
    <row r="52" spans="1:12" s="110" customFormat="1" ht="15" customHeight="1" x14ac:dyDescent="0.2">
      <c r="A52" s="381"/>
      <c r="B52" s="384"/>
      <c r="C52" s="382" t="s">
        <v>182</v>
      </c>
      <c r="D52" s="385"/>
      <c r="E52" s="383"/>
      <c r="F52" s="548">
        <v>715</v>
      </c>
      <c r="G52" s="548">
        <v>569</v>
      </c>
      <c r="H52" s="548">
        <v>643</v>
      </c>
      <c r="I52" s="548">
        <v>580</v>
      </c>
      <c r="J52" s="548">
        <v>641</v>
      </c>
      <c r="K52" s="549">
        <v>74</v>
      </c>
      <c r="L52" s="380">
        <v>11.544461778471138</v>
      </c>
    </row>
    <row r="53" spans="1:12" s="269" customFormat="1" ht="11.25" customHeight="1" x14ac:dyDescent="0.2">
      <c r="A53" s="381"/>
      <c r="B53" s="385"/>
      <c r="C53" s="382" t="s">
        <v>352</v>
      </c>
      <c r="D53" s="385"/>
      <c r="E53" s="383"/>
      <c r="F53" s="548">
        <v>242</v>
      </c>
      <c r="G53" s="548">
        <v>194</v>
      </c>
      <c r="H53" s="548">
        <v>222</v>
      </c>
      <c r="I53" s="548">
        <v>223</v>
      </c>
      <c r="J53" s="550">
        <v>218</v>
      </c>
      <c r="K53" s="549">
        <v>24</v>
      </c>
      <c r="L53" s="380">
        <v>11.009174311926605</v>
      </c>
    </row>
    <row r="54" spans="1:12" s="151" customFormat="1" ht="12.75" customHeight="1" x14ac:dyDescent="0.2">
      <c r="A54" s="381"/>
      <c r="B54" s="384" t="s">
        <v>113</v>
      </c>
      <c r="C54" s="384" t="s">
        <v>116</v>
      </c>
      <c r="D54" s="385"/>
      <c r="E54" s="383"/>
      <c r="F54" s="548">
        <v>1614</v>
      </c>
      <c r="G54" s="548">
        <v>1044</v>
      </c>
      <c r="H54" s="548">
        <v>1605</v>
      </c>
      <c r="I54" s="548">
        <v>1256</v>
      </c>
      <c r="J54" s="548">
        <v>1717</v>
      </c>
      <c r="K54" s="549">
        <v>-103</v>
      </c>
      <c r="L54" s="380">
        <v>-5.998835177635411</v>
      </c>
    </row>
    <row r="55" spans="1:12" ht="11.25" x14ac:dyDescent="0.2">
      <c r="A55" s="381"/>
      <c r="B55" s="385"/>
      <c r="C55" s="382" t="s">
        <v>352</v>
      </c>
      <c r="D55" s="385"/>
      <c r="E55" s="383"/>
      <c r="F55" s="548">
        <v>423</v>
      </c>
      <c r="G55" s="548">
        <v>292</v>
      </c>
      <c r="H55" s="548">
        <v>441</v>
      </c>
      <c r="I55" s="548">
        <v>369</v>
      </c>
      <c r="J55" s="548">
        <v>379</v>
      </c>
      <c r="K55" s="549">
        <v>44</v>
      </c>
      <c r="L55" s="380">
        <v>11.609498680738787</v>
      </c>
    </row>
    <row r="56" spans="1:12" ht="14.25" customHeight="1" x14ac:dyDescent="0.2">
      <c r="A56" s="381"/>
      <c r="B56" s="385"/>
      <c r="C56" s="384" t="s">
        <v>117</v>
      </c>
      <c r="D56" s="385"/>
      <c r="E56" s="383"/>
      <c r="F56" s="548">
        <v>896</v>
      </c>
      <c r="G56" s="548">
        <v>584</v>
      </c>
      <c r="H56" s="548">
        <v>741</v>
      </c>
      <c r="I56" s="548">
        <v>865</v>
      </c>
      <c r="J56" s="548">
        <v>928</v>
      </c>
      <c r="K56" s="549">
        <v>-32</v>
      </c>
      <c r="L56" s="380">
        <v>-3.4482758620689653</v>
      </c>
    </row>
    <row r="57" spans="1:12" ht="18.75" customHeight="1" x14ac:dyDescent="0.2">
      <c r="A57" s="388"/>
      <c r="B57" s="389"/>
      <c r="C57" s="390" t="s">
        <v>352</v>
      </c>
      <c r="D57" s="389"/>
      <c r="E57" s="391"/>
      <c r="F57" s="551">
        <v>438</v>
      </c>
      <c r="G57" s="552">
        <v>265</v>
      </c>
      <c r="H57" s="552">
        <v>324</v>
      </c>
      <c r="I57" s="552">
        <v>431</v>
      </c>
      <c r="J57" s="552">
        <v>419</v>
      </c>
      <c r="K57" s="553">
        <f t="shared" ref="K57" si="0">IF(OR(F57=".",J57=".")=TRUE,".",IF(OR(F57="*",J57="*")=TRUE,"*",IF(AND(F57="-",J57="-")=TRUE,"-",IF(AND(ISNUMBER(J57),ISNUMBER(F57))=TRUE,IF(F57-J57=0,0,F57-J57),IF(ISNUMBER(F57)=TRUE,F57,-J57)))))</f>
        <v>19</v>
      </c>
      <c r="L57" s="392">
        <f t="shared" ref="L57" si="1">IF(K57 =".",".",IF(K57 ="*","*",IF(K57="-","-",IF(K57=0,0,IF(OR(J57="-",J57=".",F57="-",F57=".")=TRUE,"X",IF(J57=0,"0,0",IF(ABS(K57*100/J57)&gt;250,".X",(K57*100/J57))))))))</f>
        <v>4.5346062052505971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2561</v>
      </c>
      <c r="E11" s="114">
        <v>1734</v>
      </c>
      <c r="F11" s="114">
        <v>3028</v>
      </c>
      <c r="G11" s="114">
        <v>2144</v>
      </c>
      <c r="H11" s="140">
        <v>2690</v>
      </c>
      <c r="I11" s="115">
        <v>-129</v>
      </c>
      <c r="J11" s="116">
        <v>-4.7955390334572492</v>
      </c>
    </row>
    <row r="12" spans="1:15" s="110" customFormat="1" ht="24.95" customHeight="1" x14ac:dyDescent="0.2">
      <c r="A12" s="193" t="s">
        <v>132</v>
      </c>
      <c r="B12" s="194" t="s">
        <v>133</v>
      </c>
      <c r="C12" s="113">
        <v>8.0046856696602884</v>
      </c>
      <c r="D12" s="115">
        <v>205</v>
      </c>
      <c r="E12" s="114">
        <v>50</v>
      </c>
      <c r="F12" s="114">
        <v>96</v>
      </c>
      <c r="G12" s="114">
        <v>144</v>
      </c>
      <c r="H12" s="140">
        <v>132</v>
      </c>
      <c r="I12" s="115">
        <v>73</v>
      </c>
      <c r="J12" s="116">
        <v>55.303030303030305</v>
      </c>
    </row>
    <row r="13" spans="1:15" s="110" customFormat="1" ht="24.95" customHeight="1" x14ac:dyDescent="0.2">
      <c r="A13" s="193" t="s">
        <v>134</v>
      </c>
      <c r="B13" s="199" t="s">
        <v>214</v>
      </c>
      <c r="C13" s="113">
        <v>1.0542756735650136</v>
      </c>
      <c r="D13" s="115">
        <v>27</v>
      </c>
      <c r="E13" s="114">
        <v>14</v>
      </c>
      <c r="F13" s="114">
        <v>26</v>
      </c>
      <c r="G13" s="114">
        <v>27</v>
      </c>
      <c r="H13" s="140">
        <v>20</v>
      </c>
      <c r="I13" s="115">
        <v>7</v>
      </c>
      <c r="J13" s="116">
        <v>35</v>
      </c>
    </row>
    <row r="14" spans="1:15" s="287" customFormat="1" ht="24.95" customHeight="1" x14ac:dyDescent="0.2">
      <c r="A14" s="193" t="s">
        <v>215</v>
      </c>
      <c r="B14" s="199" t="s">
        <v>137</v>
      </c>
      <c r="C14" s="113">
        <v>15.85318235064428</v>
      </c>
      <c r="D14" s="115">
        <v>406</v>
      </c>
      <c r="E14" s="114">
        <v>296</v>
      </c>
      <c r="F14" s="114">
        <v>580</v>
      </c>
      <c r="G14" s="114">
        <v>363</v>
      </c>
      <c r="H14" s="140">
        <v>582</v>
      </c>
      <c r="I14" s="115">
        <v>-176</v>
      </c>
      <c r="J14" s="116">
        <v>-30.240549828178693</v>
      </c>
      <c r="K14" s="110"/>
      <c r="L14" s="110"/>
      <c r="M14" s="110"/>
      <c r="N14" s="110"/>
      <c r="O14" s="110"/>
    </row>
    <row r="15" spans="1:15" s="110" customFormat="1" ht="24.95" customHeight="1" x14ac:dyDescent="0.2">
      <c r="A15" s="193" t="s">
        <v>216</v>
      </c>
      <c r="B15" s="199" t="s">
        <v>217</v>
      </c>
      <c r="C15" s="113">
        <v>3.9828192112456073</v>
      </c>
      <c r="D15" s="115">
        <v>102</v>
      </c>
      <c r="E15" s="114">
        <v>73</v>
      </c>
      <c r="F15" s="114">
        <v>130</v>
      </c>
      <c r="G15" s="114">
        <v>56</v>
      </c>
      <c r="H15" s="140">
        <v>141</v>
      </c>
      <c r="I15" s="115">
        <v>-39</v>
      </c>
      <c r="J15" s="116">
        <v>-27.659574468085108</v>
      </c>
    </row>
    <row r="16" spans="1:15" s="287" customFormat="1" ht="24.95" customHeight="1" x14ac:dyDescent="0.2">
      <c r="A16" s="193" t="s">
        <v>218</v>
      </c>
      <c r="B16" s="199" t="s">
        <v>141</v>
      </c>
      <c r="C16" s="113">
        <v>8.3170636470128851</v>
      </c>
      <c r="D16" s="115">
        <v>213</v>
      </c>
      <c r="E16" s="114">
        <v>159</v>
      </c>
      <c r="F16" s="114">
        <v>283</v>
      </c>
      <c r="G16" s="114">
        <v>232</v>
      </c>
      <c r="H16" s="140">
        <v>262</v>
      </c>
      <c r="I16" s="115">
        <v>-49</v>
      </c>
      <c r="J16" s="116">
        <v>-18.702290076335878</v>
      </c>
      <c r="K16" s="110"/>
      <c r="L16" s="110"/>
      <c r="M16" s="110"/>
      <c r="N16" s="110"/>
      <c r="O16" s="110"/>
    </row>
    <row r="17" spans="1:15" s="110" customFormat="1" ht="24.95" customHeight="1" x14ac:dyDescent="0.2">
      <c r="A17" s="193" t="s">
        <v>142</v>
      </c>
      <c r="B17" s="199" t="s">
        <v>220</v>
      </c>
      <c r="C17" s="113">
        <v>3.5532994923857868</v>
      </c>
      <c r="D17" s="115">
        <v>91</v>
      </c>
      <c r="E17" s="114">
        <v>64</v>
      </c>
      <c r="F17" s="114">
        <v>167</v>
      </c>
      <c r="G17" s="114">
        <v>75</v>
      </c>
      <c r="H17" s="140">
        <v>179</v>
      </c>
      <c r="I17" s="115">
        <v>-88</v>
      </c>
      <c r="J17" s="116">
        <v>-49.162011173184361</v>
      </c>
    </row>
    <row r="18" spans="1:15" s="287" customFormat="1" ht="24.95" customHeight="1" x14ac:dyDescent="0.2">
      <c r="A18" s="201" t="s">
        <v>144</v>
      </c>
      <c r="B18" s="202" t="s">
        <v>145</v>
      </c>
      <c r="C18" s="113">
        <v>16.165560327996875</v>
      </c>
      <c r="D18" s="115">
        <v>414</v>
      </c>
      <c r="E18" s="114">
        <v>185</v>
      </c>
      <c r="F18" s="114">
        <v>406</v>
      </c>
      <c r="G18" s="114">
        <v>374</v>
      </c>
      <c r="H18" s="140">
        <v>481</v>
      </c>
      <c r="I18" s="115">
        <v>-67</v>
      </c>
      <c r="J18" s="116">
        <v>-13.929313929313929</v>
      </c>
      <c r="K18" s="110"/>
      <c r="L18" s="110"/>
      <c r="M18" s="110"/>
      <c r="N18" s="110"/>
      <c r="O18" s="110"/>
    </row>
    <row r="19" spans="1:15" s="110" customFormat="1" ht="24.95" customHeight="1" x14ac:dyDescent="0.2">
      <c r="A19" s="193" t="s">
        <v>146</v>
      </c>
      <c r="B19" s="199" t="s">
        <v>147</v>
      </c>
      <c r="C19" s="113">
        <v>10.152284263959391</v>
      </c>
      <c r="D19" s="115">
        <v>260</v>
      </c>
      <c r="E19" s="114">
        <v>264</v>
      </c>
      <c r="F19" s="114">
        <v>443</v>
      </c>
      <c r="G19" s="114">
        <v>255</v>
      </c>
      <c r="H19" s="140">
        <v>347</v>
      </c>
      <c r="I19" s="115">
        <v>-87</v>
      </c>
      <c r="J19" s="116">
        <v>-25.072046109510087</v>
      </c>
    </row>
    <row r="20" spans="1:15" s="287" customFormat="1" ht="24.95" customHeight="1" x14ac:dyDescent="0.2">
      <c r="A20" s="193" t="s">
        <v>148</v>
      </c>
      <c r="B20" s="199" t="s">
        <v>149</v>
      </c>
      <c r="C20" s="113">
        <v>3.9437719640765327</v>
      </c>
      <c r="D20" s="115">
        <v>101</v>
      </c>
      <c r="E20" s="114">
        <v>91</v>
      </c>
      <c r="F20" s="114">
        <v>164</v>
      </c>
      <c r="G20" s="114">
        <v>80</v>
      </c>
      <c r="H20" s="140">
        <v>153</v>
      </c>
      <c r="I20" s="115">
        <v>-52</v>
      </c>
      <c r="J20" s="116">
        <v>-33.986928104575163</v>
      </c>
      <c r="K20" s="110"/>
      <c r="L20" s="110"/>
      <c r="M20" s="110"/>
      <c r="N20" s="110"/>
      <c r="O20" s="110"/>
    </row>
    <row r="21" spans="1:15" s="110" customFormat="1" ht="24.95" customHeight="1" x14ac:dyDescent="0.2">
      <c r="A21" s="201" t="s">
        <v>150</v>
      </c>
      <c r="B21" s="202" t="s">
        <v>151</v>
      </c>
      <c r="C21" s="113">
        <v>4.0999609527528307</v>
      </c>
      <c r="D21" s="115">
        <v>105</v>
      </c>
      <c r="E21" s="114">
        <v>81</v>
      </c>
      <c r="F21" s="114">
        <v>101</v>
      </c>
      <c r="G21" s="114">
        <v>127</v>
      </c>
      <c r="H21" s="140">
        <v>125</v>
      </c>
      <c r="I21" s="115">
        <v>-20</v>
      </c>
      <c r="J21" s="116">
        <v>-16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1.210464662241312</v>
      </c>
      <c r="D23" s="115">
        <v>31</v>
      </c>
      <c r="E23" s="114">
        <v>15</v>
      </c>
      <c r="F23" s="114">
        <v>36</v>
      </c>
      <c r="G23" s="114">
        <v>20</v>
      </c>
      <c r="H23" s="140">
        <v>32</v>
      </c>
      <c r="I23" s="115">
        <v>-1</v>
      </c>
      <c r="J23" s="116">
        <v>-3.125</v>
      </c>
    </row>
    <row r="24" spans="1:15" s="110" customFormat="1" ht="24.95" customHeight="1" x14ac:dyDescent="0.2">
      <c r="A24" s="193" t="s">
        <v>156</v>
      </c>
      <c r="B24" s="199" t="s">
        <v>221</v>
      </c>
      <c r="C24" s="113">
        <v>6.0132760640374849</v>
      </c>
      <c r="D24" s="115">
        <v>154</v>
      </c>
      <c r="E24" s="114">
        <v>74</v>
      </c>
      <c r="F24" s="114">
        <v>149</v>
      </c>
      <c r="G24" s="114">
        <v>78</v>
      </c>
      <c r="H24" s="140">
        <v>97</v>
      </c>
      <c r="I24" s="115">
        <v>57</v>
      </c>
      <c r="J24" s="116">
        <v>58.762886597938142</v>
      </c>
    </row>
    <row r="25" spans="1:15" s="110" customFormat="1" ht="24.95" customHeight="1" x14ac:dyDescent="0.2">
      <c r="A25" s="193" t="s">
        <v>222</v>
      </c>
      <c r="B25" s="204" t="s">
        <v>159</v>
      </c>
      <c r="C25" s="113">
        <v>5.8570870753611874</v>
      </c>
      <c r="D25" s="115">
        <v>150</v>
      </c>
      <c r="E25" s="114">
        <v>90</v>
      </c>
      <c r="F25" s="114">
        <v>105</v>
      </c>
      <c r="G25" s="114">
        <v>102</v>
      </c>
      <c r="H25" s="140">
        <v>146</v>
      </c>
      <c r="I25" s="115">
        <v>4</v>
      </c>
      <c r="J25" s="116">
        <v>2.7397260273972601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3.0456852791878171</v>
      </c>
      <c r="D27" s="115">
        <v>78</v>
      </c>
      <c r="E27" s="114">
        <v>43</v>
      </c>
      <c r="F27" s="114">
        <v>110</v>
      </c>
      <c r="G27" s="114">
        <v>52</v>
      </c>
      <c r="H27" s="140">
        <v>59</v>
      </c>
      <c r="I27" s="115">
        <v>19</v>
      </c>
      <c r="J27" s="116">
        <v>32.203389830508478</v>
      </c>
    </row>
    <row r="28" spans="1:15" s="110" customFormat="1" ht="24.95" customHeight="1" x14ac:dyDescent="0.2">
      <c r="A28" s="193" t="s">
        <v>163</v>
      </c>
      <c r="B28" s="199" t="s">
        <v>164</v>
      </c>
      <c r="C28" s="113">
        <v>1.015228426395939</v>
      </c>
      <c r="D28" s="115">
        <v>26</v>
      </c>
      <c r="E28" s="114">
        <v>16</v>
      </c>
      <c r="F28" s="114">
        <v>73</v>
      </c>
      <c r="G28" s="114">
        <v>13</v>
      </c>
      <c r="H28" s="140">
        <v>36</v>
      </c>
      <c r="I28" s="115">
        <v>-10</v>
      </c>
      <c r="J28" s="116">
        <v>-27.777777777777779</v>
      </c>
    </row>
    <row r="29" spans="1:15" s="110" customFormat="1" ht="24.95" customHeight="1" x14ac:dyDescent="0.2">
      <c r="A29" s="193">
        <v>86</v>
      </c>
      <c r="B29" s="199" t="s">
        <v>165</v>
      </c>
      <c r="C29" s="113">
        <v>5.5447090980085907</v>
      </c>
      <c r="D29" s="115">
        <v>142</v>
      </c>
      <c r="E29" s="114">
        <v>206</v>
      </c>
      <c r="F29" s="114">
        <v>188</v>
      </c>
      <c r="G29" s="114">
        <v>116</v>
      </c>
      <c r="H29" s="140">
        <v>111</v>
      </c>
      <c r="I29" s="115">
        <v>31</v>
      </c>
      <c r="J29" s="116">
        <v>27.927927927927929</v>
      </c>
    </row>
    <row r="30" spans="1:15" s="110" customFormat="1" ht="24.95" customHeight="1" x14ac:dyDescent="0.2">
      <c r="A30" s="193">
        <v>87.88</v>
      </c>
      <c r="B30" s="204" t="s">
        <v>166</v>
      </c>
      <c r="C30" s="113">
        <v>3.5532994923857868</v>
      </c>
      <c r="D30" s="115">
        <v>91</v>
      </c>
      <c r="E30" s="114">
        <v>79</v>
      </c>
      <c r="F30" s="114">
        <v>153</v>
      </c>
      <c r="G30" s="114">
        <v>60</v>
      </c>
      <c r="H30" s="140">
        <v>84</v>
      </c>
      <c r="I30" s="115">
        <v>7</v>
      </c>
      <c r="J30" s="116">
        <v>8.3333333333333339</v>
      </c>
    </row>
    <row r="31" spans="1:15" s="110" customFormat="1" ht="24.95" customHeight="1" x14ac:dyDescent="0.2">
      <c r="A31" s="193" t="s">
        <v>167</v>
      </c>
      <c r="B31" s="199" t="s">
        <v>168</v>
      </c>
      <c r="C31" s="113">
        <v>3.0847325263568917</v>
      </c>
      <c r="D31" s="115">
        <v>79</v>
      </c>
      <c r="E31" s="114">
        <v>44</v>
      </c>
      <c r="F31" s="114">
        <v>92</v>
      </c>
      <c r="G31" s="114">
        <v>52</v>
      </c>
      <c r="H31" s="140">
        <v>57</v>
      </c>
      <c r="I31" s="115">
        <v>22</v>
      </c>
      <c r="J31" s="116">
        <v>38.596491228070178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8.0046856696602884</v>
      </c>
      <c r="D34" s="115">
        <v>205</v>
      </c>
      <c r="E34" s="114">
        <v>50</v>
      </c>
      <c r="F34" s="114">
        <v>96</v>
      </c>
      <c r="G34" s="114">
        <v>144</v>
      </c>
      <c r="H34" s="140">
        <v>132</v>
      </c>
      <c r="I34" s="115">
        <v>73</v>
      </c>
      <c r="J34" s="116">
        <v>55.303030303030305</v>
      </c>
    </row>
    <row r="35" spans="1:10" s="110" customFormat="1" ht="24.95" customHeight="1" x14ac:dyDescent="0.2">
      <c r="A35" s="292" t="s">
        <v>171</v>
      </c>
      <c r="B35" s="293" t="s">
        <v>172</v>
      </c>
      <c r="C35" s="113">
        <v>33.073018352206169</v>
      </c>
      <c r="D35" s="115">
        <v>847</v>
      </c>
      <c r="E35" s="114">
        <v>495</v>
      </c>
      <c r="F35" s="114">
        <v>1012</v>
      </c>
      <c r="G35" s="114">
        <v>764</v>
      </c>
      <c r="H35" s="140">
        <v>1083</v>
      </c>
      <c r="I35" s="115">
        <v>-236</v>
      </c>
      <c r="J35" s="116">
        <v>-21.791320406278857</v>
      </c>
    </row>
    <row r="36" spans="1:10" s="110" customFormat="1" ht="24.95" customHeight="1" x14ac:dyDescent="0.2">
      <c r="A36" s="294" t="s">
        <v>173</v>
      </c>
      <c r="B36" s="295" t="s">
        <v>174</v>
      </c>
      <c r="C36" s="125">
        <v>58.92229597813354</v>
      </c>
      <c r="D36" s="143">
        <v>1509</v>
      </c>
      <c r="E36" s="144">
        <v>1189</v>
      </c>
      <c r="F36" s="144">
        <v>1920</v>
      </c>
      <c r="G36" s="144">
        <v>1236</v>
      </c>
      <c r="H36" s="145">
        <v>1475</v>
      </c>
      <c r="I36" s="143">
        <v>34</v>
      </c>
      <c r="J36" s="146">
        <v>2.3050847457627119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2561</v>
      </c>
      <c r="F11" s="264">
        <v>1734</v>
      </c>
      <c r="G11" s="264">
        <v>3028</v>
      </c>
      <c r="H11" s="264">
        <v>2144</v>
      </c>
      <c r="I11" s="265">
        <v>2690</v>
      </c>
      <c r="J11" s="263">
        <v>-129</v>
      </c>
      <c r="K11" s="266">
        <v>-4.7955390334572492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36.470128855915661</v>
      </c>
      <c r="E13" s="115">
        <v>934</v>
      </c>
      <c r="F13" s="114">
        <v>549</v>
      </c>
      <c r="G13" s="114">
        <v>770</v>
      </c>
      <c r="H13" s="114">
        <v>762</v>
      </c>
      <c r="I13" s="140">
        <v>893</v>
      </c>
      <c r="J13" s="115">
        <v>41</v>
      </c>
      <c r="K13" s="116">
        <v>4.591265397536394</v>
      </c>
    </row>
    <row r="14" spans="1:15" ht="15.95" customHeight="1" x14ac:dyDescent="0.2">
      <c r="A14" s="306" t="s">
        <v>230</v>
      </c>
      <c r="B14" s="307"/>
      <c r="C14" s="308"/>
      <c r="D14" s="113">
        <v>51.112846544318629</v>
      </c>
      <c r="E14" s="115">
        <v>1309</v>
      </c>
      <c r="F14" s="114">
        <v>927</v>
      </c>
      <c r="G14" s="114">
        <v>1895</v>
      </c>
      <c r="H14" s="114">
        <v>1119</v>
      </c>
      <c r="I14" s="140">
        <v>1435</v>
      </c>
      <c r="J14" s="115">
        <v>-126</v>
      </c>
      <c r="K14" s="116">
        <v>-8.7804878048780495</v>
      </c>
    </row>
    <row r="15" spans="1:15" ht="15.95" customHeight="1" x14ac:dyDescent="0.2">
      <c r="A15" s="306" t="s">
        <v>231</v>
      </c>
      <c r="B15" s="307"/>
      <c r="C15" s="308"/>
      <c r="D15" s="113">
        <v>6.0913705583756341</v>
      </c>
      <c r="E15" s="115">
        <v>156</v>
      </c>
      <c r="F15" s="114">
        <v>112</v>
      </c>
      <c r="G15" s="114">
        <v>179</v>
      </c>
      <c r="H15" s="114">
        <v>119</v>
      </c>
      <c r="I15" s="140">
        <v>179</v>
      </c>
      <c r="J15" s="115">
        <v>-23</v>
      </c>
      <c r="K15" s="116">
        <v>-12.849162011173185</v>
      </c>
    </row>
    <row r="16" spans="1:15" ht="15.95" customHeight="1" x14ac:dyDescent="0.2">
      <c r="A16" s="306" t="s">
        <v>232</v>
      </c>
      <c r="B16" s="307"/>
      <c r="C16" s="308"/>
      <c r="D16" s="113">
        <v>6.2866067942210071</v>
      </c>
      <c r="E16" s="115">
        <v>161</v>
      </c>
      <c r="F16" s="114">
        <v>143</v>
      </c>
      <c r="G16" s="114">
        <v>173</v>
      </c>
      <c r="H16" s="114">
        <v>143</v>
      </c>
      <c r="I16" s="140">
        <v>183</v>
      </c>
      <c r="J16" s="115">
        <v>-22</v>
      </c>
      <c r="K16" s="116">
        <v>-12.021857923497267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8.9808668488871533</v>
      </c>
      <c r="E18" s="115">
        <v>230</v>
      </c>
      <c r="F18" s="114">
        <v>108</v>
      </c>
      <c r="G18" s="114">
        <v>196</v>
      </c>
      <c r="H18" s="114">
        <v>209</v>
      </c>
      <c r="I18" s="140">
        <v>208</v>
      </c>
      <c r="J18" s="115">
        <v>22</v>
      </c>
      <c r="K18" s="116">
        <v>10.576923076923077</v>
      </c>
    </row>
    <row r="19" spans="1:11" ht="14.1" customHeight="1" x14ac:dyDescent="0.2">
      <c r="A19" s="306" t="s">
        <v>235</v>
      </c>
      <c r="B19" s="307" t="s">
        <v>236</v>
      </c>
      <c r="C19" s="308"/>
      <c r="D19" s="113">
        <v>8.2780163998438105</v>
      </c>
      <c r="E19" s="115">
        <v>212</v>
      </c>
      <c r="F19" s="114">
        <v>102</v>
      </c>
      <c r="G19" s="114">
        <v>179</v>
      </c>
      <c r="H19" s="114">
        <v>200</v>
      </c>
      <c r="I19" s="140">
        <v>193</v>
      </c>
      <c r="J19" s="115">
        <v>19</v>
      </c>
      <c r="K19" s="116">
        <v>9.8445595854922274</v>
      </c>
    </row>
    <row r="20" spans="1:11" ht="14.1" customHeight="1" x14ac:dyDescent="0.2">
      <c r="A20" s="306">
        <v>12</v>
      </c>
      <c r="B20" s="307" t="s">
        <v>237</v>
      </c>
      <c r="C20" s="308"/>
      <c r="D20" s="113">
        <v>2.9285435376805937</v>
      </c>
      <c r="E20" s="115">
        <v>75</v>
      </c>
      <c r="F20" s="114">
        <v>18</v>
      </c>
      <c r="G20" s="114">
        <v>27</v>
      </c>
      <c r="H20" s="114">
        <v>20</v>
      </c>
      <c r="I20" s="140">
        <v>42</v>
      </c>
      <c r="J20" s="115">
        <v>33</v>
      </c>
      <c r="K20" s="116">
        <v>78.571428571428569</v>
      </c>
    </row>
    <row r="21" spans="1:11" ht="14.1" customHeight="1" x14ac:dyDescent="0.2">
      <c r="A21" s="306">
        <v>21</v>
      </c>
      <c r="B21" s="307" t="s">
        <v>238</v>
      </c>
      <c r="C21" s="308"/>
      <c r="D21" s="113">
        <v>0.93713393205778994</v>
      </c>
      <c r="E21" s="115">
        <v>24</v>
      </c>
      <c r="F21" s="114">
        <v>23</v>
      </c>
      <c r="G21" s="114">
        <v>34</v>
      </c>
      <c r="H21" s="114">
        <v>21</v>
      </c>
      <c r="I21" s="140">
        <v>41</v>
      </c>
      <c r="J21" s="115">
        <v>-17</v>
      </c>
      <c r="K21" s="116">
        <v>-41.463414634146339</v>
      </c>
    </row>
    <row r="22" spans="1:11" ht="14.1" customHeight="1" x14ac:dyDescent="0.2">
      <c r="A22" s="306">
        <v>22</v>
      </c>
      <c r="B22" s="307" t="s">
        <v>239</v>
      </c>
      <c r="C22" s="308"/>
      <c r="D22" s="113">
        <v>1.6009371339320577</v>
      </c>
      <c r="E22" s="115">
        <v>41</v>
      </c>
      <c r="F22" s="114">
        <v>21</v>
      </c>
      <c r="G22" s="114">
        <v>52</v>
      </c>
      <c r="H22" s="114">
        <v>29</v>
      </c>
      <c r="I22" s="140">
        <v>41</v>
      </c>
      <c r="J22" s="115">
        <v>0</v>
      </c>
      <c r="K22" s="116">
        <v>0</v>
      </c>
    </row>
    <row r="23" spans="1:11" ht="14.1" customHeight="1" x14ac:dyDescent="0.2">
      <c r="A23" s="306">
        <v>23</v>
      </c>
      <c r="B23" s="307" t="s">
        <v>240</v>
      </c>
      <c r="C23" s="308"/>
      <c r="D23" s="113">
        <v>0.31237797735259665</v>
      </c>
      <c r="E23" s="115">
        <v>8</v>
      </c>
      <c r="F23" s="114">
        <v>17</v>
      </c>
      <c r="G23" s="114">
        <v>28</v>
      </c>
      <c r="H23" s="114">
        <v>20</v>
      </c>
      <c r="I23" s="140">
        <v>16</v>
      </c>
      <c r="J23" s="115">
        <v>-8</v>
      </c>
      <c r="K23" s="116">
        <v>-50</v>
      </c>
    </row>
    <row r="24" spans="1:11" ht="14.1" customHeight="1" x14ac:dyDescent="0.2">
      <c r="A24" s="306">
        <v>24</v>
      </c>
      <c r="B24" s="307" t="s">
        <v>241</v>
      </c>
      <c r="C24" s="308"/>
      <c r="D24" s="113">
        <v>4.1780554470909799</v>
      </c>
      <c r="E24" s="115">
        <v>107</v>
      </c>
      <c r="F24" s="114">
        <v>65</v>
      </c>
      <c r="G24" s="114">
        <v>110</v>
      </c>
      <c r="H24" s="114">
        <v>88</v>
      </c>
      <c r="I24" s="140">
        <v>146</v>
      </c>
      <c r="J24" s="115">
        <v>-39</v>
      </c>
      <c r="K24" s="116">
        <v>-26.712328767123289</v>
      </c>
    </row>
    <row r="25" spans="1:11" ht="14.1" customHeight="1" x14ac:dyDescent="0.2">
      <c r="A25" s="306">
        <v>25</v>
      </c>
      <c r="B25" s="307" t="s">
        <v>242</v>
      </c>
      <c r="C25" s="308"/>
      <c r="D25" s="113">
        <v>5.4666146036704415</v>
      </c>
      <c r="E25" s="115">
        <v>140</v>
      </c>
      <c r="F25" s="114">
        <v>76</v>
      </c>
      <c r="G25" s="114">
        <v>171</v>
      </c>
      <c r="H25" s="114">
        <v>107</v>
      </c>
      <c r="I25" s="140">
        <v>177</v>
      </c>
      <c r="J25" s="115">
        <v>-37</v>
      </c>
      <c r="K25" s="116">
        <v>-20.903954802259886</v>
      </c>
    </row>
    <row r="26" spans="1:11" ht="14.1" customHeight="1" x14ac:dyDescent="0.2">
      <c r="A26" s="306">
        <v>26</v>
      </c>
      <c r="B26" s="307" t="s">
        <v>243</v>
      </c>
      <c r="C26" s="308"/>
      <c r="D26" s="113">
        <v>3.24092151503319</v>
      </c>
      <c r="E26" s="115">
        <v>83</v>
      </c>
      <c r="F26" s="114">
        <v>37</v>
      </c>
      <c r="G26" s="114">
        <v>105</v>
      </c>
      <c r="H26" s="114">
        <v>48</v>
      </c>
      <c r="I26" s="140">
        <v>92</v>
      </c>
      <c r="J26" s="115">
        <v>-9</v>
      </c>
      <c r="K26" s="116">
        <v>-9.7826086956521738</v>
      </c>
    </row>
    <row r="27" spans="1:11" ht="14.1" customHeight="1" x14ac:dyDescent="0.2">
      <c r="A27" s="306">
        <v>27</v>
      </c>
      <c r="B27" s="307" t="s">
        <v>244</v>
      </c>
      <c r="C27" s="308"/>
      <c r="D27" s="113">
        <v>2.4599765716516986</v>
      </c>
      <c r="E27" s="115">
        <v>63</v>
      </c>
      <c r="F27" s="114">
        <v>45</v>
      </c>
      <c r="G27" s="114">
        <v>87</v>
      </c>
      <c r="H27" s="114">
        <v>46</v>
      </c>
      <c r="I27" s="140">
        <v>63</v>
      </c>
      <c r="J27" s="115">
        <v>0</v>
      </c>
      <c r="K27" s="116">
        <v>0</v>
      </c>
    </row>
    <row r="28" spans="1:11" ht="14.1" customHeight="1" x14ac:dyDescent="0.2">
      <c r="A28" s="306">
        <v>28</v>
      </c>
      <c r="B28" s="307" t="s">
        <v>245</v>
      </c>
      <c r="C28" s="308"/>
      <c r="D28" s="113">
        <v>0.74189769621241708</v>
      </c>
      <c r="E28" s="115">
        <v>19</v>
      </c>
      <c r="F28" s="114">
        <v>15</v>
      </c>
      <c r="G28" s="114">
        <v>13</v>
      </c>
      <c r="H28" s="114">
        <v>34</v>
      </c>
      <c r="I28" s="140">
        <v>7</v>
      </c>
      <c r="J28" s="115">
        <v>12</v>
      </c>
      <c r="K28" s="116">
        <v>171.42857142857142</v>
      </c>
    </row>
    <row r="29" spans="1:11" ht="14.1" customHeight="1" x14ac:dyDescent="0.2">
      <c r="A29" s="306">
        <v>29</v>
      </c>
      <c r="B29" s="307" t="s">
        <v>246</v>
      </c>
      <c r="C29" s="308"/>
      <c r="D29" s="113">
        <v>3.0456852791878171</v>
      </c>
      <c r="E29" s="115">
        <v>78</v>
      </c>
      <c r="F29" s="114">
        <v>45</v>
      </c>
      <c r="G29" s="114">
        <v>90</v>
      </c>
      <c r="H29" s="114">
        <v>81</v>
      </c>
      <c r="I29" s="140">
        <v>97</v>
      </c>
      <c r="J29" s="115">
        <v>-19</v>
      </c>
      <c r="K29" s="116">
        <v>-19.587628865979383</v>
      </c>
    </row>
    <row r="30" spans="1:11" ht="14.1" customHeight="1" x14ac:dyDescent="0.2">
      <c r="A30" s="306" t="s">
        <v>247</v>
      </c>
      <c r="B30" s="307" t="s">
        <v>248</v>
      </c>
      <c r="C30" s="308"/>
      <c r="D30" s="113">
        <v>0.89808668488871535</v>
      </c>
      <c r="E30" s="115">
        <v>23</v>
      </c>
      <c r="F30" s="114">
        <v>13</v>
      </c>
      <c r="G30" s="114">
        <v>47</v>
      </c>
      <c r="H30" s="114">
        <v>25</v>
      </c>
      <c r="I30" s="140" t="s">
        <v>513</v>
      </c>
      <c r="J30" s="115" t="s">
        <v>513</v>
      </c>
      <c r="K30" s="116" t="s">
        <v>513</v>
      </c>
    </row>
    <row r="31" spans="1:11" ht="14.1" customHeight="1" x14ac:dyDescent="0.2">
      <c r="A31" s="306" t="s">
        <v>249</v>
      </c>
      <c r="B31" s="307" t="s">
        <v>250</v>
      </c>
      <c r="C31" s="308"/>
      <c r="D31" s="113">
        <v>2.1475985942991018</v>
      </c>
      <c r="E31" s="115">
        <v>55</v>
      </c>
      <c r="F31" s="114">
        <v>32</v>
      </c>
      <c r="G31" s="114">
        <v>43</v>
      </c>
      <c r="H31" s="114">
        <v>56</v>
      </c>
      <c r="I31" s="140">
        <v>64</v>
      </c>
      <c r="J31" s="115">
        <v>-9</v>
      </c>
      <c r="K31" s="116">
        <v>-14.0625</v>
      </c>
    </row>
    <row r="32" spans="1:11" ht="14.1" customHeight="1" x14ac:dyDescent="0.2">
      <c r="A32" s="306">
        <v>31</v>
      </c>
      <c r="B32" s="307" t="s">
        <v>251</v>
      </c>
      <c r="C32" s="308"/>
      <c r="D32" s="113">
        <v>0.66380320187426789</v>
      </c>
      <c r="E32" s="115">
        <v>17</v>
      </c>
      <c r="F32" s="114">
        <v>9</v>
      </c>
      <c r="G32" s="114">
        <v>20</v>
      </c>
      <c r="H32" s="114">
        <v>11</v>
      </c>
      <c r="I32" s="140">
        <v>20</v>
      </c>
      <c r="J32" s="115">
        <v>-3</v>
      </c>
      <c r="K32" s="116">
        <v>-15</v>
      </c>
    </row>
    <row r="33" spans="1:11" ht="14.1" customHeight="1" x14ac:dyDescent="0.2">
      <c r="A33" s="306">
        <v>32</v>
      </c>
      <c r="B33" s="307" t="s">
        <v>252</v>
      </c>
      <c r="C33" s="308"/>
      <c r="D33" s="113">
        <v>7.1065989847715736</v>
      </c>
      <c r="E33" s="115">
        <v>182</v>
      </c>
      <c r="F33" s="114">
        <v>91</v>
      </c>
      <c r="G33" s="114">
        <v>185</v>
      </c>
      <c r="H33" s="114">
        <v>184</v>
      </c>
      <c r="I33" s="140">
        <v>208</v>
      </c>
      <c r="J33" s="115">
        <v>-26</v>
      </c>
      <c r="K33" s="116">
        <v>-12.5</v>
      </c>
    </row>
    <row r="34" spans="1:11" ht="14.1" customHeight="1" x14ac:dyDescent="0.2">
      <c r="A34" s="306">
        <v>33</v>
      </c>
      <c r="B34" s="307" t="s">
        <v>253</v>
      </c>
      <c r="C34" s="308"/>
      <c r="D34" s="113">
        <v>3.8656774697383836</v>
      </c>
      <c r="E34" s="115">
        <v>99</v>
      </c>
      <c r="F34" s="114">
        <v>28</v>
      </c>
      <c r="G34" s="114">
        <v>80</v>
      </c>
      <c r="H34" s="114">
        <v>95</v>
      </c>
      <c r="I34" s="140">
        <v>110</v>
      </c>
      <c r="J34" s="115">
        <v>-11</v>
      </c>
      <c r="K34" s="116">
        <v>-10</v>
      </c>
    </row>
    <row r="35" spans="1:11" ht="14.1" customHeight="1" x14ac:dyDescent="0.2">
      <c r="A35" s="306">
        <v>34</v>
      </c>
      <c r="B35" s="307" t="s">
        <v>254</v>
      </c>
      <c r="C35" s="308"/>
      <c r="D35" s="113">
        <v>1.3666536509176104</v>
      </c>
      <c r="E35" s="115">
        <v>35</v>
      </c>
      <c r="F35" s="114">
        <v>33</v>
      </c>
      <c r="G35" s="114">
        <v>53</v>
      </c>
      <c r="H35" s="114">
        <v>59</v>
      </c>
      <c r="I35" s="140">
        <v>73</v>
      </c>
      <c r="J35" s="115">
        <v>-38</v>
      </c>
      <c r="K35" s="116">
        <v>-52.054794520547944</v>
      </c>
    </row>
    <row r="36" spans="1:11" ht="14.1" customHeight="1" x14ac:dyDescent="0.2">
      <c r="A36" s="306">
        <v>41</v>
      </c>
      <c r="B36" s="307" t="s">
        <v>255</v>
      </c>
      <c r="C36" s="308"/>
      <c r="D36" s="113">
        <v>0.78094494338149156</v>
      </c>
      <c r="E36" s="115">
        <v>20</v>
      </c>
      <c r="F36" s="114">
        <v>13</v>
      </c>
      <c r="G36" s="114">
        <v>18</v>
      </c>
      <c r="H36" s="114">
        <v>9</v>
      </c>
      <c r="I36" s="140">
        <v>30</v>
      </c>
      <c r="J36" s="115">
        <v>-10</v>
      </c>
      <c r="K36" s="116">
        <v>-33.333333333333336</v>
      </c>
    </row>
    <row r="37" spans="1:11" ht="14.1" customHeight="1" x14ac:dyDescent="0.2">
      <c r="A37" s="306">
        <v>42</v>
      </c>
      <c r="B37" s="307" t="s">
        <v>256</v>
      </c>
      <c r="C37" s="308"/>
      <c r="D37" s="113">
        <v>0.15618898867629832</v>
      </c>
      <c r="E37" s="115">
        <v>4</v>
      </c>
      <c r="F37" s="114" t="s">
        <v>513</v>
      </c>
      <c r="G37" s="114">
        <v>5</v>
      </c>
      <c r="H37" s="114">
        <v>4</v>
      </c>
      <c r="I37" s="140" t="s">
        <v>513</v>
      </c>
      <c r="J37" s="115" t="s">
        <v>513</v>
      </c>
      <c r="K37" s="116" t="s">
        <v>513</v>
      </c>
    </row>
    <row r="38" spans="1:11" ht="14.1" customHeight="1" x14ac:dyDescent="0.2">
      <c r="A38" s="306">
        <v>43</v>
      </c>
      <c r="B38" s="307" t="s">
        <v>257</v>
      </c>
      <c r="C38" s="308"/>
      <c r="D38" s="113">
        <v>1.0542756735650136</v>
      </c>
      <c r="E38" s="115">
        <v>27</v>
      </c>
      <c r="F38" s="114">
        <v>24</v>
      </c>
      <c r="G38" s="114">
        <v>45</v>
      </c>
      <c r="H38" s="114">
        <v>18</v>
      </c>
      <c r="I38" s="140">
        <v>25</v>
      </c>
      <c r="J38" s="115">
        <v>2</v>
      </c>
      <c r="K38" s="116">
        <v>8</v>
      </c>
    </row>
    <row r="39" spans="1:11" ht="14.1" customHeight="1" x14ac:dyDescent="0.2">
      <c r="A39" s="306">
        <v>51</v>
      </c>
      <c r="B39" s="307" t="s">
        <v>258</v>
      </c>
      <c r="C39" s="308"/>
      <c r="D39" s="113">
        <v>4.9199531433033972</v>
      </c>
      <c r="E39" s="115">
        <v>126</v>
      </c>
      <c r="F39" s="114">
        <v>94</v>
      </c>
      <c r="G39" s="114">
        <v>132</v>
      </c>
      <c r="H39" s="114">
        <v>121</v>
      </c>
      <c r="I39" s="140">
        <v>113</v>
      </c>
      <c r="J39" s="115">
        <v>13</v>
      </c>
      <c r="K39" s="116">
        <v>11.504424778761061</v>
      </c>
    </row>
    <row r="40" spans="1:11" ht="14.1" customHeight="1" x14ac:dyDescent="0.2">
      <c r="A40" s="306" t="s">
        <v>259</v>
      </c>
      <c r="B40" s="307" t="s">
        <v>260</v>
      </c>
      <c r="C40" s="308"/>
      <c r="D40" s="113">
        <v>4.5294806716126512</v>
      </c>
      <c r="E40" s="115">
        <v>116</v>
      </c>
      <c r="F40" s="114">
        <v>84</v>
      </c>
      <c r="G40" s="114">
        <v>117</v>
      </c>
      <c r="H40" s="114">
        <v>109</v>
      </c>
      <c r="I40" s="140">
        <v>97</v>
      </c>
      <c r="J40" s="115">
        <v>19</v>
      </c>
      <c r="K40" s="116">
        <v>19.587628865979383</v>
      </c>
    </row>
    <row r="41" spans="1:11" ht="14.1" customHeight="1" x14ac:dyDescent="0.2">
      <c r="A41" s="306"/>
      <c r="B41" s="307" t="s">
        <v>261</v>
      </c>
      <c r="C41" s="308"/>
      <c r="D41" s="113">
        <v>3.9437719640765327</v>
      </c>
      <c r="E41" s="115">
        <v>101</v>
      </c>
      <c r="F41" s="114">
        <v>73</v>
      </c>
      <c r="G41" s="114">
        <v>103</v>
      </c>
      <c r="H41" s="114">
        <v>98</v>
      </c>
      <c r="I41" s="140">
        <v>84</v>
      </c>
      <c r="J41" s="115">
        <v>17</v>
      </c>
      <c r="K41" s="116">
        <v>20.238095238095237</v>
      </c>
    </row>
    <row r="42" spans="1:11" ht="14.1" customHeight="1" x14ac:dyDescent="0.2">
      <c r="A42" s="306">
        <v>52</v>
      </c>
      <c r="B42" s="307" t="s">
        <v>262</v>
      </c>
      <c r="C42" s="308"/>
      <c r="D42" s="113">
        <v>6.1694650527137833</v>
      </c>
      <c r="E42" s="115">
        <v>158</v>
      </c>
      <c r="F42" s="114">
        <v>106</v>
      </c>
      <c r="G42" s="114">
        <v>185</v>
      </c>
      <c r="H42" s="114">
        <v>138</v>
      </c>
      <c r="I42" s="140">
        <v>218</v>
      </c>
      <c r="J42" s="115">
        <v>-60</v>
      </c>
      <c r="K42" s="116">
        <v>-27.522935779816514</v>
      </c>
    </row>
    <row r="43" spans="1:11" ht="14.1" customHeight="1" x14ac:dyDescent="0.2">
      <c r="A43" s="306" t="s">
        <v>263</v>
      </c>
      <c r="B43" s="307" t="s">
        <v>264</v>
      </c>
      <c r="C43" s="308"/>
      <c r="D43" s="113">
        <v>4.2171026942600545</v>
      </c>
      <c r="E43" s="115">
        <v>108</v>
      </c>
      <c r="F43" s="114">
        <v>95</v>
      </c>
      <c r="G43" s="114">
        <v>142</v>
      </c>
      <c r="H43" s="114">
        <v>98</v>
      </c>
      <c r="I43" s="140">
        <v>159</v>
      </c>
      <c r="J43" s="115">
        <v>-51</v>
      </c>
      <c r="K43" s="116">
        <v>-32.075471698113205</v>
      </c>
    </row>
    <row r="44" spans="1:11" ht="14.1" customHeight="1" x14ac:dyDescent="0.2">
      <c r="A44" s="306">
        <v>53</v>
      </c>
      <c r="B44" s="307" t="s">
        <v>265</v>
      </c>
      <c r="C44" s="308"/>
      <c r="D44" s="113">
        <v>0.78094494338149156</v>
      </c>
      <c r="E44" s="115">
        <v>20</v>
      </c>
      <c r="F44" s="114">
        <v>13</v>
      </c>
      <c r="G44" s="114">
        <v>25</v>
      </c>
      <c r="H44" s="114">
        <v>48</v>
      </c>
      <c r="I44" s="140">
        <v>15</v>
      </c>
      <c r="J44" s="115">
        <v>5</v>
      </c>
      <c r="K44" s="116">
        <v>33.333333333333336</v>
      </c>
    </row>
    <row r="45" spans="1:11" ht="14.1" customHeight="1" x14ac:dyDescent="0.2">
      <c r="A45" s="306" t="s">
        <v>266</v>
      </c>
      <c r="B45" s="307" t="s">
        <v>267</v>
      </c>
      <c r="C45" s="308"/>
      <c r="D45" s="113">
        <v>0.78094494338149156</v>
      </c>
      <c r="E45" s="115">
        <v>20</v>
      </c>
      <c r="F45" s="114">
        <v>12</v>
      </c>
      <c r="G45" s="114">
        <v>25</v>
      </c>
      <c r="H45" s="114">
        <v>46</v>
      </c>
      <c r="I45" s="140">
        <v>15</v>
      </c>
      <c r="J45" s="115">
        <v>5</v>
      </c>
      <c r="K45" s="116">
        <v>33.333333333333336</v>
      </c>
    </row>
    <row r="46" spans="1:11" ht="14.1" customHeight="1" x14ac:dyDescent="0.2">
      <c r="A46" s="306">
        <v>54</v>
      </c>
      <c r="B46" s="307" t="s">
        <v>268</v>
      </c>
      <c r="C46" s="308"/>
      <c r="D46" s="113">
        <v>5.7789925810230383</v>
      </c>
      <c r="E46" s="115">
        <v>148</v>
      </c>
      <c r="F46" s="114">
        <v>60</v>
      </c>
      <c r="G46" s="114">
        <v>74</v>
      </c>
      <c r="H46" s="114">
        <v>36</v>
      </c>
      <c r="I46" s="140">
        <v>76</v>
      </c>
      <c r="J46" s="115">
        <v>72</v>
      </c>
      <c r="K46" s="116">
        <v>94.736842105263165</v>
      </c>
    </row>
    <row r="47" spans="1:11" ht="14.1" customHeight="1" x14ac:dyDescent="0.2">
      <c r="A47" s="306">
        <v>61</v>
      </c>
      <c r="B47" s="307" t="s">
        <v>269</v>
      </c>
      <c r="C47" s="308"/>
      <c r="D47" s="113">
        <v>1.1714174150722374</v>
      </c>
      <c r="E47" s="115">
        <v>30</v>
      </c>
      <c r="F47" s="114">
        <v>27</v>
      </c>
      <c r="G47" s="114">
        <v>47</v>
      </c>
      <c r="H47" s="114">
        <v>28</v>
      </c>
      <c r="I47" s="140">
        <v>46</v>
      </c>
      <c r="J47" s="115">
        <v>-16</v>
      </c>
      <c r="K47" s="116">
        <v>-34.782608695652172</v>
      </c>
    </row>
    <row r="48" spans="1:11" ht="14.1" customHeight="1" x14ac:dyDescent="0.2">
      <c r="A48" s="306">
        <v>62</v>
      </c>
      <c r="B48" s="307" t="s">
        <v>270</v>
      </c>
      <c r="C48" s="308"/>
      <c r="D48" s="113">
        <v>6.1304178055447087</v>
      </c>
      <c r="E48" s="115">
        <v>157</v>
      </c>
      <c r="F48" s="114">
        <v>201</v>
      </c>
      <c r="G48" s="114">
        <v>282</v>
      </c>
      <c r="H48" s="114">
        <v>165</v>
      </c>
      <c r="I48" s="140">
        <v>199</v>
      </c>
      <c r="J48" s="115">
        <v>-42</v>
      </c>
      <c r="K48" s="116">
        <v>-21.105527638190956</v>
      </c>
    </row>
    <row r="49" spans="1:11" ht="14.1" customHeight="1" x14ac:dyDescent="0.2">
      <c r="A49" s="306">
        <v>63</v>
      </c>
      <c r="B49" s="307" t="s">
        <v>271</v>
      </c>
      <c r="C49" s="308"/>
      <c r="D49" s="113">
        <v>2.8504490433424445</v>
      </c>
      <c r="E49" s="115">
        <v>73</v>
      </c>
      <c r="F49" s="114">
        <v>59</v>
      </c>
      <c r="G49" s="114">
        <v>63</v>
      </c>
      <c r="H49" s="114">
        <v>75</v>
      </c>
      <c r="I49" s="140">
        <v>73</v>
      </c>
      <c r="J49" s="115">
        <v>0</v>
      </c>
      <c r="K49" s="116">
        <v>0</v>
      </c>
    </row>
    <row r="50" spans="1:11" ht="14.1" customHeight="1" x14ac:dyDescent="0.2">
      <c r="A50" s="306" t="s">
        <v>272</v>
      </c>
      <c r="B50" s="307" t="s">
        <v>273</v>
      </c>
      <c r="C50" s="308"/>
      <c r="D50" s="113">
        <v>0.23428348301444749</v>
      </c>
      <c r="E50" s="115">
        <v>6</v>
      </c>
      <c r="F50" s="114">
        <v>5</v>
      </c>
      <c r="G50" s="114">
        <v>12</v>
      </c>
      <c r="H50" s="114">
        <v>10</v>
      </c>
      <c r="I50" s="140">
        <v>5</v>
      </c>
      <c r="J50" s="115">
        <v>1</v>
      </c>
      <c r="K50" s="116">
        <v>20</v>
      </c>
    </row>
    <row r="51" spans="1:11" ht="14.1" customHeight="1" x14ac:dyDescent="0.2">
      <c r="A51" s="306" t="s">
        <v>274</v>
      </c>
      <c r="B51" s="307" t="s">
        <v>275</v>
      </c>
      <c r="C51" s="308"/>
      <c r="D51" s="113">
        <v>2.3818820773135494</v>
      </c>
      <c r="E51" s="115">
        <v>61</v>
      </c>
      <c r="F51" s="114">
        <v>49</v>
      </c>
      <c r="G51" s="114">
        <v>50</v>
      </c>
      <c r="H51" s="114">
        <v>63</v>
      </c>
      <c r="I51" s="140">
        <v>64</v>
      </c>
      <c r="J51" s="115">
        <v>-3</v>
      </c>
      <c r="K51" s="116">
        <v>-4.6875</v>
      </c>
    </row>
    <row r="52" spans="1:11" ht="14.1" customHeight="1" x14ac:dyDescent="0.2">
      <c r="A52" s="306">
        <v>71</v>
      </c>
      <c r="B52" s="307" t="s">
        <v>276</v>
      </c>
      <c r="C52" s="308"/>
      <c r="D52" s="113">
        <v>8.3951581413510343</v>
      </c>
      <c r="E52" s="115">
        <v>215</v>
      </c>
      <c r="F52" s="114">
        <v>126</v>
      </c>
      <c r="G52" s="114">
        <v>226</v>
      </c>
      <c r="H52" s="114">
        <v>153</v>
      </c>
      <c r="I52" s="140">
        <v>226</v>
      </c>
      <c r="J52" s="115">
        <v>-11</v>
      </c>
      <c r="K52" s="116">
        <v>-4.8672566371681416</v>
      </c>
    </row>
    <row r="53" spans="1:11" ht="14.1" customHeight="1" x14ac:dyDescent="0.2">
      <c r="A53" s="306" t="s">
        <v>277</v>
      </c>
      <c r="B53" s="307" t="s">
        <v>278</v>
      </c>
      <c r="C53" s="308"/>
      <c r="D53" s="113">
        <v>2.8894962905115191</v>
      </c>
      <c r="E53" s="115">
        <v>74</v>
      </c>
      <c r="F53" s="114">
        <v>47</v>
      </c>
      <c r="G53" s="114">
        <v>83</v>
      </c>
      <c r="H53" s="114">
        <v>44</v>
      </c>
      <c r="I53" s="140">
        <v>85</v>
      </c>
      <c r="J53" s="115">
        <v>-11</v>
      </c>
      <c r="K53" s="116">
        <v>-12.941176470588236</v>
      </c>
    </row>
    <row r="54" spans="1:11" ht="14.1" customHeight="1" x14ac:dyDescent="0.2">
      <c r="A54" s="306" t="s">
        <v>279</v>
      </c>
      <c r="B54" s="307" t="s">
        <v>280</v>
      </c>
      <c r="C54" s="308"/>
      <c r="D54" s="113">
        <v>4.9980476376415464</v>
      </c>
      <c r="E54" s="115">
        <v>128</v>
      </c>
      <c r="F54" s="114">
        <v>70</v>
      </c>
      <c r="G54" s="114">
        <v>132</v>
      </c>
      <c r="H54" s="114">
        <v>90</v>
      </c>
      <c r="I54" s="140">
        <v>127</v>
      </c>
      <c r="J54" s="115">
        <v>1</v>
      </c>
      <c r="K54" s="116">
        <v>0.78740157480314965</v>
      </c>
    </row>
    <row r="55" spans="1:11" ht="14.1" customHeight="1" x14ac:dyDescent="0.2">
      <c r="A55" s="306">
        <v>72</v>
      </c>
      <c r="B55" s="307" t="s">
        <v>281</v>
      </c>
      <c r="C55" s="308"/>
      <c r="D55" s="113">
        <v>1.5618898867629831</v>
      </c>
      <c r="E55" s="115">
        <v>40</v>
      </c>
      <c r="F55" s="114">
        <v>26</v>
      </c>
      <c r="G55" s="114">
        <v>61</v>
      </c>
      <c r="H55" s="114">
        <v>32</v>
      </c>
      <c r="I55" s="140">
        <v>52</v>
      </c>
      <c r="J55" s="115">
        <v>-12</v>
      </c>
      <c r="K55" s="116">
        <v>-23.076923076923077</v>
      </c>
    </row>
    <row r="56" spans="1:11" ht="14.1" customHeight="1" x14ac:dyDescent="0.2">
      <c r="A56" s="306" t="s">
        <v>282</v>
      </c>
      <c r="B56" s="307" t="s">
        <v>283</v>
      </c>
      <c r="C56" s="308"/>
      <c r="D56" s="113">
        <v>0.93713393205778994</v>
      </c>
      <c r="E56" s="115">
        <v>24</v>
      </c>
      <c r="F56" s="114">
        <v>9</v>
      </c>
      <c r="G56" s="114">
        <v>30</v>
      </c>
      <c r="H56" s="114">
        <v>14</v>
      </c>
      <c r="I56" s="140">
        <v>30</v>
      </c>
      <c r="J56" s="115">
        <v>-6</v>
      </c>
      <c r="K56" s="116">
        <v>-20</v>
      </c>
    </row>
    <row r="57" spans="1:11" ht="14.1" customHeight="1" x14ac:dyDescent="0.2">
      <c r="A57" s="306" t="s">
        <v>284</v>
      </c>
      <c r="B57" s="307" t="s">
        <v>285</v>
      </c>
      <c r="C57" s="308"/>
      <c r="D57" s="113">
        <v>0.42951971885982038</v>
      </c>
      <c r="E57" s="115">
        <v>11</v>
      </c>
      <c r="F57" s="114">
        <v>12</v>
      </c>
      <c r="G57" s="114">
        <v>14</v>
      </c>
      <c r="H57" s="114">
        <v>15</v>
      </c>
      <c r="I57" s="140">
        <v>18</v>
      </c>
      <c r="J57" s="115">
        <v>-7</v>
      </c>
      <c r="K57" s="116">
        <v>-38.888888888888886</v>
      </c>
    </row>
    <row r="58" spans="1:11" ht="14.1" customHeight="1" x14ac:dyDescent="0.2">
      <c r="A58" s="306">
        <v>73</v>
      </c>
      <c r="B58" s="307" t="s">
        <v>286</v>
      </c>
      <c r="C58" s="308"/>
      <c r="D58" s="113">
        <v>1.015228426395939</v>
      </c>
      <c r="E58" s="115">
        <v>26</v>
      </c>
      <c r="F58" s="114">
        <v>22</v>
      </c>
      <c r="G58" s="114">
        <v>62</v>
      </c>
      <c r="H58" s="114">
        <v>26</v>
      </c>
      <c r="I58" s="140">
        <v>25</v>
      </c>
      <c r="J58" s="115">
        <v>1</v>
      </c>
      <c r="K58" s="116">
        <v>4</v>
      </c>
    </row>
    <row r="59" spans="1:11" ht="14.1" customHeight="1" x14ac:dyDescent="0.2">
      <c r="A59" s="306" t="s">
        <v>287</v>
      </c>
      <c r="B59" s="307" t="s">
        <v>288</v>
      </c>
      <c r="C59" s="308"/>
      <c r="D59" s="113">
        <v>0.66380320187426789</v>
      </c>
      <c r="E59" s="115">
        <v>17</v>
      </c>
      <c r="F59" s="114">
        <v>17</v>
      </c>
      <c r="G59" s="114">
        <v>41</v>
      </c>
      <c r="H59" s="114">
        <v>21</v>
      </c>
      <c r="I59" s="140">
        <v>22</v>
      </c>
      <c r="J59" s="115">
        <v>-5</v>
      </c>
      <c r="K59" s="116">
        <v>-22.727272727272727</v>
      </c>
    </row>
    <row r="60" spans="1:11" ht="14.1" customHeight="1" x14ac:dyDescent="0.2">
      <c r="A60" s="306">
        <v>81</v>
      </c>
      <c r="B60" s="307" t="s">
        <v>289</v>
      </c>
      <c r="C60" s="308"/>
      <c r="D60" s="113">
        <v>5.4666146036704415</v>
      </c>
      <c r="E60" s="115">
        <v>140</v>
      </c>
      <c r="F60" s="114">
        <v>192</v>
      </c>
      <c r="G60" s="114">
        <v>161</v>
      </c>
      <c r="H60" s="114">
        <v>94</v>
      </c>
      <c r="I60" s="140">
        <v>89</v>
      </c>
      <c r="J60" s="115">
        <v>51</v>
      </c>
      <c r="K60" s="116">
        <v>57.303370786516851</v>
      </c>
    </row>
    <row r="61" spans="1:11" ht="14.1" customHeight="1" x14ac:dyDescent="0.2">
      <c r="A61" s="306" t="s">
        <v>290</v>
      </c>
      <c r="B61" s="307" t="s">
        <v>291</v>
      </c>
      <c r="C61" s="308"/>
      <c r="D61" s="113">
        <v>1.9133151112846545</v>
      </c>
      <c r="E61" s="115">
        <v>49</v>
      </c>
      <c r="F61" s="114">
        <v>36</v>
      </c>
      <c r="G61" s="114">
        <v>72</v>
      </c>
      <c r="H61" s="114">
        <v>29</v>
      </c>
      <c r="I61" s="140">
        <v>24</v>
      </c>
      <c r="J61" s="115">
        <v>25</v>
      </c>
      <c r="K61" s="116">
        <v>104.16666666666667</v>
      </c>
    </row>
    <row r="62" spans="1:11" ht="14.1" customHeight="1" x14ac:dyDescent="0.2">
      <c r="A62" s="306" t="s">
        <v>292</v>
      </c>
      <c r="B62" s="307" t="s">
        <v>293</v>
      </c>
      <c r="C62" s="308"/>
      <c r="D62" s="113">
        <v>1.5618898867629831</v>
      </c>
      <c r="E62" s="115">
        <v>40</v>
      </c>
      <c r="F62" s="114">
        <v>106</v>
      </c>
      <c r="G62" s="114">
        <v>36</v>
      </c>
      <c r="H62" s="114">
        <v>20</v>
      </c>
      <c r="I62" s="140">
        <v>28</v>
      </c>
      <c r="J62" s="115">
        <v>12</v>
      </c>
      <c r="K62" s="116">
        <v>42.857142857142854</v>
      </c>
    </row>
    <row r="63" spans="1:11" ht="14.1" customHeight="1" x14ac:dyDescent="0.2">
      <c r="A63" s="306"/>
      <c r="B63" s="307" t="s">
        <v>294</v>
      </c>
      <c r="C63" s="308"/>
      <c r="D63" s="113">
        <v>1.4837953924248342</v>
      </c>
      <c r="E63" s="115">
        <v>38</v>
      </c>
      <c r="F63" s="114">
        <v>95</v>
      </c>
      <c r="G63" s="114">
        <v>30</v>
      </c>
      <c r="H63" s="114">
        <v>16</v>
      </c>
      <c r="I63" s="140">
        <v>24</v>
      </c>
      <c r="J63" s="115">
        <v>14</v>
      </c>
      <c r="K63" s="116">
        <v>58.333333333333336</v>
      </c>
    </row>
    <row r="64" spans="1:11" ht="14.1" customHeight="1" x14ac:dyDescent="0.2">
      <c r="A64" s="306" t="s">
        <v>295</v>
      </c>
      <c r="B64" s="307" t="s">
        <v>296</v>
      </c>
      <c r="C64" s="308"/>
      <c r="D64" s="113">
        <v>1.0933229207340882</v>
      </c>
      <c r="E64" s="115">
        <v>28</v>
      </c>
      <c r="F64" s="114">
        <v>29</v>
      </c>
      <c r="G64" s="114">
        <v>32</v>
      </c>
      <c r="H64" s="114">
        <v>22</v>
      </c>
      <c r="I64" s="140">
        <v>24</v>
      </c>
      <c r="J64" s="115">
        <v>4</v>
      </c>
      <c r="K64" s="116">
        <v>16.666666666666668</v>
      </c>
    </row>
    <row r="65" spans="1:11" ht="14.1" customHeight="1" x14ac:dyDescent="0.2">
      <c r="A65" s="306" t="s">
        <v>297</v>
      </c>
      <c r="B65" s="307" t="s">
        <v>298</v>
      </c>
      <c r="C65" s="308"/>
      <c r="D65" s="113">
        <v>0.39047247169074578</v>
      </c>
      <c r="E65" s="115">
        <v>10</v>
      </c>
      <c r="F65" s="114">
        <v>8</v>
      </c>
      <c r="G65" s="114">
        <v>9</v>
      </c>
      <c r="H65" s="114">
        <v>8</v>
      </c>
      <c r="I65" s="140">
        <v>6</v>
      </c>
      <c r="J65" s="115">
        <v>4</v>
      </c>
      <c r="K65" s="116">
        <v>66.666666666666671</v>
      </c>
    </row>
    <row r="66" spans="1:11" ht="14.1" customHeight="1" x14ac:dyDescent="0.2">
      <c r="A66" s="306">
        <v>82</v>
      </c>
      <c r="B66" s="307" t="s">
        <v>299</v>
      </c>
      <c r="C66" s="308"/>
      <c r="D66" s="113">
        <v>2.3818820773135494</v>
      </c>
      <c r="E66" s="115">
        <v>61</v>
      </c>
      <c r="F66" s="114">
        <v>53</v>
      </c>
      <c r="G66" s="114">
        <v>126</v>
      </c>
      <c r="H66" s="114">
        <v>52</v>
      </c>
      <c r="I66" s="140">
        <v>64</v>
      </c>
      <c r="J66" s="115">
        <v>-3</v>
      </c>
      <c r="K66" s="116">
        <v>-4.6875</v>
      </c>
    </row>
    <row r="67" spans="1:11" ht="14.1" customHeight="1" x14ac:dyDescent="0.2">
      <c r="A67" s="306" t="s">
        <v>300</v>
      </c>
      <c r="B67" s="307" t="s">
        <v>301</v>
      </c>
      <c r="C67" s="308"/>
      <c r="D67" s="113">
        <v>1.3666536509176104</v>
      </c>
      <c r="E67" s="115">
        <v>35</v>
      </c>
      <c r="F67" s="114">
        <v>39</v>
      </c>
      <c r="G67" s="114">
        <v>66</v>
      </c>
      <c r="H67" s="114">
        <v>34</v>
      </c>
      <c r="I67" s="140">
        <v>42</v>
      </c>
      <c r="J67" s="115">
        <v>-7</v>
      </c>
      <c r="K67" s="116">
        <v>-16.666666666666668</v>
      </c>
    </row>
    <row r="68" spans="1:11" ht="14.1" customHeight="1" x14ac:dyDescent="0.2">
      <c r="A68" s="306" t="s">
        <v>302</v>
      </c>
      <c r="B68" s="307" t="s">
        <v>303</v>
      </c>
      <c r="C68" s="308"/>
      <c r="D68" s="113">
        <v>0.74189769621241708</v>
      </c>
      <c r="E68" s="115">
        <v>19</v>
      </c>
      <c r="F68" s="114">
        <v>10</v>
      </c>
      <c r="G68" s="114">
        <v>32</v>
      </c>
      <c r="H68" s="114">
        <v>13</v>
      </c>
      <c r="I68" s="140">
        <v>15</v>
      </c>
      <c r="J68" s="115">
        <v>4</v>
      </c>
      <c r="K68" s="116">
        <v>26.666666666666668</v>
      </c>
    </row>
    <row r="69" spans="1:11" ht="14.1" customHeight="1" x14ac:dyDescent="0.2">
      <c r="A69" s="306">
        <v>83</v>
      </c>
      <c r="B69" s="307" t="s">
        <v>304</v>
      </c>
      <c r="C69" s="308"/>
      <c r="D69" s="113">
        <v>3.0847325263568917</v>
      </c>
      <c r="E69" s="115">
        <v>79</v>
      </c>
      <c r="F69" s="114">
        <v>54</v>
      </c>
      <c r="G69" s="114">
        <v>205</v>
      </c>
      <c r="H69" s="114">
        <v>61</v>
      </c>
      <c r="I69" s="140">
        <v>62</v>
      </c>
      <c r="J69" s="115">
        <v>17</v>
      </c>
      <c r="K69" s="116">
        <v>27.419354838709676</v>
      </c>
    </row>
    <row r="70" spans="1:11" ht="14.1" customHeight="1" x14ac:dyDescent="0.2">
      <c r="A70" s="306" t="s">
        <v>305</v>
      </c>
      <c r="B70" s="307" t="s">
        <v>306</v>
      </c>
      <c r="C70" s="308"/>
      <c r="D70" s="113">
        <v>2.030456852791878</v>
      </c>
      <c r="E70" s="115">
        <v>52</v>
      </c>
      <c r="F70" s="114">
        <v>44</v>
      </c>
      <c r="G70" s="114">
        <v>192</v>
      </c>
      <c r="H70" s="114">
        <v>39</v>
      </c>
      <c r="I70" s="140">
        <v>49</v>
      </c>
      <c r="J70" s="115">
        <v>3</v>
      </c>
      <c r="K70" s="116">
        <v>6.1224489795918364</v>
      </c>
    </row>
    <row r="71" spans="1:11" ht="14.1" customHeight="1" x14ac:dyDescent="0.2">
      <c r="A71" s="306"/>
      <c r="B71" s="307" t="s">
        <v>307</v>
      </c>
      <c r="C71" s="308"/>
      <c r="D71" s="113">
        <v>1.4447481452557596</v>
      </c>
      <c r="E71" s="115">
        <v>37</v>
      </c>
      <c r="F71" s="114">
        <v>31</v>
      </c>
      <c r="G71" s="114">
        <v>168</v>
      </c>
      <c r="H71" s="114">
        <v>23</v>
      </c>
      <c r="I71" s="140">
        <v>38</v>
      </c>
      <c r="J71" s="115">
        <v>-1</v>
      </c>
      <c r="K71" s="116">
        <v>-2.6315789473684212</v>
      </c>
    </row>
    <row r="72" spans="1:11" ht="14.1" customHeight="1" x14ac:dyDescent="0.2">
      <c r="A72" s="306">
        <v>84</v>
      </c>
      <c r="B72" s="307" t="s">
        <v>308</v>
      </c>
      <c r="C72" s="308"/>
      <c r="D72" s="113">
        <v>0.66380320187426789</v>
      </c>
      <c r="E72" s="115">
        <v>17</v>
      </c>
      <c r="F72" s="114">
        <v>11</v>
      </c>
      <c r="G72" s="114">
        <v>32</v>
      </c>
      <c r="H72" s="114">
        <v>7</v>
      </c>
      <c r="I72" s="140">
        <v>17</v>
      </c>
      <c r="J72" s="115">
        <v>0</v>
      </c>
      <c r="K72" s="116">
        <v>0</v>
      </c>
    </row>
    <row r="73" spans="1:11" ht="14.1" customHeight="1" x14ac:dyDescent="0.2">
      <c r="A73" s="306" t="s">
        <v>309</v>
      </c>
      <c r="B73" s="307" t="s">
        <v>310</v>
      </c>
      <c r="C73" s="308"/>
      <c r="D73" s="113">
        <v>0.31237797735259665</v>
      </c>
      <c r="E73" s="115">
        <v>8</v>
      </c>
      <c r="F73" s="114" t="s">
        <v>513</v>
      </c>
      <c r="G73" s="114">
        <v>16</v>
      </c>
      <c r="H73" s="114">
        <v>4</v>
      </c>
      <c r="I73" s="140">
        <v>9</v>
      </c>
      <c r="J73" s="115">
        <v>-1</v>
      </c>
      <c r="K73" s="116">
        <v>-11.111111111111111</v>
      </c>
    </row>
    <row r="74" spans="1:11" ht="14.1" customHeight="1" x14ac:dyDescent="0.2">
      <c r="A74" s="306" t="s">
        <v>311</v>
      </c>
      <c r="B74" s="307" t="s">
        <v>312</v>
      </c>
      <c r="C74" s="308"/>
      <c r="D74" s="113" t="s">
        <v>513</v>
      </c>
      <c r="E74" s="115" t="s">
        <v>513</v>
      </c>
      <c r="F74" s="114">
        <v>5</v>
      </c>
      <c r="G74" s="114">
        <v>7</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0</v>
      </c>
      <c r="H76" s="114">
        <v>0</v>
      </c>
      <c r="I76" s="140" t="s">
        <v>513</v>
      </c>
      <c r="J76" s="115" t="s">
        <v>513</v>
      </c>
      <c r="K76" s="116" t="s">
        <v>513</v>
      </c>
    </row>
    <row r="77" spans="1:11" ht="14.1" customHeight="1" x14ac:dyDescent="0.2">
      <c r="A77" s="306">
        <v>92</v>
      </c>
      <c r="B77" s="307" t="s">
        <v>316</v>
      </c>
      <c r="C77" s="308"/>
      <c r="D77" s="113">
        <v>0.42951971885982038</v>
      </c>
      <c r="E77" s="115">
        <v>11</v>
      </c>
      <c r="F77" s="114">
        <v>7</v>
      </c>
      <c r="G77" s="114">
        <v>8</v>
      </c>
      <c r="H77" s="114">
        <v>12</v>
      </c>
      <c r="I77" s="140">
        <v>6</v>
      </c>
      <c r="J77" s="115">
        <v>5</v>
      </c>
      <c r="K77" s="116">
        <v>83.333333333333329</v>
      </c>
    </row>
    <row r="78" spans="1:11" ht="14.1" customHeight="1" x14ac:dyDescent="0.2">
      <c r="A78" s="306">
        <v>93</v>
      </c>
      <c r="B78" s="307" t="s">
        <v>317</v>
      </c>
      <c r="C78" s="308"/>
      <c r="D78" s="113">
        <v>0.15618898867629832</v>
      </c>
      <c r="E78" s="115">
        <v>4</v>
      </c>
      <c r="F78" s="114">
        <v>4</v>
      </c>
      <c r="G78" s="114">
        <v>6</v>
      </c>
      <c r="H78" s="114">
        <v>5</v>
      </c>
      <c r="I78" s="140">
        <v>7</v>
      </c>
      <c r="J78" s="115">
        <v>-3</v>
      </c>
      <c r="K78" s="116">
        <v>-42.857142857142854</v>
      </c>
    </row>
    <row r="79" spans="1:11" ht="14.1" customHeight="1" x14ac:dyDescent="0.2">
      <c r="A79" s="306">
        <v>94</v>
      </c>
      <c r="B79" s="307" t="s">
        <v>318</v>
      </c>
      <c r="C79" s="308"/>
      <c r="D79" s="113" t="s">
        <v>513</v>
      </c>
      <c r="E79" s="115" t="s">
        <v>513</v>
      </c>
      <c r="F79" s="114">
        <v>3</v>
      </c>
      <c r="G79" s="114">
        <v>3</v>
      </c>
      <c r="H79" s="114">
        <v>7</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3</v>
      </c>
      <c r="G81" s="144">
        <v>11</v>
      </c>
      <c r="H81" s="144" t="s">
        <v>513</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2404</v>
      </c>
      <c r="E11" s="114">
        <v>2275</v>
      </c>
      <c r="F11" s="114">
        <v>2646</v>
      </c>
      <c r="G11" s="114">
        <v>2105</v>
      </c>
      <c r="H11" s="140">
        <v>2254</v>
      </c>
      <c r="I11" s="115">
        <v>150</v>
      </c>
      <c r="J11" s="116">
        <v>6.6548358473824312</v>
      </c>
    </row>
    <row r="12" spans="1:15" s="110" customFormat="1" ht="24.95" customHeight="1" x14ac:dyDescent="0.2">
      <c r="A12" s="193" t="s">
        <v>132</v>
      </c>
      <c r="B12" s="194" t="s">
        <v>133</v>
      </c>
      <c r="C12" s="113">
        <v>1.2895174708818635</v>
      </c>
      <c r="D12" s="115">
        <v>31</v>
      </c>
      <c r="E12" s="114">
        <v>93</v>
      </c>
      <c r="F12" s="114">
        <v>64</v>
      </c>
      <c r="G12" s="114">
        <v>225</v>
      </c>
      <c r="H12" s="140">
        <v>27</v>
      </c>
      <c r="I12" s="115">
        <v>4</v>
      </c>
      <c r="J12" s="116">
        <v>14.814814814814815</v>
      </c>
    </row>
    <row r="13" spans="1:15" s="110" customFormat="1" ht="24.95" customHeight="1" x14ac:dyDescent="0.2">
      <c r="A13" s="193" t="s">
        <v>134</v>
      </c>
      <c r="B13" s="199" t="s">
        <v>214</v>
      </c>
      <c r="C13" s="113">
        <v>0.91514143094841927</v>
      </c>
      <c r="D13" s="115">
        <v>22</v>
      </c>
      <c r="E13" s="114">
        <v>34</v>
      </c>
      <c r="F13" s="114">
        <v>28</v>
      </c>
      <c r="G13" s="114">
        <v>16</v>
      </c>
      <c r="H13" s="140">
        <v>19</v>
      </c>
      <c r="I13" s="115">
        <v>3</v>
      </c>
      <c r="J13" s="116">
        <v>15.789473684210526</v>
      </c>
    </row>
    <row r="14" spans="1:15" s="287" customFormat="1" ht="24.95" customHeight="1" x14ac:dyDescent="0.2">
      <c r="A14" s="193" t="s">
        <v>215</v>
      </c>
      <c r="B14" s="199" t="s">
        <v>137</v>
      </c>
      <c r="C14" s="113">
        <v>20.133111480865225</v>
      </c>
      <c r="D14" s="115">
        <v>484</v>
      </c>
      <c r="E14" s="114">
        <v>342</v>
      </c>
      <c r="F14" s="114">
        <v>433</v>
      </c>
      <c r="G14" s="114">
        <v>388</v>
      </c>
      <c r="H14" s="140">
        <v>551</v>
      </c>
      <c r="I14" s="115">
        <v>-67</v>
      </c>
      <c r="J14" s="116">
        <v>-12.159709618874773</v>
      </c>
      <c r="K14" s="110"/>
      <c r="L14" s="110"/>
      <c r="M14" s="110"/>
      <c r="N14" s="110"/>
      <c r="O14" s="110"/>
    </row>
    <row r="15" spans="1:15" s="110" customFormat="1" ht="24.95" customHeight="1" x14ac:dyDescent="0.2">
      <c r="A15" s="193" t="s">
        <v>216</v>
      </c>
      <c r="B15" s="199" t="s">
        <v>217</v>
      </c>
      <c r="C15" s="113">
        <v>3.8685524126455908</v>
      </c>
      <c r="D15" s="115">
        <v>93</v>
      </c>
      <c r="E15" s="114">
        <v>72</v>
      </c>
      <c r="F15" s="114">
        <v>91</v>
      </c>
      <c r="G15" s="114">
        <v>80</v>
      </c>
      <c r="H15" s="140">
        <v>103</v>
      </c>
      <c r="I15" s="115">
        <v>-10</v>
      </c>
      <c r="J15" s="116">
        <v>-9.7087378640776691</v>
      </c>
    </row>
    <row r="16" spans="1:15" s="287" customFormat="1" ht="24.95" customHeight="1" x14ac:dyDescent="0.2">
      <c r="A16" s="193" t="s">
        <v>218</v>
      </c>
      <c r="B16" s="199" t="s">
        <v>141</v>
      </c>
      <c r="C16" s="113">
        <v>11.27287853577371</v>
      </c>
      <c r="D16" s="115">
        <v>271</v>
      </c>
      <c r="E16" s="114">
        <v>192</v>
      </c>
      <c r="F16" s="114">
        <v>234</v>
      </c>
      <c r="G16" s="114">
        <v>209</v>
      </c>
      <c r="H16" s="140">
        <v>279</v>
      </c>
      <c r="I16" s="115">
        <v>-8</v>
      </c>
      <c r="J16" s="116">
        <v>-2.8673835125448028</v>
      </c>
      <c r="K16" s="110"/>
      <c r="L16" s="110"/>
      <c r="M16" s="110"/>
      <c r="N16" s="110"/>
      <c r="O16" s="110"/>
    </row>
    <row r="17" spans="1:15" s="110" customFormat="1" ht="24.95" customHeight="1" x14ac:dyDescent="0.2">
      <c r="A17" s="193" t="s">
        <v>142</v>
      </c>
      <c r="B17" s="199" t="s">
        <v>220</v>
      </c>
      <c r="C17" s="113">
        <v>4.9916805324459235</v>
      </c>
      <c r="D17" s="115">
        <v>120</v>
      </c>
      <c r="E17" s="114">
        <v>78</v>
      </c>
      <c r="F17" s="114">
        <v>108</v>
      </c>
      <c r="G17" s="114">
        <v>99</v>
      </c>
      <c r="H17" s="140">
        <v>169</v>
      </c>
      <c r="I17" s="115">
        <v>-49</v>
      </c>
      <c r="J17" s="116">
        <v>-28.994082840236686</v>
      </c>
    </row>
    <row r="18" spans="1:15" s="287" customFormat="1" ht="24.95" customHeight="1" x14ac:dyDescent="0.2">
      <c r="A18" s="201" t="s">
        <v>144</v>
      </c>
      <c r="B18" s="202" t="s">
        <v>145</v>
      </c>
      <c r="C18" s="113">
        <v>13.019966722129784</v>
      </c>
      <c r="D18" s="115">
        <v>313</v>
      </c>
      <c r="E18" s="114">
        <v>365</v>
      </c>
      <c r="F18" s="114">
        <v>319</v>
      </c>
      <c r="G18" s="114">
        <v>256</v>
      </c>
      <c r="H18" s="140">
        <v>303</v>
      </c>
      <c r="I18" s="115">
        <v>10</v>
      </c>
      <c r="J18" s="116">
        <v>3.3003300330033003</v>
      </c>
      <c r="K18" s="110"/>
      <c r="L18" s="110"/>
      <c r="M18" s="110"/>
      <c r="N18" s="110"/>
      <c r="O18" s="110"/>
    </row>
    <row r="19" spans="1:15" s="110" customFormat="1" ht="24.95" customHeight="1" x14ac:dyDescent="0.2">
      <c r="A19" s="193" t="s">
        <v>146</v>
      </c>
      <c r="B19" s="199" t="s">
        <v>147</v>
      </c>
      <c r="C19" s="113">
        <v>13.227953410981698</v>
      </c>
      <c r="D19" s="115">
        <v>318</v>
      </c>
      <c r="E19" s="114">
        <v>300</v>
      </c>
      <c r="F19" s="114">
        <v>354</v>
      </c>
      <c r="G19" s="114">
        <v>248</v>
      </c>
      <c r="H19" s="140">
        <v>370</v>
      </c>
      <c r="I19" s="115">
        <v>-52</v>
      </c>
      <c r="J19" s="116">
        <v>-14.054054054054054</v>
      </c>
    </row>
    <row r="20" spans="1:15" s="287" customFormat="1" ht="24.95" customHeight="1" x14ac:dyDescent="0.2">
      <c r="A20" s="193" t="s">
        <v>148</v>
      </c>
      <c r="B20" s="199" t="s">
        <v>149</v>
      </c>
      <c r="C20" s="113">
        <v>3.8269550748752081</v>
      </c>
      <c r="D20" s="115">
        <v>92</v>
      </c>
      <c r="E20" s="114">
        <v>150</v>
      </c>
      <c r="F20" s="114">
        <v>155</v>
      </c>
      <c r="G20" s="114">
        <v>103</v>
      </c>
      <c r="H20" s="140">
        <v>98</v>
      </c>
      <c r="I20" s="115">
        <v>-6</v>
      </c>
      <c r="J20" s="116">
        <v>-6.1224489795918364</v>
      </c>
      <c r="K20" s="110"/>
      <c r="L20" s="110"/>
      <c r="M20" s="110"/>
      <c r="N20" s="110"/>
      <c r="O20" s="110"/>
    </row>
    <row r="21" spans="1:15" s="110" customFormat="1" ht="24.95" customHeight="1" x14ac:dyDescent="0.2">
      <c r="A21" s="201" t="s">
        <v>150</v>
      </c>
      <c r="B21" s="202" t="s">
        <v>151</v>
      </c>
      <c r="C21" s="113">
        <v>4.5757071547420969</v>
      </c>
      <c r="D21" s="115">
        <v>110</v>
      </c>
      <c r="E21" s="114">
        <v>89</v>
      </c>
      <c r="F21" s="114">
        <v>141</v>
      </c>
      <c r="G21" s="114">
        <v>112</v>
      </c>
      <c r="H21" s="140">
        <v>95</v>
      </c>
      <c r="I21" s="115">
        <v>15</v>
      </c>
      <c r="J21" s="116">
        <v>15.789473684210526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1.2895174708818635</v>
      </c>
      <c r="D23" s="115">
        <v>31</v>
      </c>
      <c r="E23" s="114">
        <v>21</v>
      </c>
      <c r="F23" s="114">
        <v>124</v>
      </c>
      <c r="G23" s="114">
        <v>28</v>
      </c>
      <c r="H23" s="140">
        <v>34</v>
      </c>
      <c r="I23" s="115">
        <v>-3</v>
      </c>
      <c r="J23" s="116">
        <v>-8.8235294117647065</v>
      </c>
    </row>
    <row r="24" spans="1:15" s="110" customFormat="1" ht="24.95" customHeight="1" x14ac:dyDescent="0.2">
      <c r="A24" s="193" t="s">
        <v>156</v>
      </c>
      <c r="B24" s="199" t="s">
        <v>221</v>
      </c>
      <c r="C24" s="113">
        <v>6.6139767054908489</v>
      </c>
      <c r="D24" s="115">
        <v>159</v>
      </c>
      <c r="E24" s="114">
        <v>90</v>
      </c>
      <c r="F24" s="114">
        <v>135</v>
      </c>
      <c r="G24" s="114">
        <v>80</v>
      </c>
      <c r="H24" s="140">
        <v>87</v>
      </c>
      <c r="I24" s="115">
        <v>72</v>
      </c>
      <c r="J24" s="116">
        <v>82.758620689655174</v>
      </c>
    </row>
    <row r="25" spans="1:15" s="110" customFormat="1" ht="24.95" customHeight="1" x14ac:dyDescent="0.2">
      <c r="A25" s="193" t="s">
        <v>222</v>
      </c>
      <c r="B25" s="204" t="s">
        <v>159</v>
      </c>
      <c r="C25" s="113">
        <v>3.8269550748752081</v>
      </c>
      <c r="D25" s="115">
        <v>92</v>
      </c>
      <c r="E25" s="114">
        <v>131</v>
      </c>
      <c r="F25" s="114">
        <v>95</v>
      </c>
      <c r="G25" s="114">
        <v>97</v>
      </c>
      <c r="H25" s="140">
        <v>84</v>
      </c>
      <c r="I25" s="115">
        <v>8</v>
      </c>
      <c r="J25" s="116">
        <v>9.5238095238095237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2.5790349417637271</v>
      </c>
      <c r="D27" s="115">
        <v>62</v>
      </c>
      <c r="E27" s="114">
        <v>42</v>
      </c>
      <c r="F27" s="114">
        <v>84</v>
      </c>
      <c r="G27" s="114">
        <v>25</v>
      </c>
      <c r="H27" s="140">
        <v>56</v>
      </c>
      <c r="I27" s="115">
        <v>6</v>
      </c>
      <c r="J27" s="116">
        <v>10.714285714285714</v>
      </c>
    </row>
    <row r="28" spans="1:15" s="110" customFormat="1" ht="24.95" customHeight="1" x14ac:dyDescent="0.2">
      <c r="A28" s="193" t="s">
        <v>163</v>
      </c>
      <c r="B28" s="199" t="s">
        <v>164</v>
      </c>
      <c r="C28" s="113">
        <v>1.4559068219633944</v>
      </c>
      <c r="D28" s="115">
        <v>35</v>
      </c>
      <c r="E28" s="114">
        <v>14</v>
      </c>
      <c r="F28" s="114">
        <v>84</v>
      </c>
      <c r="G28" s="114">
        <v>19</v>
      </c>
      <c r="H28" s="140">
        <v>21</v>
      </c>
      <c r="I28" s="115">
        <v>14</v>
      </c>
      <c r="J28" s="116">
        <v>66.666666666666671</v>
      </c>
    </row>
    <row r="29" spans="1:15" s="110" customFormat="1" ht="24.95" customHeight="1" x14ac:dyDescent="0.2">
      <c r="A29" s="193">
        <v>86</v>
      </c>
      <c r="B29" s="199" t="s">
        <v>165</v>
      </c>
      <c r="C29" s="113">
        <v>6.2396006655574041</v>
      </c>
      <c r="D29" s="115">
        <v>150</v>
      </c>
      <c r="E29" s="114">
        <v>179</v>
      </c>
      <c r="F29" s="114">
        <v>160</v>
      </c>
      <c r="G29" s="114">
        <v>113</v>
      </c>
      <c r="H29" s="140">
        <v>99</v>
      </c>
      <c r="I29" s="115">
        <v>51</v>
      </c>
      <c r="J29" s="116">
        <v>51.515151515151516</v>
      </c>
    </row>
    <row r="30" spans="1:15" s="110" customFormat="1" ht="24.95" customHeight="1" x14ac:dyDescent="0.2">
      <c r="A30" s="193">
        <v>87.88</v>
      </c>
      <c r="B30" s="204" t="s">
        <v>166</v>
      </c>
      <c r="C30" s="113">
        <v>5.0332778702163061</v>
      </c>
      <c r="D30" s="115">
        <v>121</v>
      </c>
      <c r="E30" s="114">
        <v>101</v>
      </c>
      <c r="F30" s="114">
        <v>143</v>
      </c>
      <c r="G30" s="114">
        <v>96</v>
      </c>
      <c r="H30" s="140">
        <v>104</v>
      </c>
      <c r="I30" s="115">
        <v>17</v>
      </c>
      <c r="J30" s="116">
        <v>16.346153846153847</v>
      </c>
    </row>
    <row r="31" spans="1:15" s="110" customFormat="1" ht="24.95" customHeight="1" x14ac:dyDescent="0.2">
      <c r="A31" s="193" t="s">
        <v>167</v>
      </c>
      <c r="B31" s="199" t="s">
        <v>168</v>
      </c>
      <c r="C31" s="113">
        <v>3.4109816971713811</v>
      </c>
      <c r="D31" s="115">
        <v>82</v>
      </c>
      <c r="E31" s="114">
        <v>50</v>
      </c>
      <c r="F31" s="114">
        <v>74</v>
      </c>
      <c r="G31" s="114">
        <v>55</v>
      </c>
      <c r="H31" s="140">
        <v>70</v>
      </c>
      <c r="I31" s="115">
        <v>12</v>
      </c>
      <c r="J31" s="116">
        <v>17.142857142857142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1.2895174708818635</v>
      </c>
      <c r="D34" s="115">
        <v>31</v>
      </c>
      <c r="E34" s="114">
        <v>93</v>
      </c>
      <c r="F34" s="114">
        <v>64</v>
      </c>
      <c r="G34" s="114">
        <v>225</v>
      </c>
      <c r="H34" s="140">
        <v>27</v>
      </c>
      <c r="I34" s="115">
        <v>4</v>
      </c>
      <c r="J34" s="116">
        <v>14.814814814814815</v>
      </c>
    </row>
    <row r="35" spans="1:10" s="110" customFormat="1" ht="24.95" customHeight="1" x14ac:dyDescent="0.2">
      <c r="A35" s="292" t="s">
        <v>171</v>
      </c>
      <c r="B35" s="293" t="s">
        <v>172</v>
      </c>
      <c r="C35" s="113">
        <v>34.068219633943428</v>
      </c>
      <c r="D35" s="115">
        <v>819</v>
      </c>
      <c r="E35" s="114">
        <v>741</v>
      </c>
      <c r="F35" s="114">
        <v>780</v>
      </c>
      <c r="G35" s="114">
        <v>660</v>
      </c>
      <c r="H35" s="140">
        <v>873</v>
      </c>
      <c r="I35" s="115">
        <v>-54</v>
      </c>
      <c r="J35" s="116">
        <v>-6.1855670103092786</v>
      </c>
    </row>
    <row r="36" spans="1:10" s="110" customFormat="1" ht="24.95" customHeight="1" x14ac:dyDescent="0.2">
      <c r="A36" s="294" t="s">
        <v>173</v>
      </c>
      <c r="B36" s="295" t="s">
        <v>174</v>
      </c>
      <c r="C36" s="125">
        <v>64.64226289517471</v>
      </c>
      <c r="D36" s="143">
        <v>1554</v>
      </c>
      <c r="E36" s="144">
        <v>1441</v>
      </c>
      <c r="F36" s="144">
        <v>1802</v>
      </c>
      <c r="G36" s="144">
        <v>1220</v>
      </c>
      <c r="H36" s="145">
        <v>1354</v>
      </c>
      <c r="I36" s="143">
        <v>200</v>
      </c>
      <c r="J36" s="146">
        <v>14.771048744460856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2404</v>
      </c>
      <c r="F11" s="264">
        <v>2275</v>
      </c>
      <c r="G11" s="264">
        <v>2646</v>
      </c>
      <c r="H11" s="264">
        <v>2105</v>
      </c>
      <c r="I11" s="265">
        <v>2254</v>
      </c>
      <c r="J11" s="263">
        <v>150</v>
      </c>
      <c r="K11" s="266">
        <v>6.6548358473824312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27.246256239600665</v>
      </c>
      <c r="E13" s="115">
        <v>655</v>
      </c>
      <c r="F13" s="114">
        <v>703</v>
      </c>
      <c r="G13" s="114">
        <v>724</v>
      </c>
      <c r="H13" s="114">
        <v>797</v>
      </c>
      <c r="I13" s="140">
        <v>652</v>
      </c>
      <c r="J13" s="115">
        <v>3</v>
      </c>
      <c r="K13" s="116">
        <v>0.46012269938650308</v>
      </c>
    </row>
    <row r="14" spans="1:17" ht="15.95" customHeight="1" x14ac:dyDescent="0.2">
      <c r="A14" s="306" t="s">
        <v>230</v>
      </c>
      <c r="B14" s="307"/>
      <c r="C14" s="308"/>
      <c r="D14" s="113">
        <v>58.901830282861894</v>
      </c>
      <c r="E14" s="115">
        <v>1416</v>
      </c>
      <c r="F14" s="114">
        <v>1271</v>
      </c>
      <c r="G14" s="114">
        <v>1553</v>
      </c>
      <c r="H14" s="114">
        <v>1088</v>
      </c>
      <c r="I14" s="140">
        <v>1299</v>
      </c>
      <c r="J14" s="115">
        <v>117</v>
      </c>
      <c r="K14" s="116">
        <v>9.0069284064665123</v>
      </c>
    </row>
    <row r="15" spans="1:17" ht="15.95" customHeight="1" x14ac:dyDescent="0.2">
      <c r="A15" s="306" t="s">
        <v>231</v>
      </c>
      <c r="B15" s="307"/>
      <c r="C15" s="308"/>
      <c r="D15" s="113">
        <v>7.5291181364392683</v>
      </c>
      <c r="E15" s="115">
        <v>181</v>
      </c>
      <c r="F15" s="114">
        <v>162</v>
      </c>
      <c r="G15" s="114">
        <v>148</v>
      </c>
      <c r="H15" s="114">
        <v>114</v>
      </c>
      <c r="I15" s="140">
        <v>154</v>
      </c>
      <c r="J15" s="115">
        <v>27</v>
      </c>
      <c r="K15" s="116">
        <v>17.532467532467532</v>
      </c>
    </row>
    <row r="16" spans="1:17" ht="15.95" customHeight="1" x14ac:dyDescent="0.2">
      <c r="A16" s="306" t="s">
        <v>232</v>
      </c>
      <c r="B16" s="307"/>
      <c r="C16" s="308"/>
      <c r="D16" s="113">
        <v>6.1980033277870215</v>
      </c>
      <c r="E16" s="115">
        <v>149</v>
      </c>
      <c r="F16" s="114">
        <v>133</v>
      </c>
      <c r="G16" s="114">
        <v>219</v>
      </c>
      <c r="H16" s="114">
        <v>103</v>
      </c>
      <c r="I16" s="140">
        <v>147</v>
      </c>
      <c r="J16" s="115">
        <v>2</v>
      </c>
      <c r="K16" s="116">
        <v>1.3605442176870748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3.1198003327787021</v>
      </c>
      <c r="E18" s="115">
        <v>75</v>
      </c>
      <c r="F18" s="114">
        <v>199</v>
      </c>
      <c r="G18" s="114">
        <v>157</v>
      </c>
      <c r="H18" s="114">
        <v>296</v>
      </c>
      <c r="I18" s="140">
        <v>88</v>
      </c>
      <c r="J18" s="115">
        <v>-13</v>
      </c>
      <c r="K18" s="116">
        <v>-14.772727272727273</v>
      </c>
    </row>
    <row r="19" spans="1:11" ht="14.1" customHeight="1" x14ac:dyDescent="0.2">
      <c r="A19" s="306" t="s">
        <v>235</v>
      </c>
      <c r="B19" s="307" t="s">
        <v>236</v>
      </c>
      <c r="C19" s="308"/>
      <c r="D19" s="113">
        <v>2.8286189683860234</v>
      </c>
      <c r="E19" s="115">
        <v>68</v>
      </c>
      <c r="F19" s="114">
        <v>190</v>
      </c>
      <c r="G19" s="114">
        <v>143</v>
      </c>
      <c r="H19" s="114">
        <v>280</v>
      </c>
      <c r="I19" s="140">
        <v>80</v>
      </c>
      <c r="J19" s="115">
        <v>-12</v>
      </c>
      <c r="K19" s="116">
        <v>-15</v>
      </c>
    </row>
    <row r="20" spans="1:11" ht="14.1" customHeight="1" x14ac:dyDescent="0.2">
      <c r="A20" s="306">
        <v>12</v>
      </c>
      <c r="B20" s="307" t="s">
        <v>237</v>
      </c>
      <c r="C20" s="308"/>
      <c r="D20" s="113">
        <v>1.6638935108153079</v>
      </c>
      <c r="E20" s="115">
        <v>40</v>
      </c>
      <c r="F20" s="114">
        <v>40</v>
      </c>
      <c r="G20" s="114">
        <v>22</v>
      </c>
      <c r="H20" s="114">
        <v>18</v>
      </c>
      <c r="I20" s="140">
        <v>21</v>
      </c>
      <c r="J20" s="115">
        <v>19</v>
      </c>
      <c r="K20" s="116">
        <v>90.476190476190482</v>
      </c>
    </row>
    <row r="21" spans="1:11" ht="14.1" customHeight="1" x14ac:dyDescent="0.2">
      <c r="A21" s="306">
        <v>21</v>
      </c>
      <c r="B21" s="307" t="s">
        <v>238</v>
      </c>
      <c r="C21" s="308"/>
      <c r="D21" s="113">
        <v>0.79034941763727118</v>
      </c>
      <c r="E21" s="115">
        <v>19</v>
      </c>
      <c r="F21" s="114">
        <v>21</v>
      </c>
      <c r="G21" s="114">
        <v>25</v>
      </c>
      <c r="H21" s="114">
        <v>18</v>
      </c>
      <c r="I21" s="140">
        <v>17</v>
      </c>
      <c r="J21" s="115">
        <v>2</v>
      </c>
      <c r="K21" s="116">
        <v>11.764705882352942</v>
      </c>
    </row>
    <row r="22" spans="1:11" ht="14.1" customHeight="1" x14ac:dyDescent="0.2">
      <c r="A22" s="306">
        <v>22</v>
      </c>
      <c r="B22" s="307" t="s">
        <v>239</v>
      </c>
      <c r="C22" s="308"/>
      <c r="D22" s="113">
        <v>1.6638935108153079</v>
      </c>
      <c r="E22" s="115">
        <v>40</v>
      </c>
      <c r="F22" s="114">
        <v>46</v>
      </c>
      <c r="G22" s="114">
        <v>37</v>
      </c>
      <c r="H22" s="114">
        <v>33</v>
      </c>
      <c r="I22" s="140">
        <v>45</v>
      </c>
      <c r="J22" s="115">
        <v>-5</v>
      </c>
      <c r="K22" s="116">
        <v>-11.111111111111111</v>
      </c>
    </row>
    <row r="23" spans="1:11" ht="14.1" customHeight="1" x14ac:dyDescent="0.2">
      <c r="A23" s="306">
        <v>23</v>
      </c>
      <c r="B23" s="307" t="s">
        <v>240</v>
      </c>
      <c r="C23" s="308"/>
      <c r="D23" s="113">
        <v>0.70715474209650586</v>
      </c>
      <c r="E23" s="115">
        <v>17</v>
      </c>
      <c r="F23" s="114">
        <v>13</v>
      </c>
      <c r="G23" s="114">
        <v>28</v>
      </c>
      <c r="H23" s="114">
        <v>25</v>
      </c>
      <c r="I23" s="140">
        <v>17</v>
      </c>
      <c r="J23" s="115">
        <v>0</v>
      </c>
      <c r="K23" s="116">
        <v>0</v>
      </c>
    </row>
    <row r="24" spans="1:11" ht="14.1" customHeight="1" x14ac:dyDescent="0.2">
      <c r="A24" s="306">
        <v>24</v>
      </c>
      <c r="B24" s="307" t="s">
        <v>241</v>
      </c>
      <c r="C24" s="308"/>
      <c r="D24" s="113">
        <v>4.1181364392678868</v>
      </c>
      <c r="E24" s="115">
        <v>99</v>
      </c>
      <c r="F24" s="114">
        <v>79</v>
      </c>
      <c r="G24" s="114">
        <v>99</v>
      </c>
      <c r="H24" s="114">
        <v>76</v>
      </c>
      <c r="I24" s="140">
        <v>116</v>
      </c>
      <c r="J24" s="115">
        <v>-17</v>
      </c>
      <c r="K24" s="116">
        <v>-14.655172413793103</v>
      </c>
    </row>
    <row r="25" spans="1:11" ht="14.1" customHeight="1" x14ac:dyDescent="0.2">
      <c r="A25" s="306">
        <v>25</v>
      </c>
      <c r="B25" s="307" t="s">
        <v>242</v>
      </c>
      <c r="C25" s="308"/>
      <c r="D25" s="113">
        <v>7.7371048252911816</v>
      </c>
      <c r="E25" s="115">
        <v>186</v>
      </c>
      <c r="F25" s="114">
        <v>91</v>
      </c>
      <c r="G25" s="114">
        <v>138</v>
      </c>
      <c r="H25" s="114">
        <v>96</v>
      </c>
      <c r="I25" s="140">
        <v>183</v>
      </c>
      <c r="J25" s="115">
        <v>3</v>
      </c>
      <c r="K25" s="116">
        <v>1.639344262295082</v>
      </c>
    </row>
    <row r="26" spans="1:11" ht="14.1" customHeight="1" x14ac:dyDescent="0.2">
      <c r="A26" s="306">
        <v>26</v>
      </c>
      <c r="B26" s="307" t="s">
        <v>243</v>
      </c>
      <c r="C26" s="308"/>
      <c r="D26" s="113">
        <v>3.1613976705490847</v>
      </c>
      <c r="E26" s="115">
        <v>76</v>
      </c>
      <c r="F26" s="114">
        <v>65</v>
      </c>
      <c r="G26" s="114">
        <v>84</v>
      </c>
      <c r="H26" s="114">
        <v>41</v>
      </c>
      <c r="I26" s="140">
        <v>79</v>
      </c>
      <c r="J26" s="115">
        <v>-3</v>
      </c>
      <c r="K26" s="116">
        <v>-3.7974683544303796</v>
      </c>
    </row>
    <row r="27" spans="1:11" ht="14.1" customHeight="1" x14ac:dyDescent="0.2">
      <c r="A27" s="306">
        <v>27</v>
      </c>
      <c r="B27" s="307" t="s">
        <v>244</v>
      </c>
      <c r="C27" s="308"/>
      <c r="D27" s="113">
        <v>2.9534109816971714</v>
      </c>
      <c r="E27" s="115">
        <v>71</v>
      </c>
      <c r="F27" s="114">
        <v>36</v>
      </c>
      <c r="G27" s="114">
        <v>58</v>
      </c>
      <c r="H27" s="114">
        <v>29</v>
      </c>
      <c r="I27" s="140">
        <v>50</v>
      </c>
      <c r="J27" s="115">
        <v>21</v>
      </c>
      <c r="K27" s="116">
        <v>42</v>
      </c>
    </row>
    <row r="28" spans="1:11" ht="14.1" customHeight="1" x14ac:dyDescent="0.2">
      <c r="A28" s="306">
        <v>28</v>
      </c>
      <c r="B28" s="307" t="s">
        <v>245</v>
      </c>
      <c r="C28" s="308"/>
      <c r="D28" s="113">
        <v>2.2462562396006653</v>
      </c>
      <c r="E28" s="115">
        <v>54</v>
      </c>
      <c r="F28" s="114">
        <v>32</v>
      </c>
      <c r="G28" s="114">
        <v>27</v>
      </c>
      <c r="H28" s="114">
        <v>42</v>
      </c>
      <c r="I28" s="140">
        <v>19</v>
      </c>
      <c r="J28" s="115">
        <v>35</v>
      </c>
      <c r="K28" s="116">
        <v>184.21052631578948</v>
      </c>
    </row>
    <row r="29" spans="1:11" ht="14.1" customHeight="1" x14ac:dyDescent="0.2">
      <c r="A29" s="306">
        <v>29</v>
      </c>
      <c r="B29" s="307" t="s">
        <v>246</v>
      </c>
      <c r="C29" s="308"/>
      <c r="D29" s="113">
        <v>3.24459234608985</v>
      </c>
      <c r="E29" s="115">
        <v>78</v>
      </c>
      <c r="F29" s="114">
        <v>48</v>
      </c>
      <c r="G29" s="114">
        <v>87</v>
      </c>
      <c r="H29" s="114">
        <v>91</v>
      </c>
      <c r="I29" s="140">
        <v>101</v>
      </c>
      <c r="J29" s="115">
        <v>-23</v>
      </c>
      <c r="K29" s="116">
        <v>-22.772277227722771</v>
      </c>
    </row>
    <row r="30" spans="1:11" ht="14.1" customHeight="1" x14ac:dyDescent="0.2">
      <c r="A30" s="306" t="s">
        <v>247</v>
      </c>
      <c r="B30" s="307" t="s">
        <v>248</v>
      </c>
      <c r="C30" s="308"/>
      <c r="D30" s="113">
        <v>1.1231281198003327</v>
      </c>
      <c r="E30" s="115">
        <v>27</v>
      </c>
      <c r="F30" s="114" t="s">
        <v>513</v>
      </c>
      <c r="G30" s="114">
        <v>34</v>
      </c>
      <c r="H30" s="114">
        <v>31</v>
      </c>
      <c r="I30" s="140" t="s">
        <v>513</v>
      </c>
      <c r="J30" s="115" t="s">
        <v>513</v>
      </c>
      <c r="K30" s="116" t="s">
        <v>513</v>
      </c>
    </row>
    <row r="31" spans="1:11" ht="14.1" customHeight="1" x14ac:dyDescent="0.2">
      <c r="A31" s="306" t="s">
        <v>249</v>
      </c>
      <c r="B31" s="307" t="s">
        <v>250</v>
      </c>
      <c r="C31" s="308"/>
      <c r="D31" s="113">
        <v>2.1214642262895174</v>
      </c>
      <c r="E31" s="115">
        <v>51</v>
      </c>
      <c r="F31" s="114">
        <v>30</v>
      </c>
      <c r="G31" s="114">
        <v>53</v>
      </c>
      <c r="H31" s="114">
        <v>60</v>
      </c>
      <c r="I31" s="140">
        <v>62</v>
      </c>
      <c r="J31" s="115">
        <v>-11</v>
      </c>
      <c r="K31" s="116">
        <v>-17.741935483870968</v>
      </c>
    </row>
    <row r="32" spans="1:11" ht="14.1" customHeight="1" x14ac:dyDescent="0.2">
      <c r="A32" s="306">
        <v>31</v>
      </c>
      <c r="B32" s="307" t="s">
        <v>251</v>
      </c>
      <c r="C32" s="308"/>
      <c r="D32" s="113">
        <v>0.20798668885191349</v>
      </c>
      <c r="E32" s="115">
        <v>5</v>
      </c>
      <c r="F32" s="114">
        <v>14</v>
      </c>
      <c r="G32" s="114">
        <v>17</v>
      </c>
      <c r="H32" s="114">
        <v>7</v>
      </c>
      <c r="I32" s="140">
        <v>10</v>
      </c>
      <c r="J32" s="115">
        <v>-5</v>
      </c>
      <c r="K32" s="116">
        <v>-50</v>
      </c>
    </row>
    <row r="33" spans="1:11" ht="14.1" customHeight="1" x14ac:dyDescent="0.2">
      <c r="A33" s="306">
        <v>32</v>
      </c>
      <c r="B33" s="307" t="s">
        <v>252</v>
      </c>
      <c r="C33" s="308"/>
      <c r="D33" s="113">
        <v>6.5307820299500836</v>
      </c>
      <c r="E33" s="115">
        <v>157</v>
      </c>
      <c r="F33" s="114">
        <v>150</v>
      </c>
      <c r="G33" s="114">
        <v>153</v>
      </c>
      <c r="H33" s="114">
        <v>145</v>
      </c>
      <c r="I33" s="140">
        <v>147</v>
      </c>
      <c r="J33" s="115">
        <v>10</v>
      </c>
      <c r="K33" s="116">
        <v>6.8027210884353737</v>
      </c>
    </row>
    <row r="34" spans="1:11" ht="14.1" customHeight="1" x14ac:dyDescent="0.2">
      <c r="A34" s="306">
        <v>33</v>
      </c>
      <c r="B34" s="307" t="s">
        <v>253</v>
      </c>
      <c r="C34" s="308"/>
      <c r="D34" s="113">
        <v>1.6638935108153079</v>
      </c>
      <c r="E34" s="115">
        <v>40</v>
      </c>
      <c r="F34" s="114">
        <v>151</v>
      </c>
      <c r="G34" s="114">
        <v>52</v>
      </c>
      <c r="H34" s="114">
        <v>45</v>
      </c>
      <c r="I34" s="140">
        <v>55</v>
      </c>
      <c r="J34" s="115">
        <v>-15</v>
      </c>
      <c r="K34" s="116">
        <v>-27.272727272727273</v>
      </c>
    </row>
    <row r="35" spans="1:11" ht="14.1" customHeight="1" x14ac:dyDescent="0.2">
      <c r="A35" s="306">
        <v>34</v>
      </c>
      <c r="B35" s="307" t="s">
        <v>254</v>
      </c>
      <c r="C35" s="308"/>
      <c r="D35" s="113">
        <v>2.4542429284525791</v>
      </c>
      <c r="E35" s="115">
        <v>59</v>
      </c>
      <c r="F35" s="114">
        <v>33</v>
      </c>
      <c r="G35" s="114">
        <v>39</v>
      </c>
      <c r="H35" s="114">
        <v>50</v>
      </c>
      <c r="I35" s="140">
        <v>65</v>
      </c>
      <c r="J35" s="115">
        <v>-6</v>
      </c>
      <c r="K35" s="116">
        <v>-9.2307692307692299</v>
      </c>
    </row>
    <row r="36" spans="1:11" ht="14.1" customHeight="1" x14ac:dyDescent="0.2">
      <c r="A36" s="306">
        <v>41</v>
      </c>
      <c r="B36" s="307" t="s">
        <v>255</v>
      </c>
      <c r="C36" s="308"/>
      <c r="D36" s="113">
        <v>0.66555740432612309</v>
      </c>
      <c r="E36" s="115">
        <v>16</v>
      </c>
      <c r="F36" s="114">
        <v>13</v>
      </c>
      <c r="G36" s="114">
        <v>21</v>
      </c>
      <c r="H36" s="114">
        <v>20</v>
      </c>
      <c r="I36" s="140">
        <v>16</v>
      </c>
      <c r="J36" s="115">
        <v>0</v>
      </c>
      <c r="K36" s="116">
        <v>0</v>
      </c>
    </row>
    <row r="37" spans="1:11" ht="14.1" customHeight="1" x14ac:dyDescent="0.2">
      <c r="A37" s="306">
        <v>42</v>
      </c>
      <c r="B37" s="307" t="s">
        <v>256</v>
      </c>
      <c r="C37" s="308"/>
      <c r="D37" s="113">
        <v>0.37437603993344426</v>
      </c>
      <c r="E37" s="115">
        <v>9</v>
      </c>
      <c r="F37" s="114" t="s">
        <v>513</v>
      </c>
      <c r="G37" s="114">
        <v>3</v>
      </c>
      <c r="H37" s="114" t="s">
        <v>513</v>
      </c>
      <c r="I37" s="140">
        <v>7</v>
      </c>
      <c r="J37" s="115">
        <v>2</v>
      </c>
      <c r="K37" s="116">
        <v>28.571428571428573</v>
      </c>
    </row>
    <row r="38" spans="1:11" ht="14.1" customHeight="1" x14ac:dyDescent="0.2">
      <c r="A38" s="306">
        <v>43</v>
      </c>
      <c r="B38" s="307" t="s">
        <v>257</v>
      </c>
      <c r="C38" s="308"/>
      <c r="D38" s="113">
        <v>0.74875207986688852</v>
      </c>
      <c r="E38" s="115">
        <v>18</v>
      </c>
      <c r="F38" s="114">
        <v>17</v>
      </c>
      <c r="G38" s="114">
        <v>24</v>
      </c>
      <c r="H38" s="114">
        <v>32</v>
      </c>
      <c r="I38" s="140">
        <v>17</v>
      </c>
      <c r="J38" s="115">
        <v>1</v>
      </c>
      <c r="K38" s="116">
        <v>5.882352941176471</v>
      </c>
    </row>
    <row r="39" spans="1:11" ht="14.1" customHeight="1" x14ac:dyDescent="0.2">
      <c r="A39" s="306">
        <v>51</v>
      </c>
      <c r="B39" s="307" t="s">
        <v>258</v>
      </c>
      <c r="C39" s="308"/>
      <c r="D39" s="113">
        <v>5.0332778702163061</v>
      </c>
      <c r="E39" s="115">
        <v>121</v>
      </c>
      <c r="F39" s="114">
        <v>107</v>
      </c>
      <c r="G39" s="114">
        <v>141</v>
      </c>
      <c r="H39" s="114">
        <v>119</v>
      </c>
      <c r="I39" s="140">
        <v>136</v>
      </c>
      <c r="J39" s="115">
        <v>-15</v>
      </c>
      <c r="K39" s="116">
        <v>-11.029411764705882</v>
      </c>
    </row>
    <row r="40" spans="1:11" ht="14.1" customHeight="1" x14ac:dyDescent="0.2">
      <c r="A40" s="306" t="s">
        <v>259</v>
      </c>
      <c r="B40" s="307" t="s">
        <v>260</v>
      </c>
      <c r="C40" s="308"/>
      <c r="D40" s="113">
        <v>4.8668885191347755</v>
      </c>
      <c r="E40" s="115">
        <v>117</v>
      </c>
      <c r="F40" s="114">
        <v>97</v>
      </c>
      <c r="G40" s="114">
        <v>127</v>
      </c>
      <c r="H40" s="114">
        <v>114</v>
      </c>
      <c r="I40" s="140">
        <v>125</v>
      </c>
      <c r="J40" s="115">
        <v>-8</v>
      </c>
      <c r="K40" s="116">
        <v>-6.4</v>
      </c>
    </row>
    <row r="41" spans="1:11" ht="14.1" customHeight="1" x14ac:dyDescent="0.2">
      <c r="A41" s="306"/>
      <c r="B41" s="307" t="s">
        <v>261</v>
      </c>
      <c r="C41" s="308"/>
      <c r="D41" s="113">
        <v>4.2845257903494174</v>
      </c>
      <c r="E41" s="115">
        <v>103</v>
      </c>
      <c r="F41" s="114">
        <v>90</v>
      </c>
      <c r="G41" s="114">
        <v>116</v>
      </c>
      <c r="H41" s="114">
        <v>101</v>
      </c>
      <c r="I41" s="140">
        <v>116</v>
      </c>
      <c r="J41" s="115">
        <v>-13</v>
      </c>
      <c r="K41" s="116">
        <v>-11.206896551724139</v>
      </c>
    </row>
    <row r="42" spans="1:11" ht="14.1" customHeight="1" x14ac:dyDescent="0.2">
      <c r="A42" s="306">
        <v>52</v>
      </c>
      <c r="B42" s="307" t="s">
        <v>262</v>
      </c>
      <c r="C42" s="308"/>
      <c r="D42" s="113">
        <v>5.7820299500831949</v>
      </c>
      <c r="E42" s="115">
        <v>139</v>
      </c>
      <c r="F42" s="114">
        <v>176</v>
      </c>
      <c r="G42" s="114">
        <v>163</v>
      </c>
      <c r="H42" s="114">
        <v>144</v>
      </c>
      <c r="I42" s="140">
        <v>155</v>
      </c>
      <c r="J42" s="115">
        <v>-16</v>
      </c>
      <c r="K42" s="116">
        <v>-10.32258064516129</v>
      </c>
    </row>
    <row r="43" spans="1:11" ht="14.1" customHeight="1" x14ac:dyDescent="0.2">
      <c r="A43" s="306" t="s">
        <v>263</v>
      </c>
      <c r="B43" s="307" t="s">
        <v>264</v>
      </c>
      <c r="C43" s="308"/>
      <c r="D43" s="113">
        <v>4.1181364392678868</v>
      </c>
      <c r="E43" s="115">
        <v>99</v>
      </c>
      <c r="F43" s="114">
        <v>146</v>
      </c>
      <c r="G43" s="114">
        <v>140</v>
      </c>
      <c r="H43" s="114">
        <v>101</v>
      </c>
      <c r="I43" s="140">
        <v>102</v>
      </c>
      <c r="J43" s="115">
        <v>-3</v>
      </c>
      <c r="K43" s="116">
        <v>-2.9411764705882355</v>
      </c>
    </row>
    <row r="44" spans="1:11" ht="14.1" customHeight="1" x14ac:dyDescent="0.2">
      <c r="A44" s="306">
        <v>53</v>
      </c>
      <c r="B44" s="307" t="s">
        <v>265</v>
      </c>
      <c r="C44" s="308"/>
      <c r="D44" s="113">
        <v>1.1647254575707155</v>
      </c>
      <c r="E44" s="115">
        <v>28</v>
      </c>
      <c r="F44" s="114">
        <v>25</v>
      </c>
      <c r="G44" s="114">
        <v>21</v>
      </c>
      <c r="H44" s="114">
        <v>27</v>
      </c>
      <c r="I44" s="140">
        <v>18</v>
      </c>
      <c r="J44" s="115">
        <v>10</v>
      </c>
      <c r="K44" s="116">
        <v>55.555555555555557</v>
      </c>
    </row>
    <row r="45" spans="1:11" ht="14.1" customHeight="1" x14ac:dyDescent="0.2">
      <c r="A45" s="306" t="s">
        <v>266</v>
      </c>
      <c r="B45" s="307" t="s">
        <v>267</v>
      </c>
      <c r="C45" s="308"/>
      <c r="D45" s="113">
        <v>0.95673876871880204</v>
      </c>
      <c r="E45" s="115">
        <v>23</v>
      </c>
      <c r="F45" s="114">
        <v>24</v>
      </c>
      <c r="G45" s="114">
        <v>21</v>
      </c>
      <c r="H45" s="114">
        <v>26</v>
      </c>
      <c r="I45" s="140">
        <v>17</v>
      </c>
      <c r="J45" s="115">
        <v>6</v>
      </c>
      <c r="K45" s="116">
        <v>35.294117647058826</v>
      </c>
    </row>
    <row r="46" spans="1:11" ht="14.1" customHeight="1" x14ac:dyDescent="0.2">
      <c r="A46" s="306">
        <v>54</v>
      </c>
      <c r="B46" s="307" t="s">
        <v>268</v>
      </c>
      <c r="C46" s="308"/>
      <c r="D46" s="113">
        <v>3.9517470881863561</v>
      </c>
      <c r="E46" s="115">
        <v>95</v>
      </c>
      <c r="F46" s="114">
        <v>69</v>
      </c>
      <c r="G46" s="114">
        <v>59</v>
      </c>
      <c r="H46" s="114">
        <v>50</v>
      </c>
      <c r="I46" s="140">
        <v>53</v>
      </c>
      <c r="J46" s="115">
        <v>42</v>
      </c>
      <c r="K46" s="116">
        <v>79.245283018867923</v>
      </c>
    </row>
    <row r="47" spans="1:11" ht="14.1" customHeight="1" x14ac:dyDescent="0.2">
      <c r="A47" s="306">
        <v>61</v>
      </c>
      <c r="B47" s="307" t="s">
        <v>269</v>
      </c>
      <c r="C47" s="308"/>
      <c r="D47" s="113">
        <v>1.6638935108153079</v>
      </c>
      <c r="E47" s="115">
        <v>40</v>
      </c>
      <c r="F47" s="114">
        <v>37</v>
      </c>
      <c r="G47" s="114">
        <v>61</v>
      </c>
      <c r="H47" s="114">
        <v>25</v>
      </c>
      <c r="I47" s="140">
        <v>45</v>
      </c>
      <c r="J47" s="115">
        <v>-5</v>
      </c>
      <c r="K47" s="116">
        <v>-11.111111111111111</v>
      </c>
    </row>
    <row r="48" spans="1:11" ht="14.1" customHeight="1" x14ac:dyDescent="0.2">
      <c r="A48" s="306">
        <v>62</v>
      </c>
      <c r="B48" s="307" t="s">
        <v>270</v>
      </c>
      <c r="C48" s="308"/>
      <c r="D48" s="113">
        <v>8.3194675540765388</v>
      </c>
      <c r="E48" s="115">
        <v>200</v>
      </c>
      <c r="F48" s="114">
        <v>208</v>
      </c>
      <c r="G48" s="114">
        <v>223</v>
      </c>
      <c r="H48" s="114">
        <v>165</v>
      </c>
      <c r="I48" s="140">
        <v>200</v>
      </c>
      <c r="J48" s="115">
        <v>0</v>
      </c>
      <c r="K48" s="116">
        <v>0</v>
      </c>
    </row>
    <row r="49" spans="1:11" ht="14.1" customHeight="1" x14ac:dyDescent="0.2">
      <c r="A49" s="306">
        <v>63</v>
      </c>
      <c r="B49" s="307" t="s">
        <v>271</v>
      </c>
      <c r="C49" s="308"/>
      <c r="D49" s="113">
        <v>3.2029950083194674</v>
      </c>
      <c r="E49" s="115">
        <v>77</v>
      </c>
      <c r="F49" s="114">
        <v>56</v>
      </c>
      <c r="G49" s="114">
        <v>87</v>
      </c>
      <c r="H49" s="114">
        <v>63</v>
      </c>
      <c r="I49" s="140">
        <v>59</v>
      </c>
      <c r="J49" s="115">
        <v>18</v>
      </c>
      <c r="K49" s="116">
        <v>30.508474576271187</v>
      </c>
    </row>
    <row r="50" spans="1:11" ht="14.1" customHeight="1" x14ac:dyDescent="0.2">
      <c r="A50" s="306" t="s">
        <v>272</v>
      </c>
      <c r="B50" s="307" t="s">
        <v>273</v>
      </c>
      <c r="C50" s="308"/>
      <c r="D50" s="113">
        <v>0.37437603993344426</v>
      </c>
      <c r="E50" s="115">
        <v>9</v>
      </c>
      <c r="F50" s="114">
        <v>3</v>
      </c>
      <c r="G50" s="114">
        <v>13</v>
      </c>
      <c r="H50" s="114">
        <v>6</v>
      </c>
      <c r="I50" s="140">
        <v>5</v>
      </c>
      <c r="J50" s="115">
        <v>4</v>
      </c>
      <c r="K50" s="116">
        <v>80</v>
      </c>
    </row>
    <row r="51" spans="1:11" ht="14.1" customHeight="1" x14ac:dyDescent="0.2">
      <c r="A51" s="306" t="s">
        <v>274</v>
      </c>
      <c r="B51" s="307" t="s">
        <v>275</v>
      </c>
      <c r="C51" s="308"/>
      <c r="D51" s="113">
        <v>2.6206322795341097</v>
      </c>
      <c r="E51" s="115">
        <v>63</v>
      </c>
      <c r="F51" s="114">
        <v>48</v>
      </c>
      <c r="G51" s="114">
        <v>72</v>
      </c>
      <c r="H51" s="114">
        <v>54</v>
      </c>
      <c r="I51" s="140">
        <v>48</v>
      </c>
      <c r="J51" s="115">
        <v>15</v>
      </c>
      <c r="K51" s="116">
        <v>31.25</v>
      </c>
    </row>
    <row r="52" spans="1:11" ht="14.1" customHeight="1" x14ac:dyDescent="0.2">
      <c r="A52" s="306">
        <v>71</v>
      </c>
      <c r="B52" s="307" t="s">
        <v>276</v>
      </c>
      <c r="C52" s="308"/>
      <c r="D52" s="113">
        <v>8.9850249584026614</v>
      </c>
      <c r="E52" s="115">
        <v>216</v>
      </c>
      <c r="F52" s="114">
        <v>167</v>
      </c>
      <c r="G52" s="114">
        <v>183</v>
      </c>
      <c r="H52" s="114">
        <v>129</v>
      </c>
      <c r="I52" s="140">
        <v>191</v>
      </c>
      <c r="J52" s="115">
        <v>25</v>
      </c>
      <c r="K52" s="116">
        <v>13.089005235602095</v>
      </c>
    </row>
    <row r="53" spans="1:11" ht="14.1" customHeight="1" x14ac:dyDescent="0.2">
      <c r="A53" s="306" t="s">
        <v>277</v>
      </c>
      <c r="B53" s="307" t="s">
        <v>278</v>
      </c>
      <c r="C53" s="308"/>
      <c r="D53" s="113">
        <v>3.4941763727121464</v>
      </c>
      <c r="E53" s="115">
        <v>84</v>
      </c>
      <c r="F53" s="114">
        <v>62</v>
      </c>
      <c r="G53" s="114">
        <v>58</v>
      </c>
      <c r="H53" s="114">
        <v>49</v>
      </c>
      <c r="I53" s="140">
        <v>66</v>
      </c>
      <c r="J53" s="115">
        <v>18</v>
      </c>
      <c r="K53" s="116">
        <v>27.272727272727273</v>
      </c>
    </row>
    <row r="54" spans="1:11" ht="14.1" customHeight="1" x14ac:dyDescent="0.2">
      <c r="A54" s="306" t="s">
        <v>279</v>
      </c>
      <c r="B54" s="307" t="s">
        <v>280</v>
      </c>
      <c r="C54" s="308"/>
      <c r="D54" s="113">
        <v>4.9500831946755408</v>
      </c>
      <c r="E54" s="115">
        <v>119</v>
      </c>
      <c r="F54" s="114">
        <v>84</v>
      </c>
      <c r="G54" s="114">
        <v>105</v>
      </c>
      <c r="H54" s="114">
        <v>75</v>
      </c>
      <c r="I54" s="140">
        <v>109</v>
      </c>
      <c r="J54" s="115">
        <v>10</v>
      </c>
      <c r="K54" s="116">
        <v>9.1743119266055047</v>
      </c>
    </row>
    <row r="55" spans="1:11" ht="14.1" customHeight="1" x14ac:dyDescent="0.2">
      <c r="A55" s="306">
        <v>72</v>
      </c>
      <c r="B55" s="307" t="s">
        <v>281</v>
      </c>
      <c r="C55" s="308"/>
      <c r="D55" s="113">
        <v>1.8302828618968385</v>
      </c>
      <c r="E55" s="115">
        <v>44</v>
      </c>
      <c r="F55" s="114">
        <v>32</v>
      </c>
      <c r="G55" s="114">
        <v>113</v>
      </c>
      <c r="H55" s="114">
        <v>42</v>
      </c>
      <c r="I55" s="140">
        <v>48</v>
      </c>
      <c r="J55" s="115">
        <v>-4</v>
      </c>
      <c r="K55" s="116">
        <v>-8.3333333333333339</v>
      </c>
    </row>
    <row r="56" spans="1:11" ht="14.1" customHeight="1" x14ac:dyDescent="0.2">
      <c r="A56" s="306" t="s">
        <v>282</v>
      </c>
      <c r="B56" s="307" t="s">
        <v>283</v>
      </c>
      <c r="C56" s="308"/>
      <c r="D56" s="113">
        <v>1.1231281198003327</v>
      </c>
      <c r="E56" s="115">
        <v>27</v>
      </c>
      <c r="F56" s="114">
        <v>14</v>
      </c>
      <c r="G56" s="114">
        <v>83</v>
      </c>
      <c r="H56" s="114">
        <v>22</v>
      </c>
      <c r="I56" s="140">
        <v>29</v>
      </c>
      <c r="J56" s="115">
        <v>-2</v>
      </c>
      <c r="K56" s="116">
        <v>-6.8965517241379306</v>
      </c>
    </row>
    <row r="57" spans="1:11" ht="14.1" customHeight="1" x14ac:dyDescent="0.2">
      <c r="A57" s="306" t="s">
        <v>284</v>
      </c>
      <c r="B57" s="307" t="s">
        <v>285</v>
      </c>
      <c r="C57" s="308"/>
      <c r="D57" s="113">
        <v>0.49916805324459235</v>
      </c>
      <c r="E57" s="115">
        <v>12</v>
      </c>
      <c r="F57" s="114">
        <v>14</v>
      </c>
      <c r="G57" s="114">
        <v>21</v>
      </c>
      <c r="H57" s="114">
        <v>17</v>
      </c>
      <c r="I57" s="140">
        <v>13</v>
      </c>
      <c r="J57" s="115">
        <v>-1</v>
      </c>
      <c r="K57" s="116">
        <v>-7.6923076923076925</v>
      </c>
    </row>
    <row r="58" spans="1:11" ht="14.1" customHeight="1" x14ac:dyDescent="0.2">
      <c r="A58" s="306">
        <v>73</v>
      </c>
      <c r="B58" s="307" t="s">
        <v>286</v>
      </c>
      <c r="C58" s="308"/>
      <c r="D58" s="113">
        <v>1.622296173044925</v>
      </c>
      <c r="E58" s="115">
        <v>39</v>
      </c>
      <c r="F58" s="114">
        <v>20</v>
      </c>
      <c r="G58" s="114">
        <v>43</v>
      </c>
      <c r="H58" s="114">
        <v>20</v>
      </c>
      <c r="I58" s="140">
        <v>25</v>
      </c>
      <c r="J58" s="115">
        <v>14</v>
      </c>
      <c r="K58" s="116">
        <v>56</v>
      </c>
    </row>
    <row r="59" spans="1:11" ht="14.1" customHeight="1" x14ac:dyDescent="0.2">
      <c r="A59" s="306" t="s">
        <v>287</v>
      </c>
      <c r="B59" s="307" t="s">
        <v>288</v>
      </c>
      <c r="C59" s="308"/>
      <c r="D59" s="113">
        <v>1.1231281198003327</v>
      </c>
      <c r="E59" s="115">
        <v>27</v>
      </c>
      <c r="F59" s="114">
        <v>14</v>
      </c>
      <c r="G59" s="114">
        <v>23</v>
      </c>
      <c r="H59" s="114">
        <v>16</v>
      </c>
      <c r="I59" s="140">
        <v>20</v>
      </c>
      <c r="J59" s="115">
        <v>7</v>
      </c>
      <c r="K59" s="116">
        <v>35</v>
      </c>
    </row>
    <row r="60" spans="1:11" ht="14.1" customHeight="1" x14ac:dyDescent="0.2">
      <c r="A60" s="306">
        <v>81</v>
      </c>
      <c r="B60" s="307" t="s">
        <v>289</v>
      </c>
      <c r="C60" s="308"/>
      <c r="D60" s="113">
        <v>6.3643926788685521</v>
      </c>
      <c r="E60" s="115">
        <v>153</v>
      </c>
      <c r="F60" s="114">
        <v>183</v>
      </c>
      <c r="G60" s="114">
        <v>138</v>
      </c>
      <c r="H60" s="114">
        <v>118</v>
      </c>
      <c r="I60" s="140">
        <v>100</v>
      </c>
      <c r="J60" s="115">
        <v>53</v>
      </c>
      <c r="K60" s="116">
        <v>53</v>
      </c>
    </row>
    <row r="61" spans="1:11" ht="14.1" customHeight="1" x14ac:dyDescent="0.2">
      <c r="A61" s="306" t="s">
        <v>290</v>
      </c>
      <c r="B61" s="307" t="s">
        <v>291</v>
      </c>
      <c r="C61" s="308"/>
      <c r="D61" s="113">
        <v>1.9550748752079867</v>
      </c>
      <c r="E61" s="115">
        <v>47</v>
      </c>
      <c r="F61" s="114">
        <v>43</v>
      </c>
      <c r="G61" s="114">
        <v>52</v>
      </c>
      <c r="H61" s="114">
        <v>37</v>
      </c>
      <c r="I61" s="140">
        <v>32</v>
      </c>
      <c r="J61" s="115">
        <v>15</v>
      </c>
      <c r="K61" s="116">
        <v>46.875</v>
      </c>
    </row>
    <row r="62" spans="1:11" ht="14.1" customHeight="1" x14ac:dyDescent="0.2">
      <c r="A62" s="306" t="s">
        <v>292</v>
      </c>
      <c r="B62" s="307" t="s">
        <v>293</v>
      </c>
      <c r="C62" s="308"/>
      <c r="D62" s="113">
        <v>2.2046589018302827</v>
      </c>
      <c r="E62" s="115">
        <v>53</v>
      </c>
      <c r="F62" s="114">
        <v>91</v>
      </c>
      <c r="G62" s="114">
        <v>45</v>
      </c>
      <c r="H62" s="114">
        <v>43</v>
      </c>
      <c r="I62" s="140">
        <v>36</v>
      </c>
      <c r="J62" s="115">
        <v>17</v>
      </c>
      <c r="K62" s="116">
        <v>47.222222222222221</v>
      </c>
    </row>
    <row r="63" spans="1:11" ht="14.1" customHeight="1" x14ac:dyDescent="0.2">
      <c r="A63" s="306"/>
      <c r="B63" s="307" t="s">
        <v>294</v>
      </c>
      <c r="C63" s="308"/>
      <c r="D63" s="113">
        <v>2.1630615640599</v>
      </c>
      <c r="E63" s="115">
        <v>52</v>
      </c>
      <c r="F63" s="114">
        <v>83</v>
      </c>
      <c r="G63" s="114">
        <v>39</v>
      </c>
      <c r="H63" s="114">
        <v>39</v>
      </c>
      <c r="I63" s="140">
        <v>29</v>
      </c>
      <c r="J63" s="115">
        <v>23</v>
      </c>
      <c r="K63" s="116">
        <v>79.310344827586206</v>
      </c>
    </row>
    <row r="64" spans="1:11" ht="14.1" customHeight="1" x14ac:dyDescent="0.2">
      <c r="A64" s="306" t="s">
        <v>295</v>
      </c>
      <c r="B64" s="307" t="s">
        <v>296</v>
      </c>
      <c r="C64" s="308"/>
      <c r="D64" s="113">
        <v>0.99833610648918469</v>
      </c>
      <c r="E64" s="115">
        <v>24</v>
      </c>
      <c r="F64" s="114">
        <v>27</v>
      </c>
      <c r="G64" s="114">
        <v>30</v>
      </c>
      <c r="H64" s="114">
        <v>16</v>
      </c>
      <c r="I64" s="140">
        <v>14</v>
      </c>
      <c r="J64" s="115">
        <v>10</v>
      </c>
      <c r="K64" s="116">
        <v>71.428571428571431</v>
      </c>
    </row>
    <row r="65" spans="1:11" ht="14.1" customHeight="1" x14ac:dyDescent="0.2">
      <c r="A65" s="306" t="s">
        <v>297</v>
      </c>
      <c r="B65" s="307" t="s">
        <v>298</v>
      </c>
      <c r="C65" s="308"/>
      <c r="D65" s="113">
        <v>0.54076539101497501</v>
      </c>
      <c r="E65" s="115">
        <v>13</v>
      </c>
      <c r="F65" s="114">
        <v>8</v>
      </c>
      <c r="G65" s="114">
        <v>4</v>
      </c>
      <c r="H65" s="114">
        <v>7</v>
      </c>
      <c r="I65" s="140">
        <v>10</v>
      </c>
      <c r="J65" s="115">
        <v>3</v>
      </c>
      <c r="K65" s="116">
        <v>30</v>
      </c>
    </row>
    <row r="66" spans="1:11" ht="14.1" customHeight="1" x14ac:dyDescent="0.2">
      <c r="A66" s="306">
        <v>82</v>
      </c>
      <c r="B66" s="307" t="s">
        <v>299</v>
      </c>
      <c r="C66" s="308"/>
      <c r="D66" s="113">
        <v>3.8269550748752081</v>
      </c>
      <c r="E66" s="115">
        <v>92</v>
      </c>
      <c r="F66" s="114">
        <v>54</v>
      </c>
      <c r="G66" s="114">
        <v>101</v>
      </c>
      <c r="H66" s="114">
        <v>56</v>
      </c>
      <c r="I66" s="140">
        <v>87</v>
      </c>
      <c r="J66" s="115">
        <v>5</v>
      </c>
      <c r="K66" s="116">
        <v>5.7471264367816088</v>
      </c>
    </row>
    <row r="67" spans="1:11" ht="14.1" customHeight="1" x14ac:dyDescent="0.2">
      <c r="A67" s="306" t="s">
        <v>300</v>
      </c>
      <c r="B67" s="307" t="s">
        <v>301</v>
      </c>
      <c r="C67" s="308"/>
      <c r="D67" s="113">
        <v>2.3710482529118138</v>
      </c>
      <c r="E67" s="115">
        <v>57</v>
      </c>
      <c r="F67" s="114">
        <v>38</v>
      </c>
      <c r="G67" s="114">
        <v>64</v>
      </c>
      <c r="H67" s="114">
        <v>33</v>
      </c>
      <c r="I67" s="140">
        <v>55</v>
      </c>
      <c r="J67" s="115">
        <v>2</v>
      </c>
      <c r="K67" s="116">
        <v>3.6363636363636362</v>
      </c>
    </row>
    <row r="68" spans="1:11" ht="14.1" customHeight="1" x14ac:dyDescent="0.2">
      <c r="A68" s="306" t="s">
        <v>302</v>
      </c>
      <c r="B68" s="307" t="s">
        <v>303</v>
      </c>
      <c r="C68" s="308"/>
      <c r="D68" s="113">
        <v>1.2063227953410982</v>
      </c>
      <c r="E68" s="115">
        <v>29</v>
      </c>
      <c r="F68" s="114">
        <v>10</v>
      </c>
      <c r="G68" s="114">
        <v>22</v>
      </c>
      <c r="H68" s="114">
        <v>16</v>
      </c>
      <c r="I68" s="140">
        <v>25</v>
      </c>
      <c r="J68" s="115">
        <v>4</v>
      </c>
      <c r="K68" s="116">
        <v>16</v>
      </c>
    </row>
    <row r="69" spans="1:11" ht="14.1" customHeight="1" x14ac:dyDescent="0.2">
      <c r="A69" s="306">
        <v>83</v>
      </c>
      <c r="B69" s="307" t="s">
        <v>304</v>
      </c>
      <c r="C69" s="308"/>
      <c r="D69" s="113">
        <v>2.5790349417637271</v>
      </c>
      <c r="E69" s="115">
        <v>62</v>
      </c>
      <c r="F69" s="114">
        <v>60</v>
      </c>
      <c r="G69" s="114">
        <v>162</v>
      </c>
      <c r="H69" s="114">
        <v>66</v>
      </c>
      <c r="I69" s="140">
        <v>60</v>
      </c>
      <c r="J69" s="115">
        <v>2</v>
      </c>
      <c r="K69" s="116">
        <v>3.3333333333333335</v>
      </c>
    </row>
    <row r="70" spans="1:11" ht="14.1" customHeight="1" x14ac:dyDescent="0.2">
      <c r="A70" s="306" t="s">
        <v>305</v>
      </c>
      <c r="B70" s="307" t="s">
        <v>306</v>
      </c>
      <c r="C70" s="308"/>
      <c r="D70" s="113">
        <v>1.9966722129783694</v>
      </c>
      <c r="E70" s="115">
        <v>48</v>
      </c>
      <c r="F70" s="114">
        <v>46</v>
      </c>
      <c r="G70" s="114">
        <v>146</v>
      </c>
      <c r="H70" s="114">
        <v>48</v>
      </c>
      <c r="I70" s="140">
        <v>51</v>
      </c>
      <c r="J70" s="115">
        <v>-3</v>
      </c>
      <c r="K70" s="116">
        <v>-5.882352941176471</v>
      </c>
    </row>
    <row r="71" spans="1:11" ht="14.1" customHeight="1" x14ac:dyDescent="0.2">
      <c r="A71" s="306"/>
      <c r="B71" s="307" t="s">
        <v>307</v>
      </c>
      <c r="C71" s="308"/>
      <c r="D71" s="113">
        <v>1.2895174708818635</v>
      </c>
      <c r="E71" s="115">
        <v>31</v>
      </c>
      <c r="F71" s="114">
        <v>27</v>
      </c>
      <c r="G71" s="114">
        <v>125</v>
      </c>
      <c r="H71" s="114">
        <v>35</v>
      </c>
      <c r="I71" s="140">
        <v>36</v>
      </c>
      <c r="J71" s="115">
        <v>-5</v>
      </c>
      <c r="K71" s="116">
        <v>-13.888888888888889</v>
      </c>
    </row>
    <row r="72" spans="1:11" ht="14.1" customHeight="1" x14ac:dyDescent="0.2">
      <c r="A72" s="306">
        <v>84</v>
      </c>
      <c r="B72" s="307" t="s">
        <v>308</v>
      </c>
      <c r="C72" s="308"/>
      <c r="D72" s="113">
        <v>0.79034941763727118</v>
      </c>
      <c r="E72" s="115">
        <v>19</v>
      </c>
      <c r="F72" s="114">
        <v>12</v>
      </c>
      <c r="G72" s="114">
        <v>52</v>
      </c>
      <c r="H72" s="114">
        <v>3</v>
      </c>
      <c r="I72" s="140">
        <v>11</v>
      </c>
      <c r="J72" s="115">
        <v>8</v>
      </c>
      <c r="K72" s="116">
        <v>72.727272727272734</v>
      </c>
    </row>
    <row r="73" spans="1:11" ht="14.1" customHeight="1" x14ac:dyDescent="0.2">
      <c r="A73" s="306" t="s">
        <v>309</v>
      </c>
      <c r="B73" s="307" t="s">
        <v>310</v>
      </c>
      <c r="C73" s="308"/>
      <c r="D73" s="113">
        <v>0.20798668885191349</v>
      </c>
      <c r="E73" s="115">
        <v>5</v>
      </c>
      <c r="F73" s="114" t="s">
        <v>513</v>
      </c>
      <c r="G73" s="114">
        <v>35</v>
      </c>
      <c r="H73" s="114">
        <v>0</v>
      </c>
      <c r="I73" s="140">
        <v>3</v>
      </c>
      <c r="J73" s="115">
        <v>2</v>
      </c>
      <c r="K73" s="116">
        <v>66.666666666666671</v>
      </c>
    </row>
    <row r="74" spans="1:11" ht="14.1" customHeight="1" x14ac:dyDescent="0.2">
      <c r="A74" s="306" t="s">
        <v>311</v>
      </c>
      <c r="B74" s="307" t="s">
        <v>312</v>
      </c>
      <c r="C74" s="308"/>
      <c r="D74" s="113">
        <v>0.12479201331114809</v>
      </c>
      <c r="E74" s="115">
        <v>3</v>
      </c>
      <c r="F74" s="114" t="s">
        <v>513</v>
      </c>
      <c r="G74" s="114">
        <v>12</v>
      </c>
      <c r="H74" s="114">
        <v>0</v>
      </c>
      <c r="I74" s="140">
        <v>3</v>
      </c>
      <c r="J74" s="115">
        <v>0</v>
      </c>
      <c r="K74" s="116">
        <v>0</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t="s">
        <v>513</v>
      </c>
      <c r="I76" s="140" t="s">
        <v>513</v>
      </c>
      <c r="J76" s="115" t="s">
        <v>513</v>
      </c>
      <c r="K76" s="116" t="s">
        <v>513</v>
      </c>
    </row>
    <row r="77" spans="1:11" ht="14.1" customHeight="1" x14ac:dyDescent="0.2">
      <c r="A77" s="306">
        <v>92</v>
      </c>
      <c r="B77" s="307" t="s">
        <v>316</v>
      </c>
      <c r="C77" s="308"/>
      <c r="D77" s="113">
        <v>0.41597337770382697</v>
      </c>
      <c r="E77" s="115">
        <v>10</v>
      </c>
      <c r="F77" s="114">
        <v>6</v>
      </c>
      <c r="G77" s="114">
        <v>9</v>
      </c>
      <c r="H77" s="114">
        <v>3</v>
      </c>
      <c r="I77" s="140" t="s">
        <v>513</v>
      </c>
      <c r="J77" s="115" t="s">
        <v>513</v>
      </c>
      <c r="K77" s="116" t="s">
        <v>513</v>
      </c>
    </row>
    <row r="78" spans="1:11" ht="14.1" customHeight="1" x14ac:dyDescent="0.2">
      <c r="A78" s="306">
        <v>93</v>
      </c>
      <c r="B78" s="307" t="s">
        <v>317</v>
      </c>
      <c r="C78" s="308"/>
      <c r="D78" s="113">
        <v>0.12479201331114809</v>
      </c>
      <c r="E78" s="115">
        <v>3</v>
      </c>
      <c r="F78" s="114">
        <v>5</v>
      </c>
      <c r="G78" s="114">
        <v>5</v>
      </c>
      <c r="H78" s="114">
        <v>4</v>
      </c>
      <c r="I78" s="140">
        <v>8</v>
      </c>
      <c r="J78" s="115">
        <v>-5</v>
      </c>
      <c r="K78" s="116">
        <v>-62.5</v>
      </c>
    </row>
    <row r="79" spans="1:11" ht="14.1" customHeight="1" x14ac:dyDescent="0.2">
      <c r="A79" s="306">
        <v>94</v>
      </c>
      <c r="B79" s="307" t="s">
        <v>318</v>
      </c>
      <c r="C79" s="308"/>
      <c r="D79" s="113" t="s">
        <v>513</v>
      </c>
      <c r="E79" s="115" t="s">
        <v>513</v>
      </c>
      <c r="F79" s="114" t="s">
        <v>513</v>
      </c>
      <c r="G79" s="114">
        <v>10</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0.12479201331114809</v>
      </c>
      <c r="E81" s="143">
        <v>3</v>
      </c>
      <c r="F81" s="144">
        <v>6</v>
      </c>
      <c r="G81" s="144" t="s">
        <v>513</v>
      </c>
      <c r="H81" s="144">
        <v>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26956</v>
      </c>
      <c r="C10" s="114">
        <v>15278</v>
      </c>
      <c r="D10" s="114">
        <v>11678</v>
      </c>
      <c r="E10" s="114">
        <v>21155</v>
      </c>
      <c r="F10" s="114">
        <v>5655</v>
      </c>
      <c r="G10" s="114">
        <v>4179</v>
      </c>
      <c r="H10" s="114">
        <v>6631</v>
      </c>
      <c r="I10" s="115">
        <v>8263</v>
      </c>
      <c r="J10" s="114">
        <v>5586</v>
      </c>
      <c r="K10" s="114">
        <v>2677</v>
      </c>
      <c r="L10" s="423">
        <v>2082</v>
      </c>
      <c r="M10" s="424">
        <v>1950</v>
      </c>
    </row>
    <row r="11" spans="1:13" ht="11.1" customHeight="1" x14ac:dyDescent="0.2">
      <c r="A11" s="422" t="s">
        <v>387</v>
      </c>
      <c r="B11" s="115">
        <v>27412</v>
      </c>
      <c r="C11" s="114">
        <v>15638</v>
      </c>
      <c r="D11" s="114">
        <v>11774</v>
      </c>
      <c r="E11" s="114">
        <v>21497</v>
      </c>
      <c r="F11" s="114">
        <v>5772</v>
      </c>
      <c r="G11" s="114">
        <v>4115</v>
      </c>
      <c r="H11" s="114">
        <v>6868</v>
      </c>
      <c r="I11" s="115">
        <v>8391</v>
      </c>
      <c r="J11" s="114">
        <v>5604</v>
      </c>
      <c r="K11" s="114">
        <v>2787</v>
      </c>
      <c r="L11" s="423">
        <v>1580</v>
      </c>
      <c r="M11" s="424">
        <v>1196</v>
      </c>
    </row>
    <row r="12" spans="1:13" ht="11.1" customHeight="1" x14ac:dyDescent="0.2">
      <c r="A12" s="422" t="s">
        <v>388</v>
      </c>
      <c r="B12" s="115">
        <v>28071</v>
      </c>
      <c r="C12" s="114">
        <v>16017</v>
      </c>
      <c r="D12" s="114">
        <v>12054</v>
      </c>
      <c r="E12" s="114">
        <v>22076</v>
      </c>
      <c r="F12" s="114">
        <v>5838</v>
      </c>
      <c r="G12" s="114">
        <v>4470</v>
      </c>
      <c r="H12" s="114">
        <v>7028</v>
      </c>
      <c r="I12" s="115">
        <v>8349</v>
      </c>
      <c r="J12" s="114">
        <v>5523</v>
      </c>
      <c r="K12" s="114">
        <v>2826</v>
      </c>
      <c r="L12" s="423">
        <v>2474</v>
      </c>
      <c r="M12" s="424">
        <v>1922</v>
      </c>
    </row>
    <row r="13" spans="1:13" s="110" customFormat="1" ht="11.1" customHeight="1" x14ac:dyDescent="0.2">
      <c r="A13" s="422" t="s">
        <v>389</v>
      </c>
      <c r="B13" s="115">
        <v>28031</v>
      </c>
      <c r="C13" s="114">
        <v>15895</v>
      </c>
      <c r="D13" s="114">
        <v>12136</v>
      </c>
      <c r="E13" s="114">
        <v>21955</v>
      </c>
      <c r="F13" s="114">
        <v>5918</v>
      </c>
      <c r="G13" s="114">
        <v>4350</v>
      </c>
      <c r="H13" s="114">
        <v>7153</v>
      </c>
      <c r="I13" s="115">
        <v>8391</v>
      </c>
      <c r="J13" s="114">
        <v>5550</v>
      </c>
      <c r="K13" s="114">
        <v>2841</v>
      </c>
      <c r="L13" s="423">
        <v>1338</v>
      </c>
      <c r="M13" s="424">
        <v>1671</v>
      </c>
    </row>
    <row r="14" spans="1:13" ht="15" customHeight="1" x14ac:dyDescent="0.2">
      <c r="A14" s="422" t="s">
        <v>390</v>
      </c>
      <c r="B14" s="115">
        <v>28349</v>
      </c>
      <c r="C14" s="114">
        <v>16197</v>
      </c>
      <c r="D14" s="114">
        <v>12152</v>
      </c>
      <c r="E14" s="114">
        <v>21708</v>
      </c>
      <c r="F14" s="114">
        <v>6494</v>
      </c>
      <c r="G14" s="114">
        <v>4243</v>
      </c>
      <c r="H14" s="114">
        <v>7327</v>
      </c>
      <c r="I14" s="115">
        <v>8365</v>
      </c>
      <c r="J14" s="114">
        <v>5555</v>
      </c>
      <c r="K14" s="114">
        <v>2810</v>
      </c>
      <c r="L14" s="423">
        <v>2185</v>
      </c>
      <c r="M14" s="424">
        <v>1878</v>
      </c>
    </row>
    <row r="15" spans="1:13" ht="11.1" customHeight="1" x14ac:dyDescent="0.2">
      <c r="A15" s="422" t="s">
        <v>387</v>
      </c>
      <c r="B15" s="115">
        <v>28610</v>
      </c>
      <c r="C15" s="114">
        <v>16426</v>
      </c>
      <c r="D15" s="114">
        <v>12184</v>
      </c>
      <c r="E15" s="114">
        <v>21842</v>
      </c>
      <c r="F15" s="114">
        <v>6621</v>
      </c>
      <c r="G15" s="114">
        <v>4146</v>
      </c>
      <c r="H15" s="114">
        <v>7515</v>
      </c>
      <c r="I15" s="115">
        <v>8520</v>
      </c>
      <c r="J15" s="114">
        <v>5598</v>
      </c>
      <c r="K15" s="114">
        <v>2922</v>
      </c>
      <c r="L15" s="423">
        <v>1745</v>
      </c>
      <c r="M15" s="424">
        <v>1525</v>
      </c>
    </row>
    <row r="16" spans="1:13" ht="11.1" customHeight="1" x14ac:dyDescent="0.2">
      <c r="A16" s="422" t="s">
        <v>388</v>
      </c>
      <c r="B16" s="115">
        <v>28920</v>
      </c>
      <c r="C16" s="114">
        <v>16589</v>
      </c>
      <c r="D16" s="114">
        <v>12331</v>
      </c>
      <c r="E16" s="114">
        <v>22175</v>
      </c>
      <c r="F16" s="114">
        <v>6596</v>
      </c>
      <c r="G16" s="114">
        <v>4475</v>
      </c>
      <c r="H16" s="114">
        <v>7554</v>
      </c>
      <c r="I16" s="115">
        <v>8557</v>
      </c>
      <c r="J16" s="114">
        <v>5531</v>
      </c>
      <c r="K16" s="114">
        <v>3026</v>
      </c>
      <c r="L16" s="423">
        <v>2539</v>
      </c>
      <c r="M16" s="424">
        <v>2191</v>
      </c>
    </row>
    <row r="17" spans="1:13" s="110" customFormat="1" ht="11.1" customHeight="1" x14ac:dyDescent="0.2">
      <c r="A17" s="422" t="s">
        <v>389</v>
      </c>
      <c r="B17" s="115">
        <v>28603</v>
      </c>
      <c r="C17" s="114">
        <v>16250</v>
      </c>
      <c r="D17" s="114">
        <v>12353</v>
      </c>
      <c r="E17" s="114">
        <v>21961</v>
      </c>
      <c r="F17" s="114">
        <v>6632</v>
      </c>
      <c r="G17" s="114">
        <v>4360</v>
      </c>
      <c r="H17" s="114">
        <v>7545</v>
      </c>
      <c r="I17" s="115">
        <v>8595</v>
      </c>
      <c r="J17" s="114">
        <v>5546</v>
      </c>
      <c r="K17" s="114">
        <v>3049</v>
      </c>
      <c r="L17" s="423">
        <v>1279</v>
      </c>
      <c r="M17" s="424">
        <v>1695</v>
      </c>
    </row>
    <row r="18" spans="1:13" ht="15" customHeight="1" x14ac:dyDescent="0.2">
      <c r="A18" s="422" t="s">
        <v>391</v>
      </c>
      <c r="B18" s="115">
        <v>28770</v>
      </c>
      <c r="C18" s="114">
        <v>16413</v>
      </c>
      <c r="D18" s="114">
        <v>12357</v>
      </c>
      <c r="E18" s="114">
        <v>21988</v>
      </c>
      <c r="F18" s="114">
        <v>6773</v>
      </c>
      <c r="G18" s="114">
        <v>4230</v>
      </c>
      <c r="H18" s="114">
        <v>7726</v>
      </c>
      <c r="I18" s="115">
        <v>8643</v>
      </c>
      <c r="J18" s="114">
        <v>5536</v>
      </c>
      <c r="K18" s="114">
        <v>3107</v>
      </c>
      <c r="L18" s="423">
        <v>2147</v>
      </c>
      <c r="M18" s="424">
        <v>2040</v>
      </c>
    </row>
    <row r="19" spans="1:13" ht="11.1" customHeight="1" x14ac:dyDescent="0.2">
      <c r="A19" s="422" t="s">
        <v>387</v>
      </c>
      <c r="B19" s="115">
        <v>29188</v>
      </c>
      <c r="C19" s="114">
        <v>16797</v>
      </c>
      <c r="D19" s="114">
        <v>12391</v>
      </c>
      <c r="E19" s="114">
        <v>22332</v>
      </c>
      <c r="F19" s="114">
        <v>6846</v>
      </c>
      <c r="G19" s="114">
        <v>4082</v>
      </c>
      <c r="H19" s="114">
        <v>8036</v>
      </c>
      <c r="I19" s="115">
        <v>8870</v>
      </c>
      <c r="J19" s="114">
        <v>5638</v>
      </c>
      <c r="K19" s="114">
        <v>3232</v>
      </c>
      <c r="L19" s="423">
        <v>1642</v>
      </c>
      <c r="M19" s="424">
        <v>1518</v>
      </c>
    </row>
    <row r="20" spans="1:13" ht="11.1" customHeight="1" x14ac:dyDescent="0.2">
      <c r="A20" s="422" t="s">
        <v>388</v>
      </c>
      <c r="B20" s="115">
        <v>29681</v>
      </c>
      <c r="C20" s="114">
        <v>17048</v>
      </c>
      <c r="D20" s="114">
        <v>12633</v>
      </c>
      <c r="E20" s="114">
        <v>22746</v>
      </c>
      <c r="F20" s="114">
        <v>6921</v>
      </c>
      <c r="G20" s="114">
        <v>4400</v>
      </c>
      <c r="H20" s="114">
        <v>8202</v>
      </c>
      <c r="I20" s="115">
        <v>8958</v>
      </c>
      <c r="J20" s="114">
        <v>5648</v>
      </c>
      <c r="K20" s="114">
        <v>3310</v>
      </c>
      <c r="L20" s="423">
        <v>2490</v>
      </c>
      <c r="M20" s="424">
        <v>2057</v>
      </c>
    </row>
    <row r="21" spans="1:13" s="110" customFormat="1" ht="11.1" customHeight="1" x14ac:dyDescent="0.2">
      <c r="A21" s="422" t="s">
        <v>389</v>
      </c>
      <c r="B21" s="115">
        <v>29325</v>
      </c>
      <c r="C21" s="114">
        <v>16688</v>
      </c>
      <c r="D21" s="114">
        <v>12637</v>
      </c>
      <c r="E21" s="114">
        <v>22383</v>
      </c>
      <c r="F21" s="114">
        <v>6938</v>
      </c>
      <c r="G21" s="114">
        <v>4229</v>
      </c>
      <c r="H21" s="114">
        <v>8230</v>
      </c>
      <c r="I21" s="115">
        <v>9046</v>
      </c>
      <c r="J21" s="114">
        <v>5662</v>
      </c>
      <c r="K21" s="114">
        <v>3384</v>
      </c>
      <c r="L21" s="423">
        <v>1207</v>
      </c>
      <c r="M21" s="424">
        <v>1642</v>
      </c>
    </row>
    <row r="22" spans="1:13" ht="15" customHeight="1" x14ac:dyDescent="0.2">
      <c r="A22" s="422" t="s">
        <v>392</v>
      </c>
      <c r="B22" s="115">
        <v>29508</v>
      </c>
      <c r="C22" s="114">
        <v>16856</v>
      </c>
      <c r="D22" s="114">
        <v>12652</v>
      </c>
      <c r="E22" s="114">
        <v>22560</v>
      </c>
      <c r="F22" s="114">
        <v>6938</v>
      </c>
      <c r="G22" s="114">
        <v>4089</v>
      </c>
      <c r="H22" s="114">
        <v>8374</v>
      </c>
      <c r="I22" s="115">
        <v>8997</v>
      </c>
      <c r="J22" s="114">
        <v>5641</v>
      </c>
      <c r="K22" s="114">
        <v>3356</v>
      </c>
      <c r="L22" s="423">
        <v>2050</v>
      </c>
      <c r="M22" s="424">
        <v>1894</v>
      </c>
    </row>
    <row r="23" spans="1:13" ht="11.1" customHeight="1" x14ac:dyDescent="0.2">
      <c r="A23" s="422" t="s">
        <v>387</v>
      </c>
      <c r="B23" s="115">
        <v>29768</v>
      </c>
      <c r="C23" s="114">
        <v>17087</v>
      </c>
      <c r="D23" s="114">
        <v>12681</v>
      </c>
      <c r="E23" s="114">
        <v>22761</v>
      </c>
      <c r="F23" s="114">
        <v>6994</v>
      </c>
      <c r="G23" s="114">
        <v>3971</v>
      </c>
      <c r="H23" s="114">
        <v>8561</v>
      </c>
      <c r="I23" s="115">
        <v>9228</v>
      </c>
      <c r="J23" s="114">
        <v>5757</v>
      </c>
      <c r="K23" s="114">
        <v>3471</v>
      </c>
      <c r="L23" s="423">
        <v>2394</v>
      </c>
      <c r="M23" s="424">
        <v>2211</v>
      </c>
    </row>
    <row r="24" spans="1:13" ht="11.1" customHeight="1" x14ac:dyDescent="0.2">
      <c r="A24" s="422" t="s">
        <v>388</v>
      </c>
      <c r="B24" s="115">
        <v>30375</v>
      </c>
      <c r="C24" s="114">
        <v>17415</v>
      </c>
      <c r="D24" s="114">
        <v>12960</v>
      </c>
      <c r="E24" s="114">
        <v>23090</v>
      </c>
      <c r="F24" s="114">
        <v>7129</v>
      </c>
      <c r="G24" s="114">
        <v>4385</v>
      </c>
      <c r="H24" s="114">
        <v>8668</v>
      </c>
      <c r="I24" s="115">
        <v>9216</v>
      </c>
      <c r="J24" s="114">
        <v>5739</v>
      </c>
      <c r="K24" s="114">
        <v>3477</v>
      </c>
      <c r="L24" s="423">
        <v>2463</v>
      </c>
      <c r="M24" s="424">
        <v>1983</v>
      </c>
    </row>
    <row r="25" spans="1:13" s="110" customFormat="1" ht="11.1" customHeight="1" x14ac:dyDescent="0.2">
      <c r="A25" s="422" t="s">
        <v>389</v>
      </c>
      <c r="B25" s="115">
        <v>29864</v>
      </c>
      <c r="C25" s="114">
        <v>16950</v>
      </c>
      <c r="D25" s="114">
        <v>12914</v>
      </c>
      <c r="E25" s="114">
        <v>22576</v>
      </c>
      <c r="F25" s="114">
        <v>7135</v>
      </c>
      <c r="G25" s="114">
        <v>4246</v>
      </c>
      <c r="H25" s="114">
        <v>8603</v>
      </c>
      <c r="I25" s="115">
        <v>9138</v>
      </c>
      <c r="J25" s="114">
        <v>5736</v>
      </c>
      <c r="K25" s="114">
        <v>3402</v>
      </c>
      <c r="L25" s="423">
        <v>1248</v>
      </c>
      <c r="M25" s="424">
        <v>1739</v>
      </c>
    </row>
    <row r="26" spans="1:13" ht="15" customHeight="1" x14ac:dyDescent="0.2">
      <c r="A26" s="422" t="s">
        <v>393</v>
      </c>
      <c r="B26" s="115">
        <v>30142</v>
      </c>
      <c r="C26" s="114">
        <v>17214</v>
      </c>
      <c r="D26" s="114">
        <v>12928</v>
      </c>
      <c r="E26" s="114">
        <v>22795</v>
      </c>
      <c r="F26" s="114">
        <v>7194</v>
      </c>
      <c r="G26" s="114">
        <v>4143</v>
      </c>
      <c r="H26" s="114">
        <v>8747</v>
      </c>
      <c r="I26" s="115">
        <v>9023</v>
      </c>
      <c r="J26" s="114">
        <v>5658</v>
      </c>
      <c r="K26" s="114">
        <v>3365</v>
      </c>
      <c r="L26" s="423">
        <v>2070</v>
      </c>
      <c r="M26" s="424">
        <v>1801</v>
      </c>
    </row>
    <row r="27" spans="1:13" ht="11.1" customHeight="1" x14ac:dyDescent="0.2">
      <c r="A27" s="422" t="s">
        <v>387</v>
      </c>
      <c r="B27" s="115">
        <v>30306</v>
      </c>
      <c r="C27" s="114">
        <v>17341</v>
      </c>
      <c r="D27" s="114">
        <v>12965</v>
      </c>
      <c r="E27" s="114">
        <v>22916</v>
      </c>
      <c r="F27" s="114">
        <v>7236</v>
      </c>
      <c r="G27" s="114">
        <v>4015</v>
      </c>
      <c r="H27" s="114">
        <v>8940</v>
      </c>
      <c r="I27" s="115">
        <v>9175</v>
      </c>
      <c r="J27" s="114">
        <v>5725</v>
      </c>
      <c r="K27" s="114">
        <v>3450</v>
      </c>
      <c r="L27" s="423">
        <v>1621</v>
      </c>
      <c r="M27" s="424">
        <v>1415</v>
      </c>
    </row>
    <row r="28" spans="1:13" ht="11.1" customHeight="1" x14ac:dyDescent="0.2">
      <c r="A28" s="422" t="s">
        <v>388</v>
      </c>
      <c r="B28" s="115">
        <v>30751</v>
      </c>
      <c r="C28" s="114">
        <v>17598</v>
      </c>
      <c r="D28" s="114">
        <v>13153</v>
      </c>
      <c r="E28" s="114">
        <v>23264</v>
      </c>
      <c r="F28" s="114">
        <v>7336</v>
      </c>
      <c r="G28" s="114">
        <v>4363</v>
      </c>
      <c r="H28" s="114">
        <v>9027</v>
      </c>
      <c r="I28" s="115">
        <v>9196</v>
      </c>
      <c r="J28" s="114">
        <v>5693</v>
      </c>
      <c r="K28" s="114">
        <v>3503</v>
      </c>
      <c r="L28" s="423">
        <v>2495</v>
      </c>
      <c r="M28" s="424">
        <v>2141</v>
      </c>
    </row>
    <row r="29" spans="1:13" s="110" customFormat="1" ht="11.1" customHeight="1" x14ac:dyDescent="0.2">
      <c r="A29" s="422" t="s">
        <v>389</v>
      </c>
      <c r="B29" s="115">
        <v>30191</v>
      </c>
      <c r="C29" s="114">
        <v>17075</v>
      </c>
      <c r="D29" s="114">
        <v>13116</v>
      </c>
      <c r="E29" s="114">
        <v>22862</v>
      </c>
      <c r="F29" s="114">
        <v>7328</v>
      </c>
      <c r="G29" s="114">
        <v>4205</v>
      </c>
      <c r="H29" s="114">
        <v>8979</v>
      </c>
      <c r="I29" s="115">
        <v>9259</v>
      </c>
      <c r="J29" s="114">
        <v>5752</v>
      </c>
      <c r="K29" s="114">
        <v>3507</v>
      </c>
      <c r="L29" s="423">
        <v>1483</v>
      </c>
      <c r="M29" s="424">
        <v>1932</v>
      </c>
    </row>
    <row r="30" spans="1:13" ht="15" customHeight="1" x14ac:dyDescent="0.2">
      <c r="A30" s="422" t="s">
        <v>394</v>
      </c>
      <c r="B30" s="115">
        <v>30643</v>
      </c>
      <c r="C30" s="114">
        <v>17349</v>
      </c>
      <c r="D30" s="114">
        <v>13294</v>
      </c>
      <c r="E30" s="114">
        <v>23143</v>
      </c>
      <c r="F30" s="114">
        <v>7500</v>
      </c>
      <c r="G30" s="114">
        <v>4144</v>
      </c>
      <c r="H30" s="114">
        <v>9171</v>
      </c>
      <c r="I30" s="115">
        <v>8992</v>
      </c>
      <c r="J30" s="114">
        <v>5513</v>
      </c>
      <c r="K30" s="114">
        <v>3479</v>
      </c>
      <c r="L30" s="423">
        <v>2340</v>
      </c>
      <c r="M30" s="424">
        <v>1941</v>
      </c>
    </row>
    <row r="31" spans="1:13" ht="11.1" customHeight="1" x14ac:dyDescent="0.2">
      <c r="A31" s="422" t="s">
        <v>387</v>
      </c>
      <c r="B31" s="115">
        <v>30966</v>
      </c>
      <c r="C31" s="114">
        <v>17598</v>
      </c>
      <c r="D31" s="114">
        <v>13368</v>
      </c>
      <c r="E31" s="114">
        <v>23308</v>
      </c>
      <c r="F31" s="114">
        <v>7658</v>
      </c>
      <c r="G31" s="114">
        <v>4006</v>
      </c>
      <c r="H31" s="114">
        <v>9378</v>
      </c>
      <c r="I31" s="115">
        <v>9046</v>
      </c>
      <c r="J31" s="114">
        <v>5493</v>
      </c>
      <c r="K31" s="114">
        <v>3553</v>
      </c>
      <c r="L31" s="423">
        <v>1915</v>
      </c>
      <c r="M31" s="424">
        <v>1602</v>
      </c>
    </row>
    <row r="32" spans="1:13" ht="11.1" customHeight="1" x14ac:dyDescent="0.2">
      <c r="A32" s="422" t="s">
        <v>388</v>
      </c>
      <c r="B32" s="115">
        <v>31527</v>
      </c>
      <c r="C32" s="114">
        <v>17947</v>
      </c>
      <c r="D32" s="114">
        <v>13580</v>
      </c>
      <c r="E32" s="114">
        <v>23783</v>
      </c>
      <c r="F32" s="114">
        <v>7744</v>
      </c>
      <c r="G32" s="114">
        <v>4293</v>
      </c>
      <c r="H32" s="114">
        <v>9526</v>
      </c>
      <c r="I32" s="115">
        <v>9006</v>
      </c>
      <c r="J32" s="114">
        <v>5453</v>
      </c>
      <c r="K32" s="114">
        <v>3553</v>
      </c>
      <c r="L32" s="423">
        <v>3085</v>
      </c>
      <c r="M32" s="424">
        <v>2570</v>
      </c>
    </row>
    <row r="33" spans="1:13" s="110" customFormat="1" ht="11.1" customHeight="1" x14ac:dyDescent="0.2">
      <c r="A33" s="422" t="s">
        <v>389</v>
      </c>
      <c r="B33" s="115">
        <v>31017</v>
      </c>
      <c r="C33" s="114">
        <v>17503</v>
      </c>
      <c r="D33" s="114">
        <v>13514</v>
      </c>
      <c r="E33" s="114">
        <v>23269</v>
      </c>
      <c r="F33" s="114">
        <v>7748</v>
      </c>
      <c r="G33" s="114">
        <v>4157</v>
      </c>
      <c r="H33" s="114">
        <v>9487</v>
      </c>
      <c r="I33" s="115">
        <v>9031</v>
      </c>
      <c r="J33" s="114">
        <v>5521</v>
      </c>
      <c r="K33" s="114">
        <v>3510</v>
      </c>
      <c r="L33" s="423">
        <v>1389</v>
      </c>
      <c r="M33" s="424">
        <v>1877</v>
      </c>
    </row>
    <row r="34" spans="1:13" ht="15" customHeight="1" x14ac:dyDescent="0.2">
      <c r="A34" s="422" t="s">
        <v>395</v>
      </c>
      <c r="B34" s="115">
        <v>31540</v>
      </c>
      <c r="C34" s="114">
        <v>17935</v>
      </c>
      <c r="D34" s="114">
        <v>13605</v>
      </c>
      <c r="E34" s="114">
        <v>23644</v>
      </c>
      <c r="F34" s="114">
        <v>7896</v>
      </c>
      <c r="G34" s="114">
        <v>4063</v>
      </c>
      <c r="H34" s="114">
        <v>9662</v>
      </c>
      <c r="I34" s="115">
        <v>8997</v>
      </c>
      <c r="J34" s="114">
        <v>5443</v>
      </c>
      <c r="K34" s="114">
        <v>3554</v>
      </c>
      <c r="L34" s="423">
        <v>2543</v>
      </c>
      <c r="M34" s="424">
        <v>2022</v>
      </c>
    </row>
    <row r="35" spans="1:13" ht="11.1" customHeight="1" x14ac:dyDescent="0.2">
      <c r="A35" s="422" t="s">
        <v>387</v>
      </c>
      <c r="B35" s="115">
        <v>32006</v>
      </c>
      <c r="C35" s="114">
        <v>18347</v>
      </c>
      <c r="D35" s="114">
        <v>13659</v>
      </c>
      <c r="E35" s="114">
        <v>24007</v>
      </c>
      <c r="F35" s="114">
        <v>7999</v>
      </c>
      <c r="G35" s="114">
        <v>4061</v>
      </c>
      <c r="H35" s="114">
        <v>9837</v>
      </c>
      <c r="I35" s="115">
        <v>9114</v>
      </c>
      <c r="J35" s="114">
        <v>5466</v>
      </c>
      <c r="K35" s="114">
        <v>3648</v>
      </c>
      <c r="L35" s="423">
        <v>2213</v>
      </c>
      <c r="M35" s="424">
        <v>1762</v>
      </c>
    </row>
    <row r="36" spans="1:13" ht="11.1" customHeight="1" x14ac:dyDescent="0.2">
      <c r="A36" s="422" t="s">
        <v>388</v>
      </c>
      <c r="B36" s="115">
        <v>32918</v>
      </c>
      <c r="C36" s="114">
        <v>18946</v>
      </c>
      <c r="D36" s="114">
        <v>13972</v>
      </c>
      <c r="E36" s="114">
        <v>24790</v>
      </c>
      <c r="F36" s="114">
        <v>8128</v>
      </c>
      <c r="G36" s="114">
        <v>4547</v>
      </c>
      <c r="H36" s="114">
        <v>9992</v>
      </c>
      <c r="I36" s="115">
        <v>9060</v>
      </c>
      <c r="J36" s="114">
        <v>5352</v>
      </c>
      <c r="K36" s="114">
        <v>3708</v>
      </c>
      <c r="L36" s="423">
        <v>2933</v>
      </c>
      <c r="M36" s="424">
        <v>2269</v>
      </c>
    </row>
    <row r="37" spans="1:13" s="110" customFormat="1" ht="11.1" customHeight="1" x14ac:dyDescent="0.2">
      <c r="A37" s="422" t="s">
        <v>389</v>
      </c>
      <c r="B37" s="115">
        <v>32404</v>
      </c>
      <c r="C37" s="114">
        <v>18481</v>
      </c>
      <c r="D37" s="114">
        <v>13923</v>
      </c>
      <c r="E37" s="114">
        <v>24208</v>
      </c>
      <c r="F37" s="114">
        <v>8196</v>
      </c>
      <c r="G37" s="114">
        <v>4379</v>
      </c>
      <c r="H37" s="114">
        <v>9999</v>
      </c>
      <c r="I37" s="115">
        <v>9057</v>
      </c>
      <c r="J37" s="114">
        <v>5334</v>
      </c>
      <c r="K37" s="114">
        <v>3723</v>
      </c>
      <c r="L37" s="423">
        <v>1646</v>
      </c>
      <c r="M37" s="424">
        <v>2202</v>
      </c>
    </row>
    <row r="38" spans="1:13" ht="15" customHeight="1" x14ac:dyDescent="0.2">
      <c r="A38" s="425" t="s">
        <v>396</v>
      </c>
      <c r="B38" s="115">
        <v>32587</v>
      </c>
      <c r="C38" s="114">
        <v>18675</v>
      </c>
      <c r="D38" s="114">
        <v>13912</v>
      </c>
      <c r="E38" s="114">
        <v>24339</v>
      </c>
      <c r="F38" s="114">
        <v>8248</v>
      </c>
      <c r="G38" s="114">
        <v>4283</v>
      </c>
      <c r="H38" s="114">
        <v>10173</v>
      </c>
      <c r="I38" s="115">
        <v>8939</v>
      </c>
      <c r="J38" s="114">
        <v>5211</v>
      </c>
      <c r="K38" s="114">
        <v>3728</v>
      </c>
      <c r="L38" s="423">
        <v>2553</v>
      </c>
      <c r="M38" s="424">
        <v>2355</v>
      </c>
    </row>
    <row r="39" spans="1:13" ht="11.1" customHeight="1" x14ac:dyDescent="0.2">
      <c r="A39" s="422" t="s">
        <v>387</v>
      </c>
      <c r="B39" s="115">
        <v>32271</v>
      </c>
      <c r="C39" s="114">
        <v>18426</v>
      </c>
      <c r="D39" s="114">
        <v>13845</v>
      </c>
      <c r="E39" s="114">
        <v>23894</v>
      </c>
      <c r="F39" s="114">
        <v>8377</v>
      </c>
      <c r="G39" s="114">
        <v>4139</v>
      </c>
      <c r="H39" s="114">
        <v>10248</v>
      </c>
      <c r="I39" s="115">
        <v>9132</v>
      </c>
      <c r="J39" s="114">
        <v>5284</v>
      </c>
      <c r="K39" s="114">
        <v>3848</v>
      </c>
      <c r="L39" s="423">
        <v>2097</v>
      </c>
      <c r="M39" s="424">
        <v>2451</v>
      </c>
    </row>
    <row r="40" spans="1:13" ht="11.1" customHeight="1" x14ac:dyDescent="0.2">
      <c r="A40" s="425" t="s">
        <v>388</v>
      </c>
      <c r="B40" s="115">
        <v>32935</v>
      </c>
      <c r="C40" s="114">
        <v>18822</v>
      </c>
      <c r="D40" s="114">
        <v>14113</v>
      </c>
      <c r="E40" s="114">
        <v>24462</v>
      </c>
      <c r="F40" s="114">
        <v>8473</v>
      </c>
      <c r="G40" s="114">
        <v>4516</v>
      </c>
      <c r="H40" s="114">
        <v>10422</v>
      </c>
      <c r="I40" s="115">
        <v>9142</v>
      </c>
      <c r="J40" s="114">
        <v>5245</v>
      </c>
      <c r="K40" s="114">
        <v>3897</v>
      </c>
      <c r="L40" s="423">
        <v>2908</v>
      </c>
      <c r="M40" s="424">
        <v>2335</v>
      </c>
    </row>
    <row r="41" spans="1:13" s="110" customFormat="1" ht="11.1" customHeight="1" x14ac:dyDescent="0.2">
      <c r="A41" s="422" t="s">
        <v>389</v>
      </c>
      <c r="B41" s="115">
        <v>32316</v>
      </c>
      <c r="C41" s="114">
        <v>18284</v>
      </c>
      <c r="D41" s="114">
        <v>14032</v>
      </c>
      <c r="E41" s="114">
        <v>23823</v>
      </c>
      <c r="F41" s="114">
        <v>8493</v>
      </c>
      <c r="G41" s="114">
        <v>4377</v>
      </c>
      <c r="H41" s="114">
        <v>10322</v>
      </c>
      <c r="I41" s="115">
        <v>9110</v>
      </c>
      <c r="J41" s="114">
        <v>5267</v>
      </c>
      <c r="K41" s="114">
        <v>3843</v>
      </c>
      <c r="L41" s="423">
        <v>1735</v>
      </c>
      <c r="M41" s="424">
        <v>2395</v>
      </c>
    </row>
    <row r="42" spans="1:13" ht="15" customHeight="1" x14ac:dyDescent="0.2">
      <c r="A42" s="422" t="s">
        <v>397</v>
      </c>
      <c r="B42" s="115">
        <v>32421</v>
      </c>
      <c r="C42" s="114">
        <v>18435</v>
      </c>
      <c r="D42" s="114">
        <v>13986</v>
      </c>
      <c r="E42" s="114">
        <v>23930</v>
      </c>
      <c r="F42" s="114">
        <v>8491</v>
      </c>
      <c r="G42" s="114">
        <v>4266</v>
      </c>
      <c r="H42" s="114">
        <v>10402</v>
      </c>
      <c r="I42" s="115">
        <v>9037</v>
      </c>
      <c r="J42" s="114">
        <v>5138</v>
      </c>
      <c r="K42" s="114">
        <v>3899</v>
      </c>
      <c r="L42" s="423">
        <v>2553</v>
      </c>
      <c r="M42" s="424">
        <v>2378</v>
      </c>
    </row>
    <row r="43" spans="1:13" ht="11.1" customHeight="1" x14ac:dyDescent="0.2">
      <c r="A43" s="422" t="s">
        <v>387</v>
      </c>
      <c r="B43" s="115">
        <v>32618</v>
      </c>
      <c r="C43" s="114">
        <v>18605</v>
      </c>
      <c r="D43" s="114">
        <v>14013</v>
      </c>
      <c r="E43" s="114">
        <v>24005</v>
      </c>
      <c r="F43" s="114">
        <v>8613</v>
      </c>
      <c r="G43" s="114">
        <v>4183</v>
      </c>
      <c r="H43" s="114">
        <v>10556</v>
      </c>
      <c r="I43" s="115">
        <v>9148</v>
      </c>
      <c r="J43" s="114">
        <v>5169</v>
      </c>
      <c r="K43" s="114">
        <v>3979</v>
      </c>
      <c r="L43" s="423">
        <v>2174</v>
      </c>
      <c r="M43" s="424">
        <v>1965</v>
      </c>
    </row>
    <row r="44" spans="1:13" ht="11.1" customHeight="1" x14ac:dyDescent="0.2">
      <c r="A44" s="422" t="s">
        <v>388</v>
      </c>
      <c r="B44" s="115">
        <v>33039</v>
      </c>
      <c r="C44" s="114">
        <v>18951</v>
      </c>
      <c r="D44" s="114">
        <v>14088</v>
      </c>
      <c r="E44" s="114">
        <v>24397</v>
      </c>
      <c r="F44" s="114">
        <v>8642</v>
      </c>
      <c r="G44" s="114">
        <v>4537</v>
      </c>
      <c r="H44" s="114">
        <v>10640</v>
      </c>
      <c r="I44" s="115">
        <v>9116</v>
      </c>
      <c r="J44" s="114">
        <v>5114</v>
      </c>
      <c r="K44" s="114">
        <v>4002</v>
      </c>
      <c r="L44" s="423">
        <v>2927</v>
      </c>
      <c r="M44" s="424">
        <v>2516</v>
      </c>
    </row>
    <row r="45" spans="1:13" s="110" customFormat="1" ht="11.1" customHeight="1" x14ac:dyDescent="0.2">
      <c r="A45" s="422" t="s">
        <v>389</v>
      </c>
      <c r="B45" s="115">
        <v>32616</v>
      </c>
      <c r="C45" s="114">
        <v>18545</v>
      </c>
      <c r="D45" s="114">
        <v>14071</v>
      </c>
      <c r="E45" s="114">
        <v>23990</v>
      </c>
      <c r="F45" s="114">
        <v>8626</v>
      </c>
      <c r="G45" s="114">
        <v>4354</v>
      </c>
      <c r="H45" s="114">
        <v>10560</v>
      </c>
      <c r="I45" s="115">
        <v>9184</v>
      </c>
      <c r="J45" s="114">
        <v>5099</v>
      </c>
      <c r="K45" s="114">
        <v>4085</v>
      </c>
      <c r="L45" s="423">
        <v>1755</v>
      </c>
      <c r="M45" s="424">
        <v>2175</v>
      </c>
    </row>
    <row r="46" spans="1:13" ht="15" customHeight="1" x14ac:dyDescent="0.2">
      <c r="A46" s="422" t="s">
        <v>398</v>
      </c>
      <c r="B46" s="115">
        <v>32932</v>
      </c>
      <c r="C46" s="114">
        <v>18863</v>
      </c>
      <c r="D46" s="114">
        <v>14069</v>
      </c>
      <c r="E46" s="114">
        <v>24226</v>
      </c>
      <c r="F46" s="114">
        <v>8706</v>
      </c>
      <c r="G46" s="114">
        <v>4301</v>
      </c>
      <c r="H46" s="114">
        <v>10739</v>
      </c>
      <c r="I46" s="115">
        <v>9238</v>
      </c>
      <c r="J46" s="114">
        <v>5123</v>
      </c>
      <c r="K46" s="114">
        <v>4115</v>
      </c>
      <c r="L46" s="423">
        <v>2690</v>
      </c>
      <c r="M46" s="424">
        <v>2254</v>
      </c>
    </row>
    <row r="47" spans="1:13" ht="11.1" customHeight="1" x14ac:dyDescent="0.2">
      <c r="A47" s="422" t="s">
        <v>387</v>
      </c>
      <c r="B47" s="115">
        <v>32997</v>
      </c>
      <c r="C47" s="114">
        <v>18953</v>
      </c>
      <c r="D47" s="114">
        <v>14044</v>
      </c>
      <c r="E47" s="114">
        <v>24197</v>
      </c>
      <c r="F47" s="114">
        <v>8800</v>
      </c>
      <c r="G47" s="114">
        <v>4223</v>
      </c>
      <c r="H47" s="114">
        <v>10857</v>
      </c>
      <c r="I47" s="115">
        <v>9456</v>
      </c>
      <c r="J47" s="114">
        <v>5182</v>
      </c>
      <c r="K47" s="114">
        <v>4274</v>
      </c>
      <c r="L47" s="423">
        <v>2144</v>
      </c>
      <c r="M47" s="424">
        <v>2105</v>
      </c>
    </row>
    <row r="48" spans="1:13" ht="11.1" customHeight="1" x14ac:dyDescent="0.2">
      <c r="A48" s="422" t="s">
        <v>388</v>
      </c>
      <c r="B48" s="115">
        <v>33758</v>
      </c>
      <c r="C48" s="114">
        <v>19380</v>
      </c>
      <c r="D48" s="114">
        <v>14378</v>
      </c>
      <c r="E48" s="114">
        <v>24805</v>
      </c>
      <c r="F48" s="114">
        <v>8953</v>
      </c>
      <c r="G48" s="114">
        <v>4585</v>
      </c>
      <c r="H48" s="114">
        <v>11047</v>
      </c>
      <c r="I48" s="115">
        <v>9394</v>
      </c>
      <c r="J48" s="114">
        <v>5061</v>
      </c>
      <c r="K48" s="114">
        <v>4333</v>
      </c>
      <c r="L48" s="423">
        <v>3028</v>
      </c>
      <c r="M48" s="424">
        <v>2646</v>
      </c>
    </row>
    <row r="49" spans="1:17" s="110" customFormat="1" ht="11.1" customHeight="1" x14ac:dyDescent="0.2">
      <c r="A49" s="422" t="s">
        <v>389</v>
      </c>
      <c r="B49" s="115">
        <v>33249</v>
      </c>
      <c r="C49" s="114">
        <v>18922</v>
      </c>
      <c r="D49" s="114">
        <v>14327</v>
      </c>
      <c r="E49" s="114">
        <v>24321</v>
      </c>
      <c r="F49" s="114">
        <v>8928</v>
      </c>
      <c r="G49" s="114">
        <v>4434</v>
      </c>
      <c r="H49" s="114">
        <v>10925</v>
      </c>
      <c r="I49" s="115">
        <v>9383</v>
      </c>
      <c r="J49" s="114">
        <v>5104</v>
      </c>
      <c r="K49" s="114">
        <v>4279</v>
      </c>
      <c r="L49" s="423">
        <v>1734</v>
      </c>
      <c r="M49" s="424">
        <v>2275</v>
      </c>
    </row>
    <row r="50" spans="1:17" ht="15" customHeight="1" x14ac:dyDescent="0.2">
      <c r="A50" s="422" t="s">
        <v>399</v>
      </c>
      <c r="B50" s="143">
        <v>33340</v>
      </c>
      <c r="C50" s="144">
        <v>19086</v>
      </c>
      <c r="D50" s="144">
        <v>14254</v>
      </c>
      <c r="E50" s="144">
        <v>24429</v>
      </c>
      <c r="F50" s="144">
        <v>8911</v>
      </c>
      <c r="G50" s="144">
        <v>4363</v>
      </c>
      <c r="H50" s="144">
        <v>10893</v>
      </c>
      <c r="I50" s="143">
        <v>9226</v>
      </c>
      <c r="J50" s="144">
        <v>5032</v>
      </c>
      <c r="K50" s="144">
        <v>4194</v>
      </c>
      <c r="L50" s="426">
        <v>2561</v>
      </c>
      <c r="M50" s="427">
        <v>2404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1.2389165553261265</v>
      </c>
      <c r="C6" s="480">
        <f>'Tabelle 3.3'!J11</f>
        <v>-0.12989824637367395</v>
      </c>
      <c r="D6" s="481">
        <f t="shared" ref="D6:E9" si="0">IF(OR(AND(B6&gt;=-50,B6&lt;=50),ISNUMBER(B6)=FALSE),B6,"")</f>
        <v>1.2389165553261265</v>
      </c>
      <c r="E6" s="481">
        <f t="shared" si="0"/>
        <v>-0.12989824637367395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1.2389165553261265</v>
      </c>
      <c r="C14" s="480">
        <f>'Tabelle 3.3'!J11</f>
        <v>-0.12989824637367395</v>
      </c>
      <c r="D14" s="481">
        <f>IF(OR(AND(B14&gt;=-50,B14&lt;=50),ISNUMBER(B14)=FALSE),B14,"")</f>
        <v>1.2389165553261265</v>
      </c>
      <c r="E14" s="481">
        <f>IF(OR(AND(C14&gt;=-50,C14&lt;=50),ISNUMBER(C14)=FALSE),C14,"")</f>
        <v>-0.12989824637367395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25.23076923076923</v>
      </c>
      <c r="C15" s="480">
        <f>'Tabelle 3.3'!J12</f>
        <v>5.7591623036649215</v>
      </c>
      <c r="D15" s="481">
        <f t="shared" ref="D15:E45" si="3">IF(OR(AND(B15&gt;=-50,B15&lt;=50),ISNUMBER(B15)=FALSE),B15,"")</f>
        <v>25.23076923076923</v>
      </c>
      <c r="E15" s="481">
        <f t="shared" si="3"/>
        <v>5.7591623036649215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2.9761904761904763</v>
      </c>
      <c r="C16" s="480">
        <f>'Tabelle 3.3'!J13</f>
        <v>0</v>
      </c>
      <c r="D16" s="481">
        <f t="shared" si="3"/>
        <v>2.9761904761904763</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-0.27607966870439754</v>
      </c>
      <c r="C17" s="480">
        <f>'Tabelle 3.3'!J14</f>
        <v>-0.1890359168241966</v>
      </c>
      <c r="D17" s="481">
        <f t="shared" si="3"/>
        <v>-0.27607966870439754</v>
      </c>
      <c r="E17" s="481">
        <f t="shared" si="3"/>
        <v>-0.1890359168241966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1.4833127317676142</v>
      </c>
      <c r="C18" s="480">
        <f>'Tabelle 3.3'!J15</f>
        <v>2.4213075060532687</v>
      </c>
      <c r="D18" s="481">
        <f t="shared" si="3"/>
        <v>1.4833127317676142</v>
      </c>
      <c r="E18" s="481">
        <f t="shared" si="3"/>
        <v>2.4213075060532687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-0.93227792436235712</v>
      </c>
      <c r="C19" s="480">
        <f>'Tabelle 3.3'!J16</f>
        <v>-2.7253668763102725</v>
      </c>
      <c r="D19" s="481">
        <f t="shared" si="3"/>
        <v>-0.93227792436235712</v>
      </c>
      <c r="E19" s="481">
        <f t="shared" si="3"/>
        <v>-2.7253668763102725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3.522367030644593E-2</v>
      </c>
      <c r="C20" s="480">
        <f>'Tabelle 3.3'!J17</f>
        <v>0.59523809523809523</v>
      </c>
      <c r="D20" s="481">
        <f t="shared" si="3"/>
        <v>3.522367030644593E-2</v>
      </c>
      <c r="E20" s="481">
        <f t="shared" si="3"/>
        <v>0.59523809523809523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2.9685807150595882</v>
      </c>
      <c r="C21" s="480">
        <f>'Tabelle 3.3'!J18</f>
        <v>11.640211640211641</v>
      </c>
      <c r="D21" s="481">
        <f t="shared" si="3"/>
        <v>2.9685807150595882</v>
      </c>
      <c r="E21" s="481">
        <f t="shared" si="3"/>
        <v>11.640211640211641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2.4031007751937983</v>
      </c>
      <c r="C22" s="480">
        <f>'Tabelle 3.3'!J19</f>
        <v>2.2068095838587642</v>
      </c>
      <c r="D22" s="481">
        <f t="shared" si="3"/>
        <v>2.4031007751937983</v>
      </c>
      <c r="E22" s="481">
        <f t="shared" si="3"/>
        <v>2.2068095838587642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15.014367816091953</v>
      </c>
      <c r="C23" s="480">
        <f>'Tabelle 3.3'!J20</f>
        <v>-4.4673539518900345</v>
      </c>
      <c r="D23" s="481">
        <f t="shared" si="3"/>
        <v>15.014367816091953</v>
      </c>
      <c r="E23" s="481">
        <f t="shared" si="3"/>
        <v>-4.4673539518900345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-5.1248357424441524</v>
      </c>
      <c r="C24" s="480">
        <f>'Tabelle 3.3'!J21</f>
        <v>-8.9783281733746136</v>
      </c>
      <c r="D24" s="481">
        <f t="shared" si="3"/>
        <v>-5.1248357424441524</v>
      </c>
      <c r="E24" s="481">
        <f t="shared" si="3"/>
        <v>-8.9783281733746136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-11.802853437094683</v>
      </c>
      <c r="C26" s="480">
        <f>'Tabelle 3.3'!J23</f>
        <v>-22.222222222222221</v>
      </c>
      <c r="D26" s="481">
        <f t="shared" si="3"/>
        <v>-11.802853437094683</v>
      </c>
      <c r="E26" s="481">
        <f t="shared" si="3"/>
        <v>-22.222222222222221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4.053198226725776</v>
      </c>
      <c r="C27" s="480">
        <f>'Tabelle 3.3'!J24</f>
        <v>-3.2305433186490453</v>
      </c>
      <c r="D27" s="481">
        <f t="shared" si="3"/>
        <v>4.053198226725776</v>
      </c>
      <c r="E27" s="481">
        <f t="shared" si="3"/>
        <v>-3.2305433186490453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5.0535987748851454</v>
      </c>
      <c r="C28" s="480">
        <f>'Tabelle 3.3'!J25</f>
        <v>4.9019607843137258</v>
      </c>
      <c r="D28" s="481">
        <f t="shared" si="3"/>
        <v>5.0535987748851454</v>
      </c>
      <c r="E28" s="481">
        <f t="shared" si="3"/>
        <v>4.9019607843137258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5.6694813027744271</v>
      </c>
      <c r="C30" s="480">
        <f>'Tabelle 3.3'!J27</f>
        <v>2.2813688212927756</v>
      </c>
      <c r="D30" s="481">
        <f t="shared" si="3"/>
        <v>5.6694813027744271</v>
      </c>
      <c r="E30" s="481">
        <f t="shared" si="3"/>
        <v>2.2813688212927756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-2.9577464788732395</v>
      </c>
      <c r="C31" s="480">
        <f>'Tabelle 3.3'!J28</f>
        <v>4.8611111111111107</v>
      </c>
      <c r="D31" s="481">
        <f t="shared" si="3"/>
        <v>-2.9577464788732395</v>
      </c>
      <c r="E31" s="481">
        <f t="shared" si="3"/>
        <v>4.8611111111111107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2.3694927804516848</v>
      </c>
      <c r="C32" s="480">
        <f>'Tabelle 3.3'!J29</f>
        <v>-3.8461538461538463</v>
      </c>
      <c r="D32" s="481">
        <f t="shared" si="3"/>
        <v>2.3694927804516848</v>
      </c>
      <c r="E32" s="481">
        <f t="shared" si="3"/>
        <v>-3.8461538461538463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-11.138310893512852</v>
      </c>
      <c r="C33" s="480">
        <f>'Tabelle 3.3'!J30</f>
        <v>1.4150943396226414</v>
      </c>
      <c r="D33" s="481">
        <f t="shared" si="3"/>
        <v>-11.138310893512852</v>
      </c>
      <c r="E33" s="481">
        <f t="shared" si="3"/>
        <v>1.4150943396226414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0.33557046979865773</v>
      </c>
      <c r="C34" s="480">
        <f>'Tabelle 3.3'!J31</f>
        <v>1.1090573012939002</v>
      </c>
      <c r="D34" s="481">
        <f t="shared" si="3"/>
        <v>0.33557046979865773</v>
      </c>
      <c r="E34" s="481">
        <f t="shared" si="3"/>
        <v>1.1090573012939002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25.23076923076923</v>
      </c>
      <c r="C37" s="480">
        <f>'Tabelle 3.3'!J34</f>
        <v>5.7591623036649215</v>
      </c>
      <c r="D37" s="481">
        <f t="shared" si="3"/>
        <v>25.23076923076923</v>
      </c>
      <c r="E37" s="481">
        <f t="shared" si="3"/>
        <v>5.7591623036649215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0.81252866784614375</v>
      </c>
      <c r="C38" s="480">
        <f>'Tabelle 3.3'!J35</f>
        <v>4.2807366849178692</v>
      </c>
      <c r="D38" s="481">
        <f t="shared" si="3"/>
        <v>0.81252866784614375</v>
      </c>
      <c r="E38" s="481">
        <f t="shared" si="3"/>
        <v>4.2807366849178692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1.1645336100541912</v>
      </c>
      <c r="C39" s="480">
        <f>'Tabelle 3.3'!J36</f>
        <v>-1.5487354362034669</v>
      </c>
      <c r="D39" s="481">
        <f t="shared" si="3"/>
        <v>1.1645336100541912</v>
      </c>
      <c r="E39" s="481">
        <f t="shared" si="3"/>
        <v>-1.5487354362034669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1.1645336100541912</v>
      </c>
      <c r="C45" s="480">
        <f>'Tabelle 3.3'!J36</f>
        <v>-1.5487354362034669</v>
      </c>
      <c r="D45" s="481">
        <f t="shared" si="3"/>
        <v>1.1645336100541912</v>
      </c>
      <c r="E45" s="481">
        <f t="shared" si="3"/>
        <v>-1.5487354362034669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30142</v>
      </c>
      <c r="C51" s="487">
        <v>5658</v>
      </c>
      <c r="D51" s="487">
        <v>3365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30306</v>
      </c>
      <c r="C52" s="487">
        <v>5725</v>
      </c>
      <c r="D52" s="487">
        <v>3450</v>
      </c>
      <c r="E52" s="488">
        <f t="shared" ref="E52:G70" si="11">IF($A$51=37802,IF(COUNTBLANK(B$51:B$70)&gt;0,#N/A,B52/B$51*100),IF(COUNTBLANK(B$51:B$75)&gt;0,#N/A,B52/B$51*100))</f>
        <v>100.54409130117443</v>
      </c>
      <c r="F52" s="488">
        <f t="shared" si="11"/>
        <v>101.18416401555319</v>
      </c>
      <c r="G52" s="488">
        <f t="shared" si="11"/>
        <v>102.52600297176819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30751</v>
      </c>
      <c r="C53" s="487">
        <v>5693</v>
      </c>
      <c r="D53" s="487">
        <v>3503</v>
      </c>
      <c r="E53" s="488">
        <f t="shared" si="11"/>
        <v>102.02043660009291</v>
      </c>
      <c r="F53" s="488">
        <f t="shared" si="11"/>
        <v>100.61859314245316</v>
      </c>
      <c r="G53" s="488">
        <f t="shared" si="11"/>
        <v>104.10104011887074</v>
      </c>
      <c r="H53" s="489">
        <f>IF(ISERROR(L53)=TRUE,IF(MONTH(A53)=MONTH(MAX(A$51:A$75)),A53,""),"")</f>
        <v>41883</v>
      </c>
      <c r="I53" s="488">
        <f t="shared" si="12"/>
        <v>102.02043660009291</v>
      </c>
      <c r="J53" s="488">
        <f t="shared" si="10"/>
        <v>100.61859314245316</v>
      </c>
      <c r="K53" s="488">
        <f t="shared" si="10"/>
        <v>104.10104011887074</v>
      </c>
      <c r="L53" s="488" t="e">
        <f t="shared" si="13"/>
        <v>#N/A</v>
      </c>
    </row>
    <row r="54" spans="1:14" ht="15" customHeight="1" x14ac:dyDescent="0.2">
      <c r="A54" s="490" t="s">
        <v>462</v>
      </c>
      <c r="B54" s="487">
        <v>30191</v>
      </c>
      <c r="C54" s="487">
        <v>5752</v>
      </c>
      <c r="D54" s="487">
        <v>3507</v>
      </c>
      <c r="E54" s="488">
        <f t="shared" si="11"/>
        <v>100.1625638643753</v>
      </c>
      <c r="F54" s="488">
        <f t="shared" si="11"/>
        <v>101.66136443973134</v>
      </c>
      <c r="G54" s="488">
        <f t="shared" si="11"/>
        <v>104.21991084695395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30643</v>
      </c>
      <c r="C55" s="487">
        <v>5513</v>
      </c>
      <c r="D55" s="487">
        <v>3479</v>
      </c>
      <c r="E55" s="488">
        <f t="shared" si="11"/>
        <v>101.66213257249022</v>
      </c>
      <c r="F55" s="488">
        <f t="shared" si="11"/>
        <v>97.437256981265463</v>
      </c>
      <c r="G55" s="488">
        <f t="shared" si="11"/>
        <v>103.38781575037149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30966</v>
      </c>
      <c r="C56" s="487">
        <v>5493</v>
      </c>
      <c r="D56" s="487">
        <v>3553</v>
      </c>
      <c r="E56" s="488">
        <f t="shared" si="11"/>
        <v>102.73372702541303</v>
      </c>
      <c r="F56" s="488">
        <f t="shared" si="11"/>
        <v>97.083775185577949</v>
      </c>
      <c r="G56" s="488">
        <f t="shared" si="11"/>
        <v>105.58692421991086</v>
      </c>
      <c r="H56" s="489" t="str">
        <f t="shared" si="14"/>
        <v/>
      </c>
      <c r="I56" s="488" t="str">
        <f t="shared" si="12"/>
        <v/>
      </c>
      <c r="J56" s="488" t="str">
        <f t="shared" si="10"/>
        <v/>
      </c>
      <c r="K56" s="488" t="str">
        <f t="shared" si="10"/>
        <v/>
      </c>
      <c r="L56" s="488" t="e">
        <f t="shared" si="13"/>
        <v>#N/A</v>
      </c>
    </row>
    <row r="57" spans="1:14" ht="15" customHeight="1" x14ac:dyDescent="0.2">
      <c r="A57" s="490">
        <v>42248</v>
      </c>
      <c r="B57" s="487">
        <v>31527</v>
      </c>
      <c r="C57" s="487">
        <v>5453</v>
      </c>
      <c r="D57" s="487">
        <v>3553</v>
      </c>
      <c r="E57" s="488">
        <f t="shared" si="11"/>
        <v>104.59491739101585</v>
      </c>
      <c r="F57" s="488">
        <f t="shared" si="11"/>
        <v>96.376811594202891</v>
      </c>
      <c r="G57" s="488">
        <f t="shared" si="11"/>
        <v>105.58692421991086</v>
      </c>
      <c r="H57" s="489">
        <f t="shared" si="14"/>
        <v>42248</v>
      </c>
      <c r="I57" s="488">
        <f t="shared" si="12"/>
        <v>104.59491739101585</v>
      </c>
      <c r="J57" s="488">
        <f t="shared" si="10"/>
        <v>96.376811594202891</v>
      </c>
      <c r="K57" s="488">
        <f t="shared" si="10"/>
        <v>105.58692421991086</v>
      </c>
      <c r="L57" s="488" t="e">
        <f t="shared" si="13"/>
        <v>#N/A</v>
      </c>
    </row>
    <row r="58" spans="1:14" ht="15" customHeight="1" x14ac:dyDescent="0.2">
      <c r="A58" s="490" t="s">
        <v>465</v>
      </c>
      <c r="B58" s="487">
        <v>31017</v>
      </c>
      <c r="C58" s="487">
        <v>5521</v>
      </c>
      <c r="D58" s="487">
        <v>3510</v>
      </c>
      <c r="E58" s="488">
        <f t="shared" si="11"/>
        <v>102.90292614955877</v>
      </c>
      <c r="F58" s="488">
        <f t="shared" si="11"/>
        <v>97.578649699540478</v>
      </c>
      <c r="G58" s="488">
        <f t="shared" si="11"/>
        <v>104.30906389301636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31540</v>
      </c>
      <c r="C59" s="487">
        <v>5443</v>
      </c>
      <c r="D59" s="487">
        <v>3554</v>
      </c>
      <c r="E59" s="488">
        <f t="shared" si="11"/>
        <v>104.63804657952358</v>
      </c>
      <c r="F59" s="488">
        <f t="shared" si="11"/>
        <v>96.200070696359148</v>
      </c>
      <c r="G59" s="488">
        <f t="shared" si="11"/>
        <v>105.61664190193166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32006</v>
      </c>
      <c r="C60" s="487">
        <v>5466</v>
      </c>
      <c r="D60" s="487">
        <v>3648</v>
      </c>
      <c r="E60" s="488">
        <f t="shared" si="11"/>
        <v>106.18406210603143</v>
      </c>
      <c r="F60" s="488">
        <f t="shared" si="11"/>
        <v>96.606574761399784</v>
      </c>
      <c r="G60" s="488">
        <f t="shared" si="11"/>
        <v>108.41010401188707</v>
      </c>
      <c r="H60" s="489" t="str">
        <f t="shared" si="14"/>
        <v/>
      </c>
      <c r="I60" s="488" t="str">
        <f t="shared" si="12"/>
        <v/>
      </c>
      <c r="J60" s="488" t="str">
        <f t="shared" si="10"/>
        <v/>
      </c>
      <c r="K60" s="488" t="str">
        <f t="shared" si="10"/>
        <v/>
      </c>
      <c r="L60" s="488" t="e">
        <f t="shared" si="13"/>
        <v>#N/A</v>
      </c>
    </row>
    <row r="61" spans="1:14" ht="15" customHeight="1" x14ac:dyDescent="0.2">
      <c r="A61" s="490">
        <v>42614</v>
      </c>
      <c r="B61" s="487">
        <v>32918</v>
      </c>
      <c r="C61" s="487">
        <v>5352</v>
      </c>
      <c r="D61" s="487">
        <v>3708</v>
      </c>
      <c r="E61" s="488">
        <f t="shared" si="11"/>
        <v>109.20974056134298</v>
      </c>
      <c r="F61" s="488">
        <f t="shared" si="11"/>
        <v>94.591728525980912</v>
      </c>
      <c r="G61" s="488">
        <f t="shared" si="11"/>
        <v>110.19316493313522</v>
      </c>
      <c r="H61" s="489">
        <f t="shared" si="14"/>
        <v>42614</v>
      </c>
      <c r="I61" s="488">
        <f t="shared" si="12"/>
        <v>109.20974056134298</v>
      </c>
      <c r="J61" s="488">
        <f t="shared" si="10"/>
        <v>94.591728525980912</v>
      </c>
      <c r="K61" s="488">
        <f t="shared" si="10"/>
        <v>110.19316493313522</v>
      </c>
      <c r="L61" s="488" t="e">
        <f t="shared" si="13"/>
        <v>#N/A</v>
      </c>
    </row>
    <row r="62" spans="1:14" ht="15" customHeight="1" x14ac:dyDescent="0.2">
      <c r="A62" s="490" t="s">
        <v>468</v>
      </c>
      <c r="B62" s="487">
        <v>32404</v>
      </c>
      <c r="C62" s="487">
        <v>5334</v>
      </c>
      <c r="D62" s="487">
        <v>3723</v>
      </c>
      <c r="E62" s="488">
        <f t="shared" si="11"/>
        <v>107.50447880034504</v>
      </c>
      <c r="F62" s="488">
        <f t="shared" si="11"/>
        <v>94.27359490986214</v>
      </c>
      <c r="G62" s="488">
        <f t="shared" si="11"/>
        <v>110.63893016344726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32587</v>
      </c>
      <c r="C63" s="487">
        <v>5211</v>
      </c>
      <c r="D63" s="487">
        <v>3728</v>
      </c>
      <c r="E63" s="488">
        <f t="shared" si="11"/>
        <v>108.11160506933845</v>
      </c>
      <c r="F63" s="488">
        <f t="shared" si="11"/>
        <v>92.099681866383889</v>
      </c>
      <c r="G63" s="488">
        <f t="shared" si="11"/>
        <v>110.78751857355127</v>
      </c>
      <c r="H63" s="489" t="str">
        <f t="shared" si="14"/>
        <v/>
      </c>
      <c r="I63" s="488" t="str">
        <f t="shared" si="12"/>
        <v/>
      </c>
      <c r="J63" s="488" t="str">
        <f t="shared" si="10"/>
        <v/>
      </c>
      <c r="K63" s="488" t="str">
        <f t="shared" si="10"/>
        <v/>
      </c>
      <c r="L63" s="488" t="e">
        <f t="shared" si="13"/>
        <v>#N/A</v>
      </c>
    </row>
    <row r="64" spans="1:14" ht="15" customHeight="1" x14ac:dyDescent="0.2">
      <c r="A64" s="490" t="s">
        <v>470</v>
      </c>
      <c r="B64" s="487">
        <v>32271</v>
      </c>
      <c r="C64" s="487">
        <v>5284</v>
      </c>
      <c r="D64" s="487">
        <v>3848</v>
      </c>
      <c r="E64" s="488">
        <f t="shared" si="11"/>
        <v>107.0632340256121</v>
      </c>
      <c r="F64" s="488">
        <f t="shared" si="11"/>
        <v>93.38989042064334</v>
      </c>
      <c r="G64" s="488">
        <f t="shared" si="11"/>
        <v>114.35364041604754</v>
      </c>
      <c r="H64" s="489" t="str">
        <f t="shared" si="14"/>
        <v/>
      </c>
      <c r="I64" s="488" t="str">
        <f t="shared" si="12"/>
        <v/>
      </c>
      <c r="J64" s="488" t="str">
        <f t="shared" si="10"/>
        <v/>
      </c>
      <c r="K64" s="488" t="str">
        <f t="shared" si="10"/>
        <v/>
      </c>
      <c r="L64" s="488" t="e">
        <f t="shared" si="13"/>
        <v>#N/A</v>
      </c>
    </row>
    <row r="65" spans="1:12" ht="15" customHeight="1" x14ac:dyDescent="0.2">
      <c r="A65" s="490">
        <v>42979</v>
      </c>
      <c r="B65" s="487">
        <v>32935</v>
      </c>
      <c r="C65" s="487">
        <v>5245</v>
      </c>
      <c r="D65" s="487">
        <v>3897</v>
      </c>
      <c r="E65" s="488">
        <f t="shared" si="11"/>
        <v>109.26614026939154</v>
      </c>
      <c r="F65" s="488">
        <f t="shared" si="11"/>
        <v>92.700600919052661</v>
      </c>
      <c r="G65" s="488">
        <f t="shared" si="11"/>
        <v>115.80980683506688</v>
      </c>
      <c r="H65" s="489">
        <f t="shared" si="14"/>
        <v>42979</v>
      </c>
      <c r="I65" s="488">
        <f t="shared" si="12"/>
        <v>109.26614026939154</v>
      </c>
      <c r="J65" s="488">
        <f t="shared" si="10"/>
        <v>92.700600919052661</v>
      </c>
      <c r="K65" s="488">
        <f t="shared" si="10"/>
        <v>115.80980683506688</v>
      </c>
      <c r="L65" s="488" t="e">
        <f t="shared" si="13"/>
        <v>#N/A</v>
      </c>
    </row>
    <row r="66" spans="1:12" ht="15" customHeight="1" x14ac:dyDescent="0.2">
      <c r="A66" s="490" t="s">
        <v>471</v>
      </c>
      <c r="B66" s="487">
        <v>32316</v>
      </c>
      <c r="C66" s="487">
        <v>5267</v>
      </c>
      <c r="D66" s="487">
        <v>3843</v>
      </c>
      <c r="E66" s="488">
        <f t="shared" si="11"/>
        <v>107.21252737044655</v>
      </c>
      <c r="F66" s="488">
        <f t="shared" si="11"/>
        <v>93.089430894308947</v>
      </c>
      <c r="G66" s="488">
        <f t="shared" si="11"/>
        <v>114.20505200594353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32421</v>
      </c>
      <c r="C67" s="487">
        <v>5138</v>
      </c>
      <c r="D67" s="487">
        <v>3899</v>
      </c>
      <c r="E67" s="488">
        <f t="shared" si="11"/>
        <v>107.5608785083936</v>
      </c>
      <c r="F67" s="488">
        <f t="shared" si="11"/>
        <v>90.809473312124425</v>
      </c>
      <c r="G67" s="488">
        <f t="shared" si="11"/>
        <v>115.86924219910848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32618</v>
      </c>
      <c r="C68" s="487">
        <v>5169</v>
      </c>
      <c r="D68" s="487">
        <v>3979</v>
      </c>
      <c r="E68" s="488">
        <f t="shared" si="11"/>
        <v>108.21445159577998</v>
      </c>
      <c r="F68" s="488">
        <f t="shared" si="11"/>
        <v>91.357370095440089</v>
      </c>
      <c r="G68" s="488">
        <f t="shared" si="11"/>
        <v>118.24665676077267</v>
      </c>
      <c r="H68" s="489" t="str">
        <f t="shared" si="14"/>
        <v/>
      </c>
      <c r="I68" s="488" t="str">
        <f t="shared" si="12"/>
        <v/>
      </c>
      <c r="J68" s="488" t="str">
        <f t="shared" si="12"/>
        <v/>
      </c>
      <c r="K68" s="488" t="str">
        <f t="shared" si="12"/>
        <v/>
      </c>
      <c r="L68" s="488" t="e">
        <f t="shared" si="13"/>
        <v>#N/A</v>
      </c>
    </row>
    <row r="69" spans="1:12" ht="15" customHeight="1" x14ac:dyDescent="0.2">
      <c r="A69" s="490">
        <v>43344</v>
      </c>
      <c r="B69" s="487">
        <v>33039</v>
      </c>
      <c r="C69" s="487">
        <v>5114</v>
      </c>
      <c r="D69" s="487">
        <v>4002</v>
      </c>
      <c r="E69" s="488">
        <f t="shared" si="11"/>
        <v>109.6111737774534</v>
      </c>
      <c r="F69" s="488">
        <f t="shared" si="11"/>
        <v>90.385295157299396</v>
      </c>
      <c r="G69" s="488">
        <f t="shared" si="11"/>
        <v>118.93016344725112</v>
      </c>
      <c r="H69" s="489">
        <f t="shared" si="14"/>
        <v>43344</v>
      </c>
      <c r="I69" s="488">
        <f t="shared" si="12"/>
        <v>109.6111737774534</v>
      </c>
      <c r="J69" s="488">
        <f t="shared" si="12"/>
        <v>90.385295157299396</v>
      </c>
      <c r="K69" s="488">
        <f t="shared" si="12"/>
        <v>118.93016344725112</v>
      </c>
      <c r="L69" s="488" t="e">
        <f t="shared" si="13"/>
        <v>#N/A</v>
      </c>
    </row>
    <row r="70" spans="1:12" ht="15" customHeight="1" x14ac:dyDescent="0.2">
      <c r="A70" s="490" t="s">
        <v>474</v>
      </c>
      <c r="B70" s="487">
        <v>32616</v>
      </c>
      <c r="C70" s="487">
        <v>5099</v>
      </c>
      <c r="D70" s="487">
        <v>4085</v>
      </c>
      <c r="E70" s="488">
        <f t="shared" si="11"/>
        <v>108.20781633600956</v>
      </c>
      <c r="F70" s="488">
        <f t="shared" si="11"/>
        <v>90.12018381053376</v>
      </c>
      <c r="G70" s="488">
        <f t="shared" si="11"/>
        <v>121.39673105497771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32932</v>
      </c>
      <c r="C71" s="487">
        <v>5123</v>
      </c>
      <c r="D71" s="487">
        <v>4115</v>
      </c>
      <c r="E71" s="491">
        <f t="shared" ref="E71:G75" si="15">IF($A$51=37802,IF(COUNTBLANK(B$51:B$70)&gt;0,#N/A,IF(ISBLANK(B71)=FALSE,B71/B$51*100,#N/A)),IF(COUNTBLANK(B$51:B$75)&gt;0,#N/A,B71/B$51*100))</f>
        <v>109.25618737973592</v>
      </c>
      <c r="F71" s="491">
        <f t="shared" si="15"/>
        <v>90.544361965358789</v>
      </c>
      <c r="G71" s="491">
        <f t="shared" si="15"/>
        <v>122.28826151560179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32997</v>
      </c>
      <c r="C72" s="487">
        <v>5182</v>
      </c>
      <c r="D72" s="487">
        <v>4274</v>
      </c>
      <c r="E72" s="491">
        <f t="shared" si="15"/>
        <v>109.47183332227456</v>
      </c>
      <c r="F72" s="491">
        <f t="shared" si="15"/>
        <v>91.587133262636982</v>
      </c>
      <c r="G72" s="491">
        <f t="shared" si="15"/>
        <v>127.01337295690935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33758</v>
      </c>
      <c r="C73" s="487">
        <v>5061</v>
      </c>
      <c r="D73" s="487">
        <v>4333</v>
      </c>
      <c r="E73" s="491">
        <f t="shared" si="15"/>
        <v>111.99654966491939</v>
      </c>
      <c r="F73" s="491">
        <f t="shared" si="15"/>
        <v>89.448568398727474</v>
      </c>
      <c r="G73" s="491">
        <f t="shared" si="15"/>
        <v>128.76671619613671</v>
      </c>
      <c r="H73" s="492">
        <f>IF(A$51=37802,IF(ISERROR(L73)=TRUE,IF(ISBLANK(A73)=FALSE,IF(MONTH(A73)=MONTH(MAX(A$51:A$75)),A73,""),""),""),IF(ISERROR(L73)=TRUE,IF(MONTH(A73)=MONTH(MAX(A$51:A$75)),A73,""),""))</f>
        <v>43709</v>
      </c>
      <c r="I73" s="488">
        <f t="shared" si="12"/>
        <v>111.99654966491939</v>
      </c>
      <c r="J73" s="488">
        <f t="shared" si="12"/>
        <v>89.448568398727474</v>
      </c>
      <c r="K73" s="488">
        <f t="shared" si="12"/>
        <v>128.76671619613671</v>
      </c>
      <c r="L73" s="488" t="e">
        <f t="shared" si="13"/>
        <v>#N/A</v>
      </c>
    </row>
    <row r="74" spans="1:12" ht="15" customHeight="1" x14ac:dyDescent="0.2">
      <c r="A74" s="490" t="s">
        <v>477</v>
      </c>
      <c r="B74" s="487">
        <v>33249</v>
      </c>
      <c r="C74" s="487">
        <v>5104</v>
      </c>
      <c r="D74" s="487">
        <v>4279</v>
      </c>
      <c r="E74" s="491">
        <f t="shared" si="15"/>
        <v>110.30787605334748</v>
      </c>
      <c r="F74" s="491">
        <f t="shared" si="15"/>
        <v>90.208554259455639</v>
      </c>
      <c r="G74" s="491">
        <f t="shared" si="15"/>
        <v>127.16196136701336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33340</v>
      </c>
      <c r="C75" s="493">
        <v>5032</v>
      </c>
      <c r="D75" s="493">
        <v>4194</v>
      </c>
      <c r="E75" s="491">
        <f t="shared" si="15"/>
        <v>110.60978037290158</v>
      </c>
      <c r="F75" s="491">
        <f t="shared" si="15"/>
        <v>88.936019794980552</v>
      </c>
      <c r="G75" s="491">
        <f t="shared" si="15"/>
        <v>124.63595839524517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111.99654966491939</v>
      </c>
      <c r="J77" s="488">
        <f>IF(J75&lt;&gt;"",J75,IF(J74&lt;&gt;"",J74,IF(J73&lt;&gt;"",J73,IF(J72&lt;&gt;"",J72,IF(J71&lt;&gt;"",J71,IF(J70&lt;&gt;"",J70,""))))))</f>
        <v>89.448568398727474</v>
      </c>
      <c r="K77" s="488">
        <f>IF(K75&lt;&gt;"",K75,IF(K74&lt;&gt;"",K74,IF(K73&lt;&gt;"",K73,IF(K72&lt;&gt;"",K72,IF(K71&lt;&gt;"",K71,IF(K70&lt;&gt;"",K70,""))))))</f>
        <v>128.76671619613671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+12,0%</v>
      </c>
      <c r="J79" s="488" t="str">
        <f>"GeB - ausschließlich: "&amp;IF(J77&gt;100,"+","")&amp;TEXT(J77-100,"0,0")&amp;"%"</f>
        <v>GeB - ausschließlich: -10,6%</v>
      </c>
      <c r="K79" s="488" t="str">
        <f>"GeB - im Nebenjob: "&amp;IF(K77&gt;100,"+","")&amp;TEXT(K77-100,"0,0")&amp;"%"</f>
        <v>GeB - im Nebenjob: +28,8%</v>
      </c>
    </row>
    <row r="81" spans="9:9" ht="15" customHeight="1" x14ac:dyDescent="0.2">
      <c r="I81" s="488" t="str">
        <f>IF(ISERROR(HLOOKUP(1,I$78:K$79,2,FALSE)),"",HLOOKUP(1,I$78:K$79,2,FALSE))</f>
        <v>GeB - im Nebenjob: +28,8%</v>
      </c>
    </row>
    <row r="82" spans="9:9" ht="15" customHeight="1" x14ac:dyDescent="0.2">
      <c r="I82" s="488" t="str">
        <f>IF(ISERROR(HLOOKUP(2,I$78:K$79,2,FALSE)),"",HLOOKUP(2,I$78:K$79,2,FALSE))</f>
        <v>SvB: +12,0%</v>
      </c>
    </row>
    <row r="83" spans="9:9" ht="15" customHeight="1" x14ac:dyDescent="0.2">
      <c r="I83" s="488" t="str">
        <f>IF(ISERROR(HLOOKUP(3,I$78:K$79,2,FALSE)),"",HLOOKUP(3,I$78:K$79,2,FALSE))</f>
        <v>GeB - ausschließlich: -10,6%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33340</v>
      </c>
      <c r="E12" s="114">
        <v>33249</v>
      </c>
      <c r="F12" s="114">
        <v>33758</v>
      </c>
      <c r="G12" s="114">
        <v>32997</v>
      </c>
      <c r="H12" s="114">
        <v>32932</v>
      </c>
      <c r="I12" s="115">
        <v>408</v>
      </c>
      <c r="J12" s="116">
        <v>1.2389165553261265</v>
      </c>
      <c r="N12" s="117"/>
    </row>
    <row r="13" spans="1:15" s="110" customFormat="1" ht="13.5" customHeight="1" x14ac:dyDescent="0.2">
      <c r="A13" s="118" t="s">
        <v>105</v>
      </c>
      <c r="B13" s="119" t="s">
        <v>106</v>
      </c>
      <c r="C13" s="113">
        <v>57.246550689862026</v>
      </c>
      <c r="D13" s="114">
        <v>19086</v>
      </c>
      <c r="E13" s="114">
        <v>18922</v>
      </c>
      <c r="F13" s="114">
        <v>19380</v>
      </c>
      <c r="G13" s="114">
        <v>18953</v>
      </c>
      <c r="H13" s="114">
        <v>18863</v>
      </c>
      <c r="I13" s="115">
        <v>223</v>
      </c>
      <c r="J13" s="116">
        <v>1.182208556433229</v>
      </c>
    </row>
    <row r="14" spans="1:15" s="110" customFormat="1" ht="13.5" customHeight="1" x14ac:dyDescent="0.2">
      <c r="A14" s="120"/>
      <c r="B14" s="119" t="s">
        <v>107</v>
      </c>
      <c r="C14" s="113">
        <v>42.753449310137974</v>
      </c>
      <c r="D14" s="114">
        <v>14254</v>
      </c>
      <c r="E14" s="114">
        <v>14327</v>
      </c>
      <c r="F14" s="114">
        <v>14378</v>
      </c>
      <c r="G14" s="114">
        <v>14044</v>
      </c>
      <c r="H14" s="114">
        <v>14069</v>
      </c>
      <c r="I14" s="115">
        <v>185</v>
      </c>
      <c r="J14" s="116">
        <v>1.3149477574809865</v>
      </c>
    </row>
    <row r="15" spans="1:15" s="110" customFormat="1" ht="13.5" customHeight="1" x14ac:dyDescent="0.2">
      <c r="A15" s="118" t="s">
        <v>105</v>
      </c>
      <c r="B15" s="121" t="s">
        <v>108</v>
      </c>
      <c r="C15" s="113">
        <v>13.086382723455309</v>
      </c>
      <c r="D15" s="114">
        <v>4363</v>
      </c>
      <c r="E15" s="114">
        <v>4434</v>
      </c>
      <c r="F15" s="114">
        <v>4585</v>
      </c>
      <c r="G15" s="114">
        <v>4223</v>
      </c>
      <c r="H15" s="114">
        <v>4301</v>
      </c>
      <c r="I15" s="115">
        <v>62</v>
      </c>
      <c r="J15" s="116">
        <v>1.4415252266914671</v>
      </c>
    </row>
    <row r="16" spans="1:15" s="110" customFormat="1" ht="13.5" customHeight="1" x14ac:dyDescent="0.2">
      <c r="A16" s="118"/>
      <c r="B16" s="121" t="s">
        <v>109</v>
      </c>
      <c r="C16" s="113">
        <v>66.160767846430716</v>
      </c>
      <c r="D16" s="114">
        <v>22058</v>
      </c>
      <c r="E16" s="114">
        <v>21932</v>
      </c>
      <c r="F16" s="114">
        <v>22226</v>
      </c>
      <c r="G16" s="114">
        <v>21948</v>
      </c>
      <c r="H16" s="114">
        <v>21923</v>
      </c>
      <c r="I16" s="115">
        <v>135</v>
      </c>
      <c r="J16" s="116">
        <v>0.61579163435661177</v>
      </c>
    </row>
    <row r="17" spans="1:10" s="110" customFormat="1" ht="13.5" customHeight="1" x14ac:dyDescent="0.2">
      <c r="A17" s="118"/>
      <c r="B17" s="121" t="s">
        <v>110</v>
      </c>
      <c r="C17" s="113">
        <v>19.715056988602278</v>
      </c>
      <c r="D17" s="114">
        <v>6573</v>
      </c>
      <c r="E17" s="114">
        <v>6543</v>
      </c>
      <c r="F17" s="114">
        <v>6600</v>
      </c>
      <c r="G17" s="114">
        <v>6493</v>
      </c>
      <c r="H17" s="114">
        <v>6392</v>
      </c>
      <c r="I17" s="115">
        <v>181</v>
      </c>
      <c r="J17" s="116">
        <v>2.8316645807259073</v>
      </c>
    </row>
    <row r="18" spans="1:10" s="110" customFormat="1" ht="13.5" customHeight="1" x14ac:dyDescent="0.2">
      <c r="A18" s="120"/>
      <c r="B18" s="121" t="s">
        <v>111</v>
      </c>
      <c r="C18" s="113">
        <v>1.0377924415116977</v>
      </c>
      <c r="D18" s="114">
        <v>346</v>
      </c>
      <c r="E18" s="114">
        <v>340</v>
      </c>
      <c r="F18" s="114">
        <v>347</v>
      </c>
      <c r="G18" s="114">
        <v>333</v>
      </c>
      <c r="H18" s="114">
        <v>316</v>
      </c>
      <c r="I18" s="115">
        <v>30</v>
      </c>
      <c r="J18" s="116">
        <v>9.4936708860759502</v>
      </c>
    </row>
    <row r="19" spans="1:10" s="110" customFormat="1" ht="13.5" customHeight="1" x14ac:dyDescent="0.2">
      <c r="A19" s="120"/>
      <c r="B19" s="121" t="s">
        <v>112</v>
      </c>
      <c r="C19" s="113">
        <v>0.28794241151769645</v>
      </c>
      <c r="D19" s="114">
        <v>96</v>
      </c>
      <c r="E19" s="114">
        <v>88</v>
      </c>
      <c r="F19" s="114">
        <v>93</v>
      </c>
      <c r="G19" s="114">
        <v>77</v>
      </c>
      <c r="H19" s="114">
        <v>75</v>
      </c>
      <c r="I19" s="115">
        <v>21</v>
      </c>
      <c r="J19" s="116">
        <v>28</v>
      </c>
    </row>
    <row r="20" spans="1:10" s="110" customFormat="1" ht="13.5" customHeight="1" x14ac:dyDescent="0.2">
      <c r="A20" s="118" t="s">
        <v>113</v>
      </c>
      <c r="B20" s="122" t="s">
        <v>114</v>
      </c>
      <c r="C20" s="113">
        <v>73.272345530893816</v>
      </c>
      <c r="D20" s="114">
        <v>24429</v>
      </c>
      <c r="E20" s="114">
        <v>24321</v>
      </c>
      <c r="F20" s="114">
        <v>24805</v>
      </c>
      <c r="G20" s="114">
        <v>24197</v>
      </c>
      <c r="H20" s="114">
        <v>24226</v>
      </c>
      <c r="I20" s="115">
        <v>203</v>
      </c>
      <c r="J20" s="116">
        <v>0.83794270618343925</v>
      </c>
    </row>
    <row r="21" spans="1:10" s="110" customFormat="1" ht="13.5" customHeight="1" x14ac:dyDescent="0.2">
      <c r="A21" s="120"/>
      <c r="B21" s="122" t="s">
        <v>115</v>
      </c>
      <c r="C21" s="113">
        <v>26.727654469106177</v>
      </c>
      <c r="D21" s="114">
        <v>8911</v>
      </c>
      <c r="E21" s="114">
        <v>8928</v>
      </c>
      <c r="F21" s="114">
        <v>8953</v>
      </c>
      <c r="G21" s="114">
        <v>8800</v>
      </c>
      <c r="H21" s="114">
        <v>8706</v>
      </c>
      <c r="I21" s="115">
        <v>205</v>
      </c>
      <c r="J21" s="116">
        <v>2.3546979094877094</v>
      </c>
    </row>
    <row r="22" spans="1:10" s="110" customFormat="1" ht="13.5" customHeight="1" x14ac:dyDescent="0.2">
      <c r="A22" s="118" t="s">
        <v>113</v>
      </c>
      <c r="B22" s="122" t="s">
        <v>116</v>
      </c>
      <c r="C22" s="113">
        <v>84.619076184763045</v>
      </c>
      <c r="D22" s="114">
        <v>28212</v>
      </c>
      <c r="E22" s="114">
        <v>28402</v>
      </c>
      <c r="F22" s="114">
        <v>28766</v>
      </c>
      <c r="G22" s="114">
        <v>28199</v>
      </c>
      <c r="H22" s="114">
        <v>28171</v>
      </c>
      <c r="I22" s="115">
        <v>41</v>
      </c>
      <c r="J22" s="116">
        <v>0.1455397394483689</v>
      </c>
    </row>
    <row r="23" spans="1:10" s="110" customFormat="1" ht="13.5" customHeight="1" x14ac:dyDescent="0.2">
      <c r="A23" s="123"/>
      <c r="B23" s="124" t="s">
        <v>117</v>
      </c>
      <c r="C23" s="125">
        <v>15.368926214757048</v>
      </c>
      <c r="D23" s="114">
        <v>5124</v>
      </c>
      <c r="E23" s="114">
        <v>4840</v>
      </c>
      <c r="F23" s="114">
        <v>4985</v>
      </c>
      <c r="G23" s="114">
        <v>4793</v>
      </c>
      <c r="H23" s="114">
        <v>4756</v>
      </c>
      <c r="I23" s="115">
        <v>368</v>
      </c>
      <c r="J23" s="116">
        <v>7.7375946173254837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9226</v>
      </c>
      <c r="E26" s="114">
        <v>9383</v>
      </c>
      <c r="F26" s="114">
        <v>9394</v>
      </c>
      <c r="G26" s="114">
        <v>9456</v>
      </c>
      <c r="H26" s="140">
        <v>9238</v>
      </c>
      <c r="I26" s="115">
        <v>-12</v>
      </c>
      <c r="J26" s="116">
        <v>-0.12989824637367395</v>
      </c>
    </row>
    <row r="27" spans="1:10" s="110" customFormat="1" ht="13.5" customHeight="1" x14ac:dyDescent="0.2">
      <c r="A27" s="118" t="s">
        <v>105</v>
      </c>
      <c r="B27" s="119" t="s">
        <v>106</v>
      </c>
      <c r="C27" s="113">
        <v>38.716670279644482</v>
      </c>
      <c r="D27" s="115">
        <v>3572</v>
      </c>
      <c r="E27" s="114">
        <v>3599</v>
      </c>
      <c r="F27" s="114">
        <v>3583</v>
      </c>
      <c r="G27" s="114">
        <v>3580</v>
      </c>
      <c r="H27" s="140">
        <v>3424</v>
      </c>
      <c r="I27" s="115">
        <v>148</v>
      </c>
      <c r="J27" s="116">
        <v>4.3224299065420562</v>
      </c>
    </row>
    <row r="28" spans="1:10" s="110" customFormat="1" ht="13.5" customHeight="1" x14ac:dyDescent="0.2">
      <c r="A28" s="120"/>
      <c r="B28" s="119" t="s">
        <v>107</v>
      </c>
      <c r="C28" s="113">
        <v>61.283329720355518</v>
      </c>
      <c r="D28" s="115">
        <v>5654</v>
      </c>
      <c r="E28" s="114">
        <v>5784</v>
      </c>
      <c r="F28" s="114">
        <v>5811</v>
      </c>
      <c r="G28" s="114">
        <v>5876</v>
      </c>
      <c r="H28" s="140">
        <v>5814</v>
      </c>
      <c r="I28" s="115">
        <v>-160</v>
      </c>
      <c r="J28" s="116">
        <v>-2.7519779841761265</v>
      </c>
    </row>
    <row r="29" spans="1:10" s="110" customFormat="1" ht="13.5" customHeight="1" x14ac:dyDescent="0.2">
      <c r="A29" s="118" t="s">
        <v>105</v>
      </c>
      <c r="B29" s="121" t="s">
        <v>108</v>
      </c>
      <c r="C29" s="113">
        <v>11.26165185345762</v>
      </c>
      <c r="D29" s="115">
        <v>1039</v>
      </c>
      <c r="E29" s="114">
        <v>1094</v>
      </c>
      <c r="F29" s="114">
        <v>1144</v>
      </c>
      <c r="G29" s="114">
        <v>1148</v>
      </c>
      <c r="H29" s="140">
        <v>1093</v>
      </c>
      <c r="I29" s="115">
        <v>-54</v>
      </c>
      <c r="J29" s="116">
        <v>-4.9405306495882888</v>
      </c>
    </row>
    <row r="30" spans="1:10" s="110" customFormat="1" ht="13.5" customHeight="1" x14ac:dyDescent="0.2">
      <c r="A30" s="118"/>
      <c r="B30" s="121" t="s">
        <v>109</v>
      </c>
      <c r="C30" s="113">
        <v>54.205506178192067</v>
      </c>
      <c r="D30" s="115">
        <v>5001</v>
      </c>
      <c r="E30" s="114">
        <v>5080</v>
      </c>
      <c r="F30" s="114">
        <v>5089</v>
      </c>
      <c r="G30" s="114">
        <v>5114</v>
      </c>
      <c r="H30" s="140">
        <v>5017</v>
      </c>
      <c r="I30" s="115">
        <v>-16</v>
      </c>
      <c r="J30" s="116">
        <v>-0.31891568666533787</v>
      </c>
    </row>
    <row r="31" spans="1:10" s="110" customFormat="1" ht="13.5" customHeight="1" x14ac:dyDescent="0.2">
      <c r="A31" s="118"/>
      <c r="B31" s="121" t="s">
        <v>110</v>
      </c>
      <c r="C31" s="113">
        <v>18.642965532191631</v>
      </c>
      <c r="D31" s="115">
        <v>1720</v>
      </c>
      <c r="E31" s="114">
        <v>1753</v>
      </c>
      <c r="F31" s="114">
        <v>1755</v>
      </c>
      <c r="G31" s="114">
        <v>1781</v>
      </c>
      <c r="H31" s="140">
        <v>1731</v>
      </c>
      <c r="I31" s="115">
        <v>-11</v>
      </c>
      <c r="J31" s="116">
        <v>-0.63547082611207395</v>
      </c>
    </row>
    <row r="32" spans="1:10" s="110" customFormat="1" ht="13.5" customHeight="1" x14ac:dyDescent="0.2">
      <c r="A32" s="120"/>
      <c r="B32" s="121" t="s">
        <v>111</v>
      </c>
      <c r="C32" s="113">
        <v>15.889876436158682</v>
      </c>
      <c r="D32" s="115">
        <v>1466</v>
      </c>
      <c r="E32" s="114">
        <v>1456</v>
      </c>
      <c r="F32" s="114">
        <v>1406</v>
      </c>
      <c r="G32" s="114">
        <v>1413</v>
      </c>
      <c r="H32" s="140">
        <v>1397</v>
      </c>
      <c r="I32" s="115">
        <v>69</v>
      </c>
      <c r="J32" s="116">
        <v>4.93915533285612</v>
      </c>
    </row>
    <row r="33" spans="1:10" s="110" customFormat="1" ht="13.5" customHeight="1" x14ac:dyDescent="0.2">
      <c r="A33" s="120"/>
      <c r="B33" s="121" t="s">
        <v>112</v>
      </c>
      <c r="C33" s="113">
        <v>1.6583568176891395</v>
      </c>
      <c r="D33" s="115">
        <v>153</v>
      </c>
      <c r="E33" s="114">
        <v>132</v>
      </c>
      <c r="F33" s="114">
        <v>123</v>
      </c>
      <c r="G33" s="114">
        <v>106</v>
      </c>
      <c r="H33" s="140">
        <v>103</v>
      </c>
      <c r="I33" s="115">
        <v>50</v>
      </c>
      <c r="J33" s="116">
        <v>48.543689320388353</v>
      </c>
    </row>
    <row r="34" spans="1:10" s="110" customFormat="1" ht="13.5" customHeight="1" x14ac:dyDescent="0.2">
      <c r="A34" s="118" t="s">
        <v>113</v>
      </c>
      <c r="B34" s="122" t="s">
        <v>116</v>
      </c>
      <c r="C34" s="113">
        <v>87.806199869932797</v>
      </c>
      <c r="D34" s="115">
        <v>8101</v>
      </c>
      <c r="E34" s="114">
        <v>8265</v>
      </c>
      <c r="F34" s="114">
        <v>8292</v>
      </c>
      <c r="G34" s="114">
        <v>8362</v>
      </c>
      <c r="H34" s="140">
        <v>8222</v>
      </c>
      <c r="I34" s="115">
        <v>-121</v>
      </c>
      <c r="J34" s="116">
        <v>-1.4716613962539529</v>
      </c>
    </row>
    <row r="35" spans="1:10" s="110" customFormat="1" ht="13.5" customHeight="1" x14ac:dyDescent="0.2">
      <c r="A35" s="118"/>
      <c r="B35" s="119" t="s">
        <v>117</v>
      </c>
      <c r="C35" s="113">
        <v>12.139605462822459</v>
      </c>
      <c r="D35" s="115">
        <v>1120</v>
      </c>
      <c r="E35" s="114">
        <v>1113</v>
      </c>
      <c r="F35" s="114">
        <v>1099</v>
      </c>
      <c r="G35" s="114">
        <v>1091</v>
      </c>
      <c r="H35" s="140">
        <v>1012</v>
      </c>
      <c r="I35" s="115">
        <v>108</v>
      </c>
      <c r="J35" s="116">
        <v>10.671936758893281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5032</v>
      </c>
      <c r="E37" s="114">
        <v>5104</v>
      </c>
      <c r="F37" s="114">
        <v>5061</v>
      </c>
      <c r="G37" s="114">
        <v>5182</v>
      </c>
      <c r="H37" s="140">
        <v>5123</v>
      </c>
      <c r="I37" s="115">
        <v>-91</v>
      </c>
      <c r="J37" s="116">
        <v>-1.776302947491704</v>
      </c>
    </row>
    <row r="38" spans="1:10" s="110" customFormat="1" ht="13.5" customHeight="1" x14ac:dyDescent="0.2">
      <c r="A38" s="118" t="s">
        <v>105</v>
      </c>
      <c r="B38" s="119" t="s">
        <v>106</v>
      </c>
      <c r="C38" s="113">
        <v>31.657392686804453</v>
      </c>
      <c r="D38" s="115">
        <v>1593</v>
      </c>
      <c r="E38" s="114">
        <v>1594</v>
      </c>
      <c r="F38" s="114">
        <v>1559</v>
      </c>
      <c r="G38" s="114">
        <v>1592</v>
      </c>
      <c r="H38" s="140">
        <v>1530</v>
      </c>
      <c r="I38" s="115">
        <v>63</v>
      </c>
      <c r="J38" s="116">
        <v>4.117647058823529</v>
      </c>
    </row>
    <row r="39" spans="1:10" s="110" customFormat="1" ht="13.5" customHeight="1" x14ac:dyDescent="0.2">
      <c r="A39" s="120"/>
      <c r="B39" s="119" t="s">
        <v>107</v>
      </c>
      <c r="C39" s="113">
        <v>68.342607313195543</v>
      </c>
      <c r="D39" s="115">
        <v>3439</v>
      </c>
      <c r="E39" s="114">
        <v>3510</v>
      </c>
      <c r="F39" s="114">
        <v>3502</v>
      </c>
      <c r="G39" s="114">
        <v>3590</v>
      </c>
      <c r="H39" s="140">
        <v>3593</v>
      </c>
      <c r="I39" s="115">
        <v>-154</v>
      </c>
      <c r="J39" s="116">
        <v>-4.2861118842193155</v>
      </c>
    </row>
    <row r="40" spans="1:10" s="110" customFormat="1" ht="13.5" customHeight="1" x14ac:dyDescent="0.2">
      <c r="A40" s="118" t="s">
        <v>105</v>
      </c>
      <c r="B40" s="121" t="s">
        <v>108</v>
      </c>
      <c r="C40" s="113">
        <v>11.327503974562799</v>
      </c>
      <c r="D40" s="115">
        <v>570</v>
      </c>
      <c r="E40" s="114">
        <v>578</v>
      </c>
      <c r="F40" s="114">
        <v>599</v>
      </c>
      <c r="G40" s="114">
        <v>639</v>
      </c>
      <c r="H40" s="140">
        <v>596</v>
      </c>
      <c r="I40" s="115">
        <v>-26</v>
      </c>
      <c r="J40" s="116">
        <v>-4.3624161073825505</v>
      </c>
    </row>
    <row r="41" spans="1:10" s="110" customFormat="1" ht="13.5" customHeight="1" x14ac:dyDescent="0.2">
      <c r="A41" s="118"/>
      <c r="B41" s="121" t="s">
        <v>109</v>
      </c>
      <c r="C41" s="113">
        <v>38.513513513513516</v>
      </c>
      <c r="D41" s="115">
        <v>1938</v>
      </c>
      <c r="E41" s="114">
        <v>1989</v>
      </c>
      <c r="F41" s="114">
        <v>1969</v>
      </c>
      <c r="G41" s="114">
        <v>2013</v>
      </c>
      <c r="H41" s="140">
        <v>2029</v>
      </c>
      <c r="I41" s="115">
        <v>-91</v>
      </c>
      <c r="J41" s="116">
        <v>-4.4849679645145395</v>
      </c>
    </row>
    <row r="42" spans="1:10" s="110" customFormat="1" ht="13.5" customHeight="1" x14ac:dyDescent="0.2">
      <c r="A42" s="118"/>
      <c r="B42" s="121" t="s">
        <v>110</v>
      </c>
      <c r="C42" s="113">
        <v>21.840222575516695</v>
      </c>
      <c r="D42" s="115">
        <v>1099</v>
      </c>
      <c r="E42" s="114">
        <v>1123</v>
      </c>
      <c r="F42" s="114">
        <v>1127</v>
      </c>
      <c r="G42" s="114">
        <v>1152</v>
      </c>
      <c r="H42" s="140">
        <v>1132</v>
      </c>
      <c r="I42" s="115">
        <v>-33</v>
      </c>
      <c r="J42" s="116">
        <v>-2.9151943462897525</v>
      </c>
    </row>
    <row r="43" spans="1:10" s="110" customFormat="1" ht="13.5" customHeight="1" x14ac:dyDescent="0.2">
      <c r="A43" s="120"/>
      <c r="B43" s="121" t="s">
        <v>111</v>
      </c>
      <c r="C43" s="113">
        <v>28.318759936406995</v>
      </c>
      <c r="D43" s="115">
        <v>1425</v>
      </c>
      <c r="E43" s="114">
        <v>1414</v>
      </c>
      <c r="F43" s="114">
        <v>1366</v>
      </c>
      <c r="G43" s="114">
        <v>1378</v>
      </c>
      <c r="H43" s="140">
        <v>1366</v>
      </c>
      <c r="I43" s="115">
        <v>59</v>
      </c>
      <c r="J43" s="116">
        <v>4.3191800878477302</v>
      </c>
    </row>
    <row r="44" spans="1:10" s="110" customFormat="1" ht="13.5" customHeight="1" x14ac:dyDescent="0.2">
      <c r="A44" s="120"/>
      <c r="B44" s="121" t="s">
        <v>112</v>
      </c>
      <c r="C44" s="113">
        <v>2.7623211446740861</v>
      </c>
      <c r="D44" s="115">
        <v>139</v>
      </c>
      <c r="E44" s="114">
        <v>116</v>
      </c>
      <c r="F44" s="114">
        <v>110</v>
      </c>
      <c r="G44" s="114">
        <v>100</v>
      </c>
      <c r="H44" s="140" t="s">
        <v>513</v>
      </c>
      <c r="I44" s="115" t="s">
        <v>513</v>
      </c>
      <c r="J44" s="116" t="s">
        <v>513</v>
      </c>
    </row>
    <row r="45" spans="1:10" s="110" customFormat="1" ht="13.5" customHeight="1" x14ac:dyDescent="0.2">
      <c r="A45" s="118" t="s">
        <v>113</v>
      </c>
      <c r="B45" s="122" t="s">
        <v>116</v>
      </c>
      <c r="C45" s="113">
        <v>89.089825119236878</v>
      </c>
      <c r="D45" s="115">
        <v>4483</v>
      </c>
      <c r="E45" s="114">
        <v>4558</v>
      </c>
      <c r="F45" s="114">
        <v>4540</v>
      </c>
      <c r="G45" s="114">
        <v>4643</v>
      </c>
      <c r="H45" s="140">
        <v>4613</v>
      </c>
      <c r="I45" s="115">
        <v>-130</v>
      </c>
      <c r="J45" s="116">
        <v>-2.818122696726642</v>
      </c>
    </row>
    <row r="46" spans="1:10" s="110" customFormat="1" ht="13.5" customHeight="1" x14ac:dyDescent="0.2">
      <c r="A46" s="118"/>
      <c r="B46" s="119" t="s">
        <v>117</v>
      </c>
      <c r="C46" s="113">
        <v>10.810810810810811</v>
      </c>
      <c r="D46" s="115">
        <v>544</v>
      </c>
      <c r="E46" s="114">
        <v>541</v>
      </c>
      <c r="F46" s="114">
        <v>518</v>
      </c>
      <c r="G46" s="114">
        <v>536</v>
      </c>
      <c r="H46" s="140">
        <v>506</v>
      </c>
      <c r="I46" s="115">
        <v>38</v>
      </c>
      <c r="J46" s="116">
        <v>7.5098814229249014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4194</v>
      </c>
      <c r="E48" s="114">
        <v>4279</v>
      </c>
      <c r="F48" s="114">
        <v>4333</v>
      </c>
      <c r="G48" s="114">
        <v>4274</v>
      </c>
      <c r="H48" s="140">
        <v>4115</v>
      </c>
      <c r="I48" s="115">
        <v>79</v>
      </c>
      <c r="J48" s="116">
        <v>1.919805589307412</v>
      </c>
    </row>
    <row r="49" spans="1:12" s="110" customFormat="1" ht="13.5" customHeight="1" x14ac:dyDescent="0.2">
      <c r="A49" s="118" t="s">
        <v>105</v>
      </c>
      <c r="B49" s="119" t="s">
        <v>106</v>
      </c>
      <c r="C49" s="113">
        <v>47.186456843109205</v>
      </c>
      <c r="D49" s="115">
        <v>1979</v>
      </c>
      <c r="E49" s="114">
        <v>2005</v>
      </c>
      <c r="F49" s="114">
        <v>2024</v>
      </c>
      <c r="G49" s="114">
        <v>1988</v>
      </c>
      <c r="H49" s="140">
        <v>1894</v>
      </c>
      <c r="I49" s="115">
        <v>85</v>
      </c>
      <c r="J49" s="116">
        <v>4.4878563885955653</v>
      </c>
    </row>
    <row r="50" spans="1:12" s="110" customFormat="1" ht="13.5" customHeight="1" x14ac:dyDescent="0.2">
      <c r="A50" s="120"/>
      <c r="B50" s="119" t="s">
        <v>107</v>
      </c>
      <c r="C50" s="113">
        <v>52.813543156890795</v>
      </c>
      <c r="D50" s="115">
        <v>2215</v>
      </c>
      <c r="E50" s="114">
        <v>2274</v>
      </c>
      <c r="F50" s="114">
        <v>2309</v>
      </c>
      <c r="G50" s="114">
        <v>2286</v>
      </c>
      <c r="H50" s="140">
        <v>2221</v>
      </c>
      <c r="I50" s="115">
        <v>-6</v>
      </c>
      <c r="J50" s="116">
        <v>-0.27014858171994599</v>
      </c>
    </row>
    <row r="51" spans="1:12" s="110" customFormat="1" ht="13.5" customHeight="1" x14ac:dyDescent="0.2">
      <c r="A51" s="118" t="s">
        <v>105</v>
      </c>
      <c r="B51" s="121" t="s">
        <v>108</v>
      </c>
      <c r="C51" s="113">
        <v>11.182641869337148</v>
      </c>
      <c r="D51" s="115">
        <v>469</v>
      </c>
      <c r="E51" s="114">
        <v>516</v>
      </c>
      <c r="F51" s="114">
        <v>545</v>
      </c>
      <c r="G51" s="114">
        <v>509</v>
      </c>
      <c r="H51" s="140">
        <v>497</v>
      </c>
      <c r="I51" s="115">
        <v>-28</v>
      </c>
      <c r="J51" s="116">
        <v>-5.6338028169014081</v>
      </c>
    </row>
    <row r="52" spans="1:12" s="110" customFormat="1" ht="13.5" customHeight="1" x14ac:dyDescent="0.2">
      <c r="A52" s="118"/>
      <c r="B52" s="121" t="s">
        <v>109</v>
      </c>
      <c r="C52" s="113">
        <v>73.03290414878397</v>
      </c>
      <c r="D52" s="115">
        <v>3063</v>
      </c>
      <c r="E52" s="114">
        <v>3091</v>
      </c>
      <c r="F52" s="114">
        <v>3120</v>
      </c>
      <c r="G52" s="114">
        <v>3101</v>
      </c>
      <c r="H52" s="140">
        <v>2988</v>
      </c>
      <c r="I52" s="115">
        <v>75</v>
      </c>
      <c r="J52" s="116">
        <v>2.5100401606425704</v>
      </c>
    </row>
    <row r="53" spans="1:12" s="110" customFormat="1" ht="13.5" customHeight="1" x14ac:dyDescent="0.2">
      <c r="A53" s="118"/>
      <c r="B53" s="121" t="s">
        <v>110</v>
      </c>
      <c r="C53" s="113">
        <v>14.806866952789699</v>
      </c>
      <c r="D53" s="115">
        <v>621</v>
      </c>
      <c r="E53" s="114">
        <v>630</v>
      </c>
      <c r="F53" s="114">
        <v>628</v>
      </c>
      <c r="G53" s="114">
        <v>629</v>
      </c>
      <c r="H53" s="140">
        <v>599</v>
      </c>
      <c r="I53" s="115">
        <v>22</v>
      </c>
      <c r="J53" s="116">
        <v>3.672787979966611</v>
      </c>
    </row>
    <row r="54" spans="1:12" s="110" customFormat="1" ht="13.5" customHeight="1" x14ac:dyDescent="0.2">
      <c r="A54" s="120"/>
      <c r="B54" s="121" t="s">
        <v>111</v>
      </c>
      <c r="C54" s="113">
        <v>0.97758702908917505</v>
      </c>
      <c r="D54" s="115">
        <v>41</v>
      </c>
      <c r="E54" s="114">
        <v>42</v>
      </c>
      <c r="F54" s="114">
        <v>40</v>
      </c>
      <c r="G54" s="114">
        <v>35</v>
      </c>
      <c r="H54" s="140">
        <v>31</v>
      </c>
      <c r="I54" s="115">
        <v>10</v>
      </c>
      <c r="J54" s="116">
        <v>32.258064516129032</v>
      </c>
    </row>
    <row r="55" spans="1:12" s="110" customFormat="1" ht="13.5" customHeight="1" x14ac:dyDescent="0.2">
      <c r="A55" s="120"/>
      <c r="B55" s="121" t="s">
        <v>112</v>
      </c>
      <c r="C55" s="113">
        <v>0.33381020505484027</v>
      </c>
      <c r="D55" s="115">
        <v>14</v>
      </c>
      <c r="E55" s="114">
        <v>16</v>
      </c>
      <c r="F55" s="114">
        <v>13</v>
      </c>
      <c r="G55" s="114">
        <v>6</v>
      </c>
      <c r="H55" s="140" t="s">
        <v>513</v>
      </c>
      <c r="I55" s="115" t="s">
        <v>513</v>
      </c>
      <c r="J55" s="116" t="s">
        <v>513</v>
      </c>
    </row>
    <row r="56" spans="1:12" s="110" customFormat="1" ht="13.5" customHeight="1" x14ac:dyDescent="0.2">
      <c r="A56" s="118" t="s">
        <v>113</v>
      </c>
      <c r="B56" s="122" t="s">
        <v>116</v>
      </c>
      <c r="C56" s="113">
        <v>86.266094420600865</v>
      </c>
      <c r="D56" s="115">
        <v>3618</v>
      </c>
      <c r="E56" s="114">
        <v>3707</v>
      </c>
      <c r="F56" s="114">
        <v>3752</v>
      </c>
      <c r="G56" s="114">
        <v>3719</v>
      </c>
      <c r="H56" s="140">
        <v>3609</v>
      </c>
      <c r="I56" s="115">
        <v>9</v>
      </c>
      <c r="J56" s="116">
        <v>0.24937655860349128</v>
      </c>
    </row>
    <row r="57" spans="1:12" s="110" customFormat="1" ht="13.5" customHeight="1" x14ac:dyDescent="0.2">
      <c r="A57" s="142"/>
      <c r="B57" s="124" t="s">
        <v>117</v>
      </c>
      <c r="C57" s="125">
        <v>13.733905579399142</v>
      </c>
      <c r="D57" s="143">
        <v>576</v>
      </c>
      <c r="E57" s="144">
        <v>572</v>
      </c>
      <c r="F57" s="144">
        <v>581</v>
      </c>
      <c r="G57" s="144">
        <v>555</v>
      </c>
      <c r="H57" s="145">
        <v>506</v>
      </c>
      <c r="I57" s="143">
        <v>70</v>
      </c>
      <c r="J57" s="146">
        <v>13.83399209486166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33340</v>
      </c>
      <c r="E12" s="236">
        <v>33249</v>
      </c>
      <c r="F12" s="114">
        <v>33758</v>
      </c>
      <c r="G12" s="114">
        <v>32997</v>
      </c>
      <c r="H12" s="140">
        <v>32932</v>
      </c>
      <c r="I12" s="115">
        <v>408</v>
      </c>
      <c r="J12" s="116">
        <v>1.2389165553261265</v>
      </c>
    </row>
    <row r="13" spans="1:15" s="110" customFormat="1" ht="12" customHeight="1" x14ac:dyDescent="0.2">
      <c r="A13" s="118" t="s">
        <v>105</v>
      </c>
      <c r="B13" s="119" t="s">
        <v>106</v>
      </c>
      <c r="C13" s="113">
        <v>57.246550689862026</v>
      </c>
      <c r="D13" s="115">
        <v>19086</v>
      </c>
      <c r="E13" s="114">
        <v>18922</v>
      </c>
      <c r="F13" s="114">
        <v>19380</v>
      </c>
      <c r="G13" s="114">
        <v>18953</v>
      </c>
      <c r="H13" s="140">
        <v>18863</v>
      </c>
      <c r="I13" s="115">
        <v>223</v>
      </c>
      <c r="J13" s="116">
        <v>1.182208556433229</v>
      </c>
    </row>
    <row r="14" spans="1:15" s="110" customFormat="1" ht="12" customHeight="1" x14ac:dyDescent="0.2">
      <c r="A14" s="118"/>
      <c r="B14" s="119" t="s">
        <v>107</v>
      </c>
      <c r="C14" s="113">
        <v>42.753449310137974</v>
      </c>
      <c r="D14" s="115">
        <v>14254</v>
      </c>
      <c r="E14" s="114">
        <v>14327</v>
      </c>
      <c r="F14" s="114">
        <v>14378</v>
      </c>
      <c r="G14" s="114">
        <v>14044</v>
      </c>
      <c r="H14" s="140">
        <v>14069</v>
      </c>
      <c r="I14" s="115">
        <v>185</v>
      </c>
      <c r="J14" s="116">
        <v>1.3149477574809865</v>
      </c>
    </row>
    <row r="15" spans="1:15" s="110" customFormat="1" ht="12" customHeight="1" x14ac:dyDescent="0.2">
      <c r="A15" s="118" t="s">
        <v>105</v>
      </c>
      <c r="B15" s="121" t="s">
        <v>108</v>
      </c>
      <c r="C15" s="113">
        <v>13.086382723455309</v>
      </c>
      <c r="D15" s="115">
        <v>4363</v>
      </c>
      <c r="E15" s="114">
        <v>4434</v>
      </c>
      <c r="F15" s="114">
        <v>4585</v>
      </c>
      <c r="G15" s="114">
        <v>4223</v>
      </c>
      <c r="H15" s="140">
        <v>4301</v>
      </c>
      <c r="I15" s="115">
        <v>62</v>
      </c>
      <c r="J15" s="116">
        <v>1.4415252266914671</v>
      </c>
    </row>
    <row r="16" spans="1:15" s="110" customFormat="1" ht="12" customHeight="1" x14ac:dyDescent="0.2">
      <c r="A16" s="118"/>
      <c r="B16" s="121" t="s">
        <v>109</v>
      </c>
      <c r="C16" s="113">
        <v>66.160767846430716</v>
      </c>
      <c r="D16" s="115">
        <v>22058</v>
      </c>
      <c r="E16" s="114">
        <v>21932</v>
      </c>
      <c r="F16" s="114">
        <v>22226</v>
      </c>
      <c r="G16" s="114">
        <v>21948</v>
      </c>
      <c r="H16" s="140">
        <v>21923</v>
      </c>
      <c r="I16" s="115">
        <v>135</v>
      </c>
      <c r="J16" s="116">
        <v>0.61579163435661177</v>
      </c>
    </row>
    <row r="17" spans="1:10" s="110" customFormat="1" ht="12" customHeight="1" x14ac:dyDescent="0.2">
      <c r="A17" s="118"/>
      <c r="B17" s="121" t="s">
        <v>110</v>
      </c>
      <c r="C17" s="113">
        <v>19.715056988602278</v>
      </c>
      <c r="D17" s="115">
        <v>6573</v>
      </c>
      <c r="E17" s="114">
        <v>6543</v>
      </c>
      <c r="F17" s="114">
        <v>6600</v>
      </c>
      <c r="G17" s="114">
        <v>6493</v>
      </c>
      <c r="H17" s="140">
        <v>6392</v>
      </c>
      <c r="I17" s="115">
        <v>181</v>
      </c>
      <c r="J17" s="116">
        <v>2.8316645807259073</v>
      </c>
    </row>
    <row r="18" spans="1:10" s="110" customFormat="1" ht="12" customHeight="1" x14ac:dyDescent="0.2">
      <c r="A18" s="120"/>
      <c r="B18" s="121" t="s">
        <v>111</v>
      </c>
      <c r="C18" s="113">
        <v>1.0377924415116977</v>
      </c>
      <c r="D18" s="115">
        <v>346</v>
      </c>
      <c r="E18" s="114">
        <v>340</v>
      </c>
      <c r="F18" s="114">
        <v>347</v>
      </c>
      <c r="G18" s="114">
        <v>333</v>
      </c>
      <c r="H18" s="140">
        <v>316</v>
      </c>
      <c r="I18" s="115">
        <v>30</v>
      </c>
      <c r="J18" s="116">
        <v>9.4936708860759502</v>
      </c>
    </row>
    <row r="19" spans="1:10" s="110" customFormat="1" ht="12" customHeight="1" x14ac:dyDescent="0.2">
      <c r="A19" s="120"/>
      <c r="B19" s="121" t="s">
        <v>112</v>
      </c>
      <c r="C19" s="113">
        <v>0.28794241151769645</v>
      </c>
      <c r="D19" s="115">
        <v>96</v>
      </c>
      <c r="E19" s="114">
        <v>88</v>
      </c>
      <c r="F19" s="114">
        <v>93</v>
      </c>
      <c r="G19" s="114">
        <v>77</v>
      </c>
      <c r="H19" s="140">
        <v>75</v>
      </c>
      <c r="I19" s="115">
        <v>21</v>
      </c>
      <c r="J19" s="116">
        <v>28</v>
      </c>
    </row>
    <row r="20" spans="1:10" s="110" customFormat="1" ht="12" customHeight="1" x14ac:dyDescent="0.2">
      <c r="A20" s="118" t="s">
        <v>113</v>
      </c>
      <c r="B20" s="119" t="s">
        <v>181</v>
      </c>
      <c r="C20" s="113">
        <v>73.272345530893816</v>
      </c>
      <c r="D20" s="115">
        <v>24429</v>
      </c>
      <c r="E20" s="114">
        <v>24321</v>
      </c>
      <c r="F20" s="114">
        <v>24805</v>
      </c>
      <c r="G20" s="114">
        <v>24197</v>
      </c>
      <c r="H20" s="140">
        <v>24226</v>
      </c>
      <c r="I20" s="115">
        <v>203</v>
      </c>
      <c r="J20" s="116">
        <v>0.83794270618343925</v>
      </c>
    </row>
    <row r="21" spans="1:10" s="110" customFormat="1" ht="12" customHeight="1" x14ac:dyDescent="0.2">
      <c r="A21" s="118"/>
      <c r="B21" s="119" t="s">
        <v>182</v>
      </c>
      <c r="C21" s="113">
        <v>26.727654469106177</v>
      </c>
      <c r="D21" s="115">
        <v>8911</v>
      </c>
      <c r="E21" s="114">
        <v>8928</v>
      </c>
      <c r="F21" s="114">
        <v>8953</v>
      </c>
      <c r="G21" s="114">
        <v>8800</v>
      </c>
      <c r="H21" s="140">
        <v>8706</v>
      </c>
      <c r="I21" s="115">
        <v>205</v>
      </c>
      <c r="J21" s="116">
        <v>2.3546979094877094</v>
      </c>
    </row>
    <row r="22" spans="1:10" s="110" customFormat="1" ht="12" customHeight="1" x14ac:dyDescent="0.2">
      <c r="A22" s="118" t="s">
        <v>113</v>
      </c>
      <c r="B22" s="119" t="s">
        <v>116</v>
      </c>
      <c r="C22" s="113">
        <v>84.619076184763045</v>
      </c>
      <c r="D22" s="115">
        <v>28212</v>
      </c>
      <c r="E22" s="114">
        <v>28402</v>
      </c>
      <c r="F22" s="114">
        <v>28766</v>
      </c>
      <c r="G22" s="114">
        <v>28199</v>
      </c>
      <c r="H22" s="140">
        <v>28171</v>
      </c>
      <c r="I22" s="115">
        <v>41</v>
      </c>
      <c r="J22" s="116">
        <v>0.1455397394483689</v>
      </c>
    </row>
    <row r="23" spans="1:10" s="110" customFormat="1" ht="12" customHeight="1" x14ac:dyDescent="0.2">
      <c r="A23" s="118"/>
      <c r="B23" s="119" t="s">
        <v>117</v>
      </c>
      <c r="C23" s="113">
        <v>15.368926214757048</v>
      </c>
      <c r="D23" s="115">
        <v>5124</v>
      </c>
      <c r="E23" s="114">
        <v>4840</v>
      </c>
      <c r="F23" s="114">
        <v>4985</v>
      </c>
      <c r="G23" s="114">
        <v>4793</v>
      </c>
      <c r="H23" s="140">
        <v>4756</v>
      </c>
      <c r="I23" s="115">
        <v>368</v>
      </c>
      <c r="J23" s="116">
        <v>7.7375946173254837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43425</v>
      </c>
      <c r="E64" s="236">
        <v>43203</v>
      </c>
      <c r="F64" s="236">
        <v>43647</v>
      </c>
      <c r="G64" s="236">
        <v>42854</v>
      </c>
      <c r="H64" s="140">
        <v>42769</v>
      </c>
      <c r="I64" s="115">
        <v>656</v>
      </c>
      <c r="J64" s="116">
        <v>1.5338212256540953</v>
      </c>
    </row>
    <row r="65" spans="1:12" s="110" customFormat="1" ht="12" customHeight="1" x14ac:dyDescent="0.2">
      <c r="A65" s="118" t="s">
        <v>105</v>
      </c>
      <c r="B65" s="119" t="s">
        <v>106</v>
      </c>
      <c r="C65" s="113">
        <v>56.193436960276337</v>
      </c>
      <c r="D65" s="235">
        <v>24402</v>
      </c>
      <c r="E65" s="236">
        <v>24245</v>
      </c>
      <c r="F65" s="236">
        <v>24640</v>
      </c>
      <c r="G65" s="236">
        <v>24226</v>
      </c>
      <c r="H65" s="140">
        <v>24131</v>
      </c>
      <c r="I65" s="115">
        <v>271</v>
      </c>
      <c r="J65" s="116">
        <v>1.1230367576975675</v>
      </c>
    </row>
    <row r="66" spans="1:12" s="110" customFormat="1" ht="12" customHeight="1" x14ac:dyDescent="0.2">
      <c r="A66" s="118"/>
      <c r="B66" s="119" t="s">
        <v>107</v>
      </c>
      <c r="C66" s="113">
        <v>43.806563039723663</v>
      </c>
      <c r="D66" s="235">
        <v>19023</v>
      </c>
      <c r="E66" s="236">
        <v>18958</v>
      </c>
      <c r="F66" s="236">
        <v>19007</v>
      </c>
      <c r="G66" s="236">
        <v>18628</v>
      </c>
      <c r="H66" s="140">
        <v>18638</v>
      </c>
      <c r="I66" s="115">
        <v>385</v>
      </c>
      <c r="J66" s="116">
        <v>2.0656722824337375</v>
      </c>
    </row>
    <row r="67" spans="1:12" s="110" customFormat="1" ht="12" customHeight="1" x14ac:dyDescent="0.2">
      <c r="A67" s="118" t="s">
        <v>105</v>
      </c>
      <c r="B67" s="121" t="s">
        <v>108</v>
      </c>
      <c r="C67" s="113">
        <v>13.020149683362119</v>
      </c>
      <c r="D67" s="235">
        <v>5654</v>
      </c>
      <c r="E67" s="236">
        <v>5811</v>
      </c>
      <c r="F67" s="236">
        <v>5994</v>
      </c>
      <c r="G67" s="236">
        <v>5525</v>
      </c>
      <c r="H67" s="140">
        <v>5643</v>
      </c>
      <c r="I67" s="115">
        <v>11</v>
      </c>
      <c r="J67" s="116">
        <v>0.19493177387914229</v>
      </c>
    </row>
    <row r="68" spans="1:12" s="110" customFormat="1" ht="12" customHeight="1" x14ac:dyDescent="0.2">
      <c r="A68" s="118"/>
      <c r="B68" s="121" t="s">
        <v>109</v>
      </c>
      <c r="C68" s="113">
        <v>67.124928036845134</v>
      </c>
      <c r="D68" s="235">
        <v>29149</v>
      </c>
      <c r="E68" s="236">
        <v>28892</v>
      </c>
      <c r="F68" s="236">
        <v>29163</v>
      </c>
      <c r="G68" s="236">
        <v>28980</v>
      </c>
      <c r="H68" s="140">
        <v>28951</v>
      </c>
      <c r="I68" s="115">
        <v>198</v>
      </c>
      <c r="J68" s="116">
        <v>0.6839141998549273</v>
      </c>
    </row>
    <row r="69" spans="1:12" s="110" customFormat="1" ht="12" customHeight="1" x14ac:dyDescent="0.2">
      <c r="A69" s="118"/>
      <c r="B69" s="121" t="s">
        <v>110</v>
      </c>
      <c r="C69" s="113">
        <v>19.002878526194589</v>
      </c>
      <c r="D69" s="235">
        <v>8252</v>
      </c>
      <c r="E69" s="236">
        <v>8140</v>
      </c>
      <c r="F69" s="236">
        <v>8125</v>
      </c>
      <c r="G69" s="236">
        <v>7997</v>
      </c>
      <c r="H69" s="140">
        <v>7847</v>
      </c>
      <c r="I69" s="115">
        <v>405</v>
      </c>
      <c r="J69" s="116">
        <v>5.1612081050082832</v>
      </c>
    </row>
    <row r="70" spans="1:12" s="110" customFormat="1" ht="12" customHeight="1" x14ac:dyDescent="0.2">
      <c r="A70" s="120"/>
      <c r="B70" s="121" t="s">
        <v>111</v>
      </c>
      <c r="C70" s="113">
        <v>0.85204375359815776</v>
      </c>
      <c r="D70" s="235">
        <v>370</v>
      </c>
      <c r="E70" s="236">
        <v>360</v>
      </c>
      <c r="F70" s="236">
        <v>365</v>
      </c>
      <c r="G70" s="236">
        <v>352</v>
      </c>
      <c r="H70" s="140">
        <v>328</v>
      </c>
      <c r="I70" s="115">
        <v>42</v>
      </c>
      <c r="J70" s="116">
        <v>12.804878048780488</v>
      </c>
    </row>
    <row r="71" spans="1:12" s="110" customFormat="1" ht="12" customHeight="1" x14ac:dyDescent="0.2">
      <c r="A71" s="120"/>
      <c r="B71" s="121" t="s">
        <v>112</v>
      </c>
      <c r="C71" s="113">
        <v>0.24409902130109384</v>
      </c>
      <c r="D71" s="235">
        <v>106</v>
      </c>
      <c r="E71" s="236">
        <v>96</v>
      </c>
      <c r="F71" s="236">
        <v>103</v>
      </c>
      <c r="G71" s="236">
        <v>85</v>
      </c>
      <c r="H71" s="140">
        <v>77</v>
      </c>
      <c r="I71" s="115">
        <v>29</v>
      </c>
      <c r="J71" s="116">
        <v>37.662337662337663</v>
      </c>
    </row>
    <row r="72" spans="1:12" s="110" customFormat="1" ht="12" customHeight="1" x14ac:dyDescent="0.2">
      <c r="A72" s="118" t="s">
        <v>113</v>
      </c>
      <c r="B72" s="119" t="s">
        <v>181</v>
      </c>
      <c r="C72" s="113">
        <v>73.93667242371906</v>
      </c>
      <c r="D72" s="235">
        <v>32107</v>
      </c>
      <c r="E72" s="236">
        <v>31962</v>
      </c>
      <c r="F72" s="236">
        <v>32416</v>
      </c>
      <c r="G72" s="236">
        <v>31862</v>
      </c>
      <c r="H72" s="140">
        <v>31924</v>
      </c>
      <c r="I72" s="115">
        <v>183</v>
      </c>
      <c r="J72" s="116">
        <v>0.57323643653677481</v>
      </c>
    </row>
    <row r="73" spans="1:12" s="110" customFormat="1" ht="12" customHeight="1" x14ac:dyDescent="0.2">
      <c r="A73" s="118"/>
      <c r="B73" s="119" t="s">
        <v>182</v>
      </c>
      <c r="C73" s="113">
        <v>26.063327576280944</v>
      </c>
      <c r="D73" s="115">
        <v>11318</v>
      </c>
      <c r="E73" s="114">
        <v>11241</v>
      </c>
      <c r="F73" s="114">
        <v>11231</v>
      </c>
      <c r="G73" s="114">
        <v>10992</v>
      </c>
      <c r="H73" s="140">
        <v>10845</v>
      </c>
      <c r="I73" s="115">
        <v>473</v>
      </c>
      <c r="J73" s="116">
        <v>4.3614568925772241</v>
      </c>
    </row>
    <row r="74" spans="1:12" s="110" customFormat="1" ht="12" customHeight="1" x14ac:dyDescent="0.2">
      <c r="A74" s="118" t="s">
        <v>113</v>
      </c>
      <c r="B74" s="119" t="s">
        <v>116</v>
      </c>
      <c r="C74" s="113">
        <v>87.887161773172139</v>
      </c>
      <c r="D74" s="115">
        <v>38165</v>
      </c>
      <c r="E74" s="114">
        <v>38227</v>
      </c>
      <c r="F74" s="114">
        <v>38515</v>
      </c>
      <c r="G74" s="114">
        <v>37870</v>
      </c>
      <c r="H74" s="140">
        <v>37892</v>
      </c>
      <c r="I74" s="115">
        <v>273</v>
      </c>
      <c r="J74" s="116">
        <v>0.72046870051725953</v>
      </c>
    </row>
    <row r="75" spans="1:12" s="110" customFormat="1" ht="12" customHeight="1" x14ac:dyDescent="0.2">
      <c r="A75" s="142"/>
      <c r="B75" s="124" t="s">
        <v>117</v>
      </c>
      <c r="C75" s="125">
        <v>12.092112838226829</v>
      </c>
      <c r="D75" s="143">
        <v>5251</v>
      </c>
      <c r="E75" s="144">
        <v>4964</v>
      </c>
      <c r="F75" s="144">
        <v>5123</v>
      </c>
      <c r="G75" s="144">
        <v>4977</v>
      </c>
      <c r="H75" s="145">
        <v>4869</v>
      </c>
      <c r="I75" s="143">
        <v>382</v>
      </c>
      <c r="J75" s="146">
        <v>7.8455535017457381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33340</v>
      </c>
      <c r="G11" s="114">
        <v>33249</v>
      </c>
      <c r="H11" s="114">
        <v>33758</v>
      </c>
      <c r="I11" s="114">
        <v>32997</v>
      </c>
      <c r="J11" s="140">
        <v>32932</v>
      </c>
      <c r="K11" s="114">
        <v>408</v>
      </c>
      <c r="L11" s="116">
        <v>1.2389165553261265</v>
      </c>
    </row>
    <row r="12" spans="1:17" s="110" customFormat="1" ht="24.95" customHeight="1" x14ac:dyDescent="0.2">
      <c r="A12" s="604" t="s">
        <v>185</v>
      </c>
      <c r="B12" s="605"/>
      <c r="C12" s="605"/>
      <c r="D12" s="606"/>
      <c r="E12" s="113">
        <v>57.246550689862026</v>
      </c>
      <c r="F12" s="115">
        <v>19086</v>
      </c>
      <c r="G12" s="114">
        <v>18922</v>
      </c>
      <c r="H12" s="114">
        <v>19380</v>
      </c>
      <c r="I12" s="114">
        <v>18953</v>
      </c>
      <c r="J12" s="140">
        <v>18863</v>
      </c>
      <c r="K12" s="114">
        <v>223</v>
      </c>
      <c r="L12" s="116">
        <v>1.182208556433229</v>
      </c>
    </row>
    <row r="13" spans="1:17" s="110" customFormat="1" ht="15" customHeight="1" x14ac:dyDescent="0.2">
      <c r="A13" s="120"/>
      <c r="B13" s="612" t="s">
        <v>107</v>
      </c>
      <c r="C13" s="612"/>
      <c r="E13" s="113">
        <v>42.753449310137974</v>
      </c>
      <c r="F13" s="115">
        <v>14254</v>
      </c>
      <c r="G13" s="114">
        <v>14327</v>
      </c>
      <c r="H13" s="114">
        <v>14378</v>
      </c>
      <c r="I13" s="114">
        <v>14044</v>
      </c>
      <c r="J13" s="140">
        <v>14069</v>
      </c>
      <c r="K13" s="114">
        <v>185</v>
      </c>
      <c r="L13" s="116">
        <v>1.3149477574809865</v>
      </c>
    </row>
    <row r="14" spans="1:17" s="110" customFormat="1" ht="24.95" customHeight="1" x14ac:dyDescent="0.2">
      <c r="A14" s="604" t="s">
        <v>186</v>
      </c>
      <c r="B14" s="605"/>
      <c r="C14" s="605"/>
      <c r="D14" s="606"/>
      <c r="E14" s="113">
        <v>13.086382723455309</v>
      </c>
      <c r="F14" s="115">
        <v>4363</v>
      </c>
      <c r="G14" s="114">
        <v>4434</v>
      </c>
      <c r="H14" s="114">
        <v>4585</v>
      </c>
      <c r="I14" s="114">
        <v>4223</v>
      </c>
      <c r="J14" s="140">
        <v>4301</v>
      </c>
      <c r="K14" s="114">
        <v>62</v>
      </c>
      <c r="L14" s="116">
        <v>1.4415252266914671</v>
      </c>
    </row>
    <row r="15" spans="1:17" s="110" customFormat="1" ht="15" customHeight="1" x14ac:dyDescent="0.2">
      <c r="A15" s="120"/>
      <c r="B15" s="119"/>
      <c r="C15" s="258" t="s">
        <v>106</v>
      </c>
      <c r="E15" s="113">
        <v>57.620903048361221</v>
      </c>
      <c r="F15" s="115">
        <v>2514</v>
      </c>
      <c r="G15" s="114">
        <v>2529</v>
      </c>
      <c r="H15" s="114">
        <v>2642</v>
      </c>
      <c r="I15" s="114">
        <v>2431</v>
      </c>
      <c r="J15" s="140">
        <v>2465</v>
      </c>
      <c r="K15" s="114">
        <v>49</v>
      </c>
      <c r="L15" s="116">
        <v>1.9878296146044625</v>
      </c>
    </row>
    <row r="16" spans="1:17" s="110" customFormat="1" ht="15" customHeight="1" x14ac:dyDescent="0.2">
      <c r="A16" s="120"/>
      <c r="B16" s="119"/>
      <c r="C16" s="258" t="s">
        <v>107</v>
      </c>
      <c r="E16" s="113">
        <v>42.379096951638779</v>
      </c>
      <c r="F16" s="115">
        <v>1849</v>
      </c>
      <c r="G16" s="114">
        <v>1905</v>
      </c>
      <c r="H16" s="114">
        <v>1943</v>
      </c>
      <c r="I16" s="114">
        <v>1792</v>
      </c>
      <c r="J16" s="140">
        <v>1836</v>
      </c>
      <c r="K16" s="114">
        <v>13</v>
      </c>
      <c r="L16" s="116">
        <v>0.7080610021786492</v>
      </c>
    </row>
    <row r="17" spans="1:12" s="110" customFormat="1" ht="15" customHeight="1" x14ac:dyDescent="0.2">
      <c r="A17" s="120"/>
      <c r="B17" s="121" t="s">
        <v>109</v>
      </c>
      <c r="C17" s="258"/>
      <c r="E17" s="113">
        <v>66.160767846430716</v>
      </c>
      <c r="F17" s="115">
        <v>22058</v>
      </c>
      <c r="G17" s="114">
        <v>21932</v>
      </c>
      <c r="H17" s="114">
        <v>22226</v>
      </c>
      <c r="I17" s="114">
        <v>21948</v>
      </c>
      <c r="J17" s="140">
        <v>21923</v>
      </c>
      <c r="K17" s="114">
        <v>135</v>
      </c>
      <c r="L17" s="116">
        <v>0.61579163435661177</v>
      </c>
    </row>
    <row r="18" spans="1:12" s="110" customFormat="1" ht="15" customHeight="1" x14ac:dyDescent="0.2">
      <c r="A18" s="120"/>
      <c r="B18" s="119"/>
      <c r="C18" s="258" t="s">
        <v>106</v>
      </c>
      <c r="E18" s="113">
        <v>57.344274186236284</v>
      </c>
      <c r="F18" s="115">
        <v>12649</v>
      </c>
      <c r="G18" s="114">
        <v>12517</v>
      </c>
      <c r="H18" s="114">
        <v>12798</v>
      </c>
      <c r="I18" s="114">
        <v>12650</v>
      </c>
      <c r="J18" s="140">
        <v>12595</v>
      </c>
      <c r="K18" s="114">
        <v>54</v>
      </c>
      <c r="L18" s="116">
        <v>0.42874156411274317</v>
      </c>
    </row>
    <row r="19" spans="1:12" s="110" customFormat="1" ht="15" customHeight="1" x14ac:dyDescent="0.2">
      <c r="A19" s="120"/>
      <c r="B19" s="119"/>
      <c r="C19" s="258" t="s">
        <v>107</v>
      </c>
      <c r="E19" s="113">
        <v>42.655725813763716</v>
      </c>
      <c r="F19" s="115">
        <v>9409</v>
      </c>
      <c r="G19" s="114">
        <v>9415</v>
      </c>
      <c r="H19" s="114">
        <v>9428</v>
      </c>
      <c r="I19" s="114">
        <v>9298</v>
      </c>
      <c r="J19" s="140">
        <v>9328</v>
      </c>
      <c r="K19" s="114">
        <v>81</v>
      </c>
      <c r="L19" s="116">
        <v>0.86835334476843906</v>
      </c>
    </row>
    <row r="20" spans="1:12" s="110" customFormat="1" ht="15" customHeight="1" x14ac:dyDescent="0.2">
      <c r="A20" s="120"/>
      <c r="B20" s="121" t="s">
        <v>110</v>
      </c>
      <c r="C20" s="258"/>
      <c r="E20" s="113">
        <v>19.715056988602278</v>
      </c>
      <c r="F20" s="115">
        <v>6573</v>
      </c>
      <c r="G20" s="114">
        <v>6543</v>
      </c>
      <c r="H20" s="114">
        <v>6600</v>
      </c>
      <c r="I20" s="114">
        <v>6493</v>
      </c>
      <c r="J20" s="140">
        <v>6392</v>
      </c>
      <c r="K20" s="114">
        <v>181</v>
      </c>
      <c r="L20" s="116">
        <v>2.8316645807259073</v>
      </c>
    </row>
    <row r="21" spans="1:12" s="110" customFormat="1" ht="15" customHeight="1" x14ac:dyDescent="0.2">
      <c r="A21" s="120"/>
      <c r="B21" s="119"/>
      <c r="C21" s="258" t="s">
        <v>106</v>
      </c>
      <c r="E21" s="113">
        <v>56.351741974745167</v>
      </c>
      <c r="F21" s="115">
        <v>3704</v>
      </c>
      <c r="G21" s="114">
        <v>3658</v>
      </c>
      <c r="H21" s="114">
        <v>3711</v>
      </c>
      <c r="I21" s="114">
        <v>3658</v>
      </c>
      <c r="J21" s="140">
        <v>3595</v>
      </c>
      <c r="K21" s="114">
        <v>109</v>
      </c>
      <c r="L21" s="116">
        <v>3.0319888734353269</v>
      </c>
    </row>
    <row r="22" spans="1:12" s="110" customFormat="1" ht="15" customHeight="1" x14ac:dyDescent="0.2">
      <c r="A22" s="120"/>
      <c r="B22" s="119"/>
      <c r="C22" s="258" t="s">
        <v>107</v>
      </c>
      <c r="E22" s="113">
        <v>43.648258025254833</v>
      </c>
      <c r="F22" s="115">
        <v>2869</v>
      </c>
      <c r="G22" s="114">
        <v>2885</v>
      </c>
      <c r="H22" s="114">
        <v>2889</v>
      </c>
      <c r="I22" s="114">
        <v>2835</v>
      </c>
      <c r="J22" s="140">
        <v>2797</v>
      </c>
      <c r="K22" s="114">
        <v>72</v>
      </c>
      <c r="L22" s="116">
        <v>2.5741866285305686</v>
      </c>
    </row>
    <row r="23" spans="1:12" s="110" customFormat="1" ht="15" customHeight="1" x14ac:dyDescent="0.2">
      <c r="A23" s="120"/>
      <c r="B23" s="121" t="s">
        <v>111</v>
      </c>
      <c r="C23" s="258"/>
      <c r="E23" s="113">
        <v>1.0377924415116977</v>
      </c>
      <c r="F23" s="115">
        <v>346</v>
      </c>
      <c r="G23" s="114">
        <v>340</v>
      </c>
      <c r="H23" s="114">
        <v>347</v>
      </c>
      <c r="I23" s="114">
        <v>333</v>
      </c>
      <c r="J23" s="140">
        <v>316</v>
      </c>
      <c r="K23" s="114">
        <v>30</v>
      </c>
      <c r="L23" s="116">
        <v>9.4936708860759502</v>
      </c>
    </row>
    <row r="24" spans="1:12" s="110" customFormat="1" ht="15" customHeight="1" x14ac:dyDescent="0.2">
      <c r="A24" s="120"/>
      <c r="B24" s="119"/>
      <c r="C24" s="258" t="s">
        <v>106</v>
      </c>
      <c r="E24" s="113">
        <v>63.294797687861269</v>
      </c>
      <c r="F24" s="115">
        <v>219</v>
      </c>
      <c r="G24" s="114">
        <v>218</v>
      </c>
      <c r="H24" s="114">
        <v>229</v>
      </c>
      <c r="I24" s="114">
        <v>214</v>
      </c>
      <c r="J24" s="140">
        <v>208</v>
      </c>
      <c r="K24" s="114">
        <v>11</v>
      </c>
      <c r="L24" s="116">
        <v>5.2884615384615383</v>
      </c>
    </row>
    <row r="25" spans="1:12" s="110" customFormat="1" ht="15" customHeight="1" x14ac:dyDescent="0.2">
      <c r="A25" s="120"/>
      <c r="B25" s="119"/>
      <c r="C25" s="258" t="s">
        <v>107</v>
      </c>
      <c r="E25" s="113">
        <v>36.705202312138731</v>
      </c>
      <c r="F25" s="115">
        <v>127</v>
      </c>
      <c r="G25" s="114">
        <v>122</v>
      </c>
      <c r="H25" s="114">
        <v>118</v>
      </c>
      <c r="I25" s="114">
        <v>119</v>
      </c>
      <c r="J25" s="140">
        <v>108</v>
      </c>
      <c r="K25" s="114">
        <v>19</v>
      </c>
      <c r="L25" s="116">
        <v>17.592592592592592</v>
      </c>
    </row>
    <row r="26" spans="1:12" s="110" customFormat="1" ht="15" customHeight="1" x14ac:dyDescent="0.2">
      <c r="A26" s="120"/>
      <c r="C26" s="121" t="s">
        <v>187</v>
      </c>
      <c r="D26" s="110" t="s">
        <v>188</v>
      </c>
      <c r="E26" s="113">
        <v>0.28794241151769645</v>
      </c>
      <c r="F26" s="115">
        <v>96</v>
      </c>
      <c r="G26" s="114">
        <v>88</v>
      </c>
      <c r="H26" s="114">
        <v>93</v>
      </c>
      <c r="I26" s="114">
        <v>77</v>
      </c>
      <c r="J26" s="140">
        <v>75</v>
      </c>
      <c r="K26" s="114">
        <v>21</v>
      </c>
      <c r="L26" s="116">
        <v>28</v>
      </c>
    </row>
    <row r="27" spans="1:12" s="110" customFormat="1" ht="15" customHeight="1" x14ac:dyDescent="0.2">
      <c r="A27" s="120"/>
      <c r="B27" s="119"/>
      <c r="D27" s="259" t="s">
        <v>106</v>
      </c>
      <c r="E27" s="113">
        <v>62.5</v>
      </c>
      <c r="F27" s="115">
        <v>60</v>
      </c>
      <c r="G27" s="114">
        <v>51</v>
      </c>
      <c r="H27" s="114">
        <v>58</v>
      </c>
      <c r="I27" s="114">
        <v>45</v>
      </c>
      <c r="J27" s="140">
        <v>50</v>
      </c>
      <c r="K27" s="114">
        <v>10</v>
      </c>
      <c r="L27" s="116">
        <v>20</v>
      </c>
    </row>
    <row r="28" spans="1:12" s="110" customFormat="1" ht="15" customHeight="1" x14ac:dyDescent="0.2">
      <c r="A28" s="120"/>
      <c r="B28" s="119"/>
      <c r="D28" s="259" t="s">
        <v>107</v>
      </c>
      <c r="E28" s="113">
        <v>37.5</v>
      </c>
      <c r="F28" s="115">
        <v>36</v>
      </c>
      <c r="G28" s="114">
        <v>37</v>
      </c>
      <c r="H28" s="114">
        <v>35</v>
      </c>
      <c r="I28" s="114">
        <v>32</v>
      </c>
      <c r="J28" s="140">
        <v>25</v>
      </c>
      <c r="K28" s="114">
        <v>11</v>
      </c>
      <c r="L28" s="116">
        <v>44</v>
      </c>
    </row>
    <row r="29" spans="1:12" s="110" customFormat="1" ht="24.95" customHeight="1" x14ac:dyDescent="0.2">
      <c r="A29" s="604" t="s">
        <v>189</v>
      </c>
      <c r="B29" s="605"/>
      <c r="C29" s="605"/>
      <c r="D29" s="606"/>
      <c r="E29" s="113">
        <v>84.619076184763045</v>
      </c>
      <c r="F29" s="115">
        <v>28212</v>
      </c>
      <c r="G29" s="114">
        <v>28402</v>
      </c>
      <c r="H29" s="114">
        <v>28766</v>
      </c>
      <c r="I29" s="114">
        <v>28199</v>
      </c>
      <c r="J29" s="140">
        <v>28171</v>
      </c>
      <c r="K29" s="114">
        <v>41</v>
      </c>
      <c r="L29" s="116">
        <v>0.1455397394483689</v>
      </c>
    </row>
    <row r="30" spans="1:12" s="110" customFormat="1" ht="15" customHeight="1" x14ac:dyDescent="0.2">
      <c r="A30" s="120"/>
      <c r="B30" s="119"/>
      <c r="C30" s="258" t="s">
        <v>106</v>
      </c>
      <c r="E30" s="113">
        <v>53.994754005387776</v>
      </c>
      <c r="F30" s="115">
        <v>15233</v>
      </c>
      <c r="G30" s="114">
        <v>15302</v>
      </c>
      <c r="H30" s="114">
        <v>15586</v>
      </c>
      <c r="I30" s="114">
        <v>15279</v>
      </c>
      <c r="J30" s="140">
        <v>15242</v>
      </c>
      <c r="K30" s="114">
        <v>-9</v>
      </c>
      <c r="L30" s="116">
        <v>-5.9047369111665138E-2</v>
      </c>
    </row>
    <row r="31" spans="1:12" s="110" customFormat="1" ht="15" customHeight="1" x14ac:dyDescent="0.2">
      <c r="A31" s="120"/>
      <c r="B31" s="119"/>
      <c r="C31" s="258" t="s">
        <v>107</v>
      </c>
      <c r="E31" s="113">
        <v>46.005245994612224</v>
      </c>
      <c r="F31" s="115">
        <v>12979</v>
      </c>
      <c r="G31" s="114">
        <v>13100</v>
      </c>
      <c r="H31" s="114">
        <v>13180</v>
      </c>
      <c r="I31" s="114">
        <v>12920</v>
      </c>
      <c r="J31" s="140">
        <v>12929</v>
      </c>
      <c r="K31" s="114">
        <v>50</v>
      </c>
      <c r="L31" s="116">
        <v>0.38672751179518911</v>
      </c>
    </row>
    <row r="32" spans="1:12" s="110" customFormat="1" ht="15" customHeight="1" x14ac:dyDescent="0.2">
      <c r="A32" s="120"/>
      <c r="B32" s="119" t="s">
        <v>117</v>
      </c>
      <c r="C32" s="258"/>
      <c r="E32" s="113">
        <v>15.368926214757048</v>
      </c>
      <c r="F32" s="115">
        <v>5124</v>
      </c>
      <c r="G32" s="114">
        <v>4840</v>
      </c>
      <c r="H32" s="114">
        <v>4985</v>
      </c>
      <c r="I32" s="114">
        <v>4793</v>
      </c>
      <c r="J32" s="140">
        <v>4756</v>
      </c>
      <c r="K32" s="114">
        <v>368</v>
      </c>
      <c r="L32" s="116">
        <v>7.7375946173254837</v>
      </c>
    </row>
    <row r="33" spans="1:12" s="110" customFormat="1" ht="15" customHeight="1" x14ac:dyDescent="0.2">
      <c r="A33" s="120"/>
      <c r="B33" s="119"/>
      <c r="C33" s="258" t="s">
        <v>106</v>
      </c>
      <c r="E33" s="113">
        <v>75.156128024980489</v>
      </c>
      <c r="F33" s="115">
        <v>3851</v>
      </c>
      <c r="G33" s="114">
        <v>3616</v>
      </c>
      <c r="H33" s="114">
        <v>3791</v>
      </c>
      <c r="I33" s="114">
        <v>3672</v>
      </c>
      <c r="J33" s="140">
        <v>3619</v>
      </c>
      <c r="K33" s="114">
        <v>232</v>
      </c>
      <c r="L33" s="116">
        <v>6.4106106659298145</v>
      </c>
    </row>
    <row r="34" spans="1:12" s="110" customFormat="1" ht="15" customHeight="1" x14ac:dyDescent="0.2">
      <c r="A34" s="120"/>
      <c r="B34" s="119"/>
      <c r="C34" s="258" t="s">
        <v>107</v>
      </c>
      <c r="E34" s="113">
        <v>24.843871975019518</v>
      </c>
      <c r="F34" s="115">
        <v>1273</v>
      </c>
      <c r="G34" s="114">
        <v>1224</v>
      </c>
      <c r="H34" s="114">
        <v>1194</v>
      </c>
      <c r="I34" s="114">
        <v>1121</v>
      </c>
      <c r="J34" s="140">
        <v>1137</v>
      </c>
      <c r="K34" s="114">
        <v>136</v>
      </c>
      <c r="L34" s="116">
        <v>11.961301671064204</v>
      </c>
    </row>
    <row r="35" spans="1:12" s="110" customFormat="1" ht="24.95" customHeight="1" x14ac:dyDescent="0.2">
      <c r="A35" s="604" t="s">
        <v>190</v>
      </c>
      <c r="B35" s="605"/>
      <c r="C35" s="605"/>
      <c r="D35" s="606"/>
      <c r="E35" s="113">
        <v>73.272345530893816</v>
      </c>
      <c r="F35" s="115">
        <v>24429</v>
      </c>
      <c r="G35" s="114">
        <v>24321</v>
      </c>
      <c r="H35" s="114">
        <v>24805</v>
      </c>
      <c r="I35" s="114">
        <v>24197</v>
      </c>
      <c r="J35" s="140">
        <v>24226</v>
      </c>
      <c r="K35" s="114">
        <v>203</v>
      </c>
      <c r="L35" s="116">
        <v>0.83794270618343925</v>
      </c>
    </row>
    <row r="36" spans="1:12" s="110" customFormat="1" ht="15" customHeight="1" x14ac:dyDescent="0.2">
      <c r="A36" s="120"/>
      <c r="B36" s="119"/>
      <c r="C36" s="258" t="s">
        <v>106</v>
      </c>
      <c r="E36" s="113">
        <v>72.872405747267592</v>
      </c>
      <c r="F36" s="115">
        <v>17802</v>
      </c>
      <c r="G36" s="114">
        <v>17640</v>
      </c>
      <c r="H36" s="114">
        <v>18060</v>
      </c>
      <c r="I36" s="114">
        <v>17670</v>
      </c>
      <c r="J36" s="140">
        <v>17613</v>
      </c>
      <c r="K36" s="114">
        <v>189</v>
      </c>
      <c r="L36" s="116">
        <v>1.0730710270822688</v>
      </c>
    </row>
    <row r="37" spans="1:12" s="110" customFormat="1" ht="15" customHeight="1" x14ac:dyDescent="0.2">
      <c r="A37" s="120"/>
      <c r="B37" s="119"/>
      <c r="C37" s="258" t="s">
        <v>107</v>
      </c>
      <c r="E37" s="113">
        <v>27.127594252732408</v>
      </c>
      <c r="F37" s="115">
        <v>6627</v>
      </c>
      <c r="G37" s="114">
        <v>6681</v>
      </c>
      <c r="H37" s="114">
        <v>6745</v>
      </c>
      <c r="I37" s="114">
        <v>6527</v>
      </c>
      <c r="J37" s="140">
        <v>6613</v>
      </c>
      <c r="K37" s="114">
        <v>14</v>
      </c>
      <c r="L37" s="116">
        <v>0.21170421896264932</v>
      </c>
    </row>
    <row r="38" spans="1:12" s="110" customFormat="1" ht="15" customHeight="1" x14ac:dyDescent="0.2">
      <c r="A38" s="120"/>
      <c r="B38" s="119" t="s">
        <v>182</v>
      </c>
      <c r="C38" s="258"/>
      <c r="E38" s="113">
        <v>26.727654469106177</v>
      </c>
      <c r="F38" s="115">
        <v>8911</v>
      </c>
      <c r="G38" s="114">
        <v>8928</v>
      </c>
      <c r="H38" s="114">
        <v>8953</v>
      </c>
      <c r="I38" s="114">
        <v>8800</v>
      </c>
      <c r="J38" s="140">
        <v>8706</v>
      </c>
      <c r="K38" s="114">
        <v>205</v>
      </c>
      <c r="L38" s="116">
        <v>2.3546979094877094</v>
      </c>
    </row>
    <row r="39" spans="1:12" s="110" customFormat="1" ht="15" customHeight="1" x14ac:dyDescent="0.2">
      <c r="A39" s="120"/>
      <c r="B39" s="119"/>
      <c r="C39" s="258" t="s">
        <v>106</v>
      </c>
      <c r="E39" s="113">
        <v>14.409157221411739</v>
      </c>
      <c r="F39" s="115">
        <v>1284</v>
      </c>
      <c r="G39" s="114">
        <v>1282</v>
      </c>
      <c r="H39" s="114">
        <v>1320</v>
      </c>
      <c r="I39" s="114">
        <v>1283</v>
      </c>
      <c r="J39" s="140">
        <v>1250</v>
      </c>
      <c r="K39" s="114">
        <v>34</v>
      </c>
      <c r="L39" s="116">
        <v>2.72</v>
      </c>
    </row>
    <row r="40" spans="1:12" s="110" customFormat="1" ht="15" customHeight="1" x14ac:dyDescent="0.2">
      <c r="A40" s="120"/>
      <c r="B40" s="119"/>
      <c r="C40" s="258" t="s">
        <v>107</v>
      </c>
      <c r="E40" s="113">
        <v>85.590842778588268</v>
      </c>
      <c r="F40" s="115">
        <v>7627</v>
      </c>
      <c r="G40" s="114">
        <v>7646</v>
      </c>
      <c r="H40" s="114">
        <v>7633</v>
      </c>
      <c r="I40" s="114">
        <v>7517</v>
      </c>
      <c r="J40" s="140">
        <v>7456</v>
      </c>
      <c r="K40" s="114">
        <v>171</v>
      </c>
      <c r="L40" s="116">
        <v>2.2934549356223175</v>
      </c>
    </row>
    <row r="41" spans="1:12" s="110" customFormat="1" ht="24.75" customHeight="1" x14ac:dyDescent="0.2">
      <c r="A41" s="604" t="s">
        <v>517</v>
      </c>
      <c r="B41" s="605"/>
      <c r="C41" s="605"/>
      <c r="D41" s="606"/>
      <c r="E41" s="113">
        <v>5.0569886022795441</v>
      </c>
      <c r="F41" s="115">
        <v>1686</v>
      </c>
      <c r="G41" s="114">
        <v>1918</v>
      </c>
      <c r="H41" s="114">
        <v>1933</v>
      </c>
      <c r="I41" s="114">
        <v>1679</v>
      </c>
      <c r="J41" s="140">
        <v>1738</v>
      </c>
      <c r="K41" s="114">
        <v>-52</v>
      </c>
      <c r="L41" s="116">
        <v>-2.991944764096663</v>
      </c>
    </row>
    <row r="42" spans="1:12" s="110" customFormat="1" ht="15" customHeight="1" x14ac:dyDescent="0.2">
      <c r="A42" s="120"/>
      <c r="B42" s="119"/>
      <c r="C42" s="258" t="s">
        <v>106</v>
      </c>
      <c r="E42" s="113">
        <v>57.947805456702255</v>
      </c>
      <c r="F42" s="115">
        <v>977</v>
      </c>
      <c r="G42" s="114">
        <v>1150</v>
      </c>
      <c r="H42" s="114">
        <v>1163</v>
      </c>
      <c r="I42" s="114">
        <v>971</v>
      </c>
      <c r="J42" s="140">
        <v>1008</v>
      </c>
      <c r="K42" s="114">
        <v>-31</v>
      </c>
      <c r="L42" s="116">
        <v>-3.0753968253968256</v>
      </c>
    </row>
    <row r="43" spans="1:12" s="110" customFormat="1" ht="15" customHeight="1" x14ac:dyDescent="0.2">
      <c r="A43" s="123"/>
      <c r="B43" s="124"/>
      <c r="C43" s="260" t="s">
        <v>107</v>
      </c>
      <c r="D43" s="261"/>
      <c r="E43" s="125">
        <v>42.052194543297745</v>
      </c>
      <c r="F43" s="143">
        <v>709</v>
      </c>
      <c r="G43" s="144">
        <v>768</v>
      </c>
      <c r="H43" s="144">
        <v>770</v>
      </c>
      <c r="I43" s="144">
        <v>708</v>
      </c>
      <c r="J43" s="145">
        <v>730</v>
      </c>
      <c r="K43" s="144">
        <v>-21</v>
      </c>
      <c r="L43" s="146">
        <v>-2.8767123287671232</v>
      </c>
    </row>
    <row r="44" spans="1:12" s="110" customFormat="1" ht="45.75" customHeight="1" x14ac:dyDescent="0.2">
      <c r="A44" s="604" t="s">
        <v>191</v>
      </c>
      <c r="B44" s="605"/>
      <c r="C44" s="605"/>
      <c r="D44" s="606"/>
      <c r="E44" s="113">
        <v>0.50689862027594479</v>
      </c>
      <c r="F44" s="115">
        <v>169</v>
      </c>
      <c r="G44" s="114">
        <v>171</v>
      </c>
      <c r="H44" s="114">
        <v>175</v>
      </c>
      <c r="I44" s="114">
        <v>166</v>
      </c>
      <c r="J44" s="140">
        <v>168</v>
      </c>
      <c r="K44" s="114">
        <v>1</v>
      </c>
      <c r="L44" s="116">
        <v>0.59523809523809523</v>
      </c>
    </row>
    <row r="45" spans="1:12" s="110" customFormat="1" ht="15" customHeight="1" x14ac:dyDescent="0.2">
      <c r="A45" s="120"/>
      <c r="B45" s="119"/>
      <c r="C45" s="258" t="s">
        <v>106</v>
      </c>
      <c r="E45" s="113">
        <v>56.80473372781065</v>
      </c>
      <c r="F45" s="115">
        <v>96</v>
      </c>
      <c r="G45" s="114">
        <v>98</v>
      </c>
      <c r="H45" s="114">
        <v>99</v>
      </c>
      <c r="I45" s="114">
        <v>95</v>
      </c>
      <c r="J45" s="140">
        <v>97</v>
      </c>
      <c r="K45" s="114">
        <v>-1</v>
      </c>
      <c r="L45" s="116">
        <v>-1.0309278350515463</v>
      </c>
    </row>
    <row r="46" spans="1:12" s="110" customFormat="1" ht="15" customHeight="1" x14ac:dyDescent="0.2">
      <c r="A46" s="123"/>
      <c r="B46" s="124"/>
      <c r="C46" s="260" t="s">
        <v>107</v>
      </c>
      <c r="D46" s="261"/>
      <c r="E46" s="125">
        <v>43.19526627218935</v>
      </c>
      <c r="F46" s="143">
        <v>73</v>
      </c>
      <c r="G46" s="144">
        <v>73</v>
      </c>
      <c r="H46" s="144">
        <v>76</v>
      </c>
      <c r="I46" s="144">
        <v>71</v>
      </c>
      <c r="J46" s="145">
        <v>71</v>
      </c>
      <c r="K46" s="144">
        <v>2</v>
      </c>
      <c r="L46" s="146">
        <v>2.816901408450704</v>
      </c>
    </row>
    <row r="47" spans="1:12" s="110" customFormat="1" ht="39" customHeight="1" x14ac:dyDescent="0.2">
      <c r="A47" s="604" t="s">
        <v>518</v>
      </c>
      <c r="B47" s="607"/>
      <c r="C47" s="607"/>
      <c r="D47" s="608"/>
      <c r="E47" s="113">
        <v>9.2981403719256145E-2</v>
      </c>
      <c r="F47" s="115">
        <v>31</v>
      </c>
      <c r="G47" s="114">
        <v>24</v>
      </c>
      <c r="H47" s="114">
        <v>20</v>
      </c>
      <c r="I47" s="114">
        <v>19</v>
      </c>
      <c r="J47" s="140">
        <v>20</v>
      </c>
      <c r="K47" s="114">
        <v>11</v>
      </c>
      <c r="L47" s="116">
        <v>55</v>
      </c>
    </row>
    <row r="48" spans="1:12" s="110" customFormat="1" ht="15" customHeight="1" x14ac:dyDescent="0.2">
      <c r="A48" s="120"/>
      <c r="B48" s="119"/>
      <c r="C48" s="258" t="s">
        <v>106</v>
      </c>
      <c r="E48" s="113">
        <v>32.258064516129032</v>
      </c>
      <c r="F48" s="115">
        <v>10</v>
      </c>
      <c r="G48" s="114">
        <v>9</v>
      </c>
      <c r="H48" s="114">
        <v>8</v>
      </c>
      <c r="I48" s="114">
        <v>7</v>
      </c>
      <c r="J48" s="140">
        <v>8</v>
      </c>
      <c r="K48" s="114">
        <v>2</v>
      </c>
      <c r="L48" s="116">
        <v>25</v>
      </c>
    </row>
    <row r="49" spans="1:12" s="110" customFormat="1" ht="15" customHeight="1" x14ac:dyDescent="0.2">
      <c r="A49" s="123"/>
      <c r="B49" s="124"/>
      <c r="C49" s="260" t="s">
        <v>107</v>
      </c>
      <c r="D49" s="261"/>
      <c r="E49" s="125">
        <v>67.741935483870961</v>
      </c>
      <c r="F49" s="143">
        <v>21</v>
      </c>
      <c r="G49" s="144">
        <v>15</v>
      </c>
      <c r="H49" s="144">
        <v>12</v>
      </c>
      <c r="I49" s="144">
        <v>12</v>
      </c>
      <c r="J49" s="145">
        <v>12</v>
      </c>
      <c r="K49" s="144">
        <v>9</v>
      </c>
      <c r="L49" s="146">
        <v>75</v>
      </c>
    </row>
    <row r="50" spans="1:12" s="110" customFormat="1" ht="24.95" customHeight="1" x14ac:dyDescent="0.2">
      <c r="A50" s="609" t="s">
        <v>192</v>
      </c>
      <c r="B50" s="610"/>
      <c r="C50" s="610"/>
      <c r="D50" s="611"/>
      <c r="E50" s="262">
        <v>13.137372525494902</v>
      </c>
      <c r="F50" s="263">
        <v>4380</v>
      </c>
      <c r="G50" s="264">
        <v>4509</v>
      </c>
      <c r="H50" s="264">
        <v>4627</v>
      </c>
      <c r="I50" s="264">
        <v>4211</v>
      </c>
      <c r="J50" s="265">
        <v>4256</v>
      </c>
      <c r="K50" s="263">
        <v>124</v>
      </c>
      <c r="L50" s="266">
        <v>2.9135338345864663</v>
      </c>
    </row>
    <row r="51" spans="1:12" s="110" customFormat="1" ht="15" customHeight="1" x14ac:dyDescent="0.2">
      <c r="A51" s="120"/>
      <c r="B51" s="119"/>
      <c r="C51" s="258" t="s">
        <v>106</v>
      </c>
      <c r="E51" s="113">
        <v>61.94063926940639</v>
      </c>
      <c r="F51" s="115">
        <v>2713</v>
      </c>
      <c r="G51" s="114">
        <v>2779</v>
      </c>
      <c r="H51" s="114">
        <v>2915</v>
      </c>
      <c r="I51" s="114">
        <v>2655</v>
      </c>
      <c r="J51" s="140">
        <v>2641</v>
      </c>
      <c r="K51" s="114">
        <v>72</v>
      </c>
      <c r="L51" s="116">
        <v>2.7262400605831125</v>
      </c>
    </row>
    <row r="52" spans="1:12" s="110" customFormat="1" ht="15" customHeight="1" x14ac:dyDescent="0.2">
      <c r="A52" s="120"/>
      <c r="B52" s="119"/>
      <c r="C52" s="258" t="s">
        <v>107</v>
      </c>
      <c r="E52" s="113">
        <v>38.05936073059361</v>
      </c>
      <c r="F52" s="115">
        <v>1667</v>
      </c>
      <c r="G52" s="114">
        <v>1730</v>
      </c>
      <c r="H52" s="114">
        <v>1712</v>
      </c>
      <c r="I52" s="114">
        <v>1556</v>
      </c>
      <c r="J52" s="140">
        <v>1615</v>
      </c>
      <c r="K52" s="114">
        <v>52</v>
      </c>
      <c r="L52" s="116">
        <v>3.219814241486068</v>
      </c>
    </row>
    <row r="53" spans="1:12" s="110" customFormat="1" ht="15" customHeight="1" x14ac:dyDescent="0.2">
      <c r="A53" s="120"/>
      <c r="B53" s="119"/>
      <c r="C53" s="258" t="s">
        <v>187</v>
      </c>
      <c r="D53" s="110" t="s">
        <v>193</v>
      </c>
      <c r="E53" s="113">
        <v>29.360730593607308</v>
      </c>
      <c r="F53" s="115">
        <v>1286</v>
      </c>
      <c r="G53" s="114">
        <v>1480</v>
      </c>
      <c r="H53" s="114">
        <v>1534</v>
      </c>
      <c r="I53" s="114">
        <v>1250</v>
      </c>
      <c r="J53" s="140">
        <v>1344</v>
      </c>
      <c r="K53" s="114">
        <v>-58</v>
      </c>
      <c r="L53" s="116">
        <v>-4.3154761904761907</v>
      </c>
    </row>
    <row r="54" spans="1:12" s="110" customFormat="1" ht="15" customHeight="1" x14ac:dyDescent="0.2">
      <c r="A54" s="120"/>
      <c r="B54" s="119"/>
      <c r="D54" s="267" t="s">
        <v>194</v>
      </c>
      <c r="E54" s="113">
        <v>59.331259720062206</v>
      </c>
      <c r="F54" s="115">
        <v>763</v>
      </c>
      <c r="G54" s="114">
        <v>880</v>
      </c>
      <c r="H54" s="114">
        <v>940</v>
      </c>
      <c r="I54" s="114">
        <v>763</v>
      </c>
      <c r="J54" s="140">
        <v>814</v>
      </c>
      <c r="K54" s="114">
        <v>-51</v>
      </c>
      <c r="L54" s="116">
        <v>-6.2653562653562656</v>
      </c>
    </row>
    <row r="55" spans="1:12" s="110" customFormat="1" ht="15" customHeight="1" x14ac:dyDescent="0.2">
      <c r="A55" s="120"/>
      <c r="B55" s="119"/>
      <c r="D55" s="267" t="s">
        <v>195</v>
      </c>
      <c r="E55" s="113">
        <v>40.668740279937794</v>
      </c>
      <c r="F55" s="115">
        <v>523</v>
      </c>
      <c r="G55" s="114">
        <v>600</v>
      </c>
      <c r="H55" s="114">
        <v>594</v>
      </c>
      <c r="I55" s="114">
        <v>487</v>
      </c>
      <c r="J55" s="140">
        <v>530</v>
      </c>
      <c r="K55" s="114">
        <v>-7</v>
      </c>
      <c r="L55" s="116">
        <v>-1.320754716981132</v>
      </c>
    </row>
    <row r="56" spans="1:12" s="110" customFormat="1" ht="15" customHeight="1" x14ac:dyDescent="0.2">
      <c r="A56" s="120"/>
      <c r="B56" s="119" t="s">
        <v>196</v>
      </c>
      <c r="C56" s="258"/>
      <c r="E56" s="113">
        <v>67.921415716856629</v>
      </c>
      <c r="F56" s="115">
        <v>22645</v>
      </c>
      <c r="G56" s="114">
        <v>22607</v>
      </c>
      <c r="H56" s="114">
        <v>22861</v>
      </c>
      <c r="I56" s="114">
        <v>22582</v>
      </c>
      <c r="J56" s="140">
        <v>22476</v>
      </c>
      <c r="K56" s="114">
        <v>169</v>
      </c>
      <c r="L56" s="116">
        <v>0.75191315180637119</v>
      </c>
    </row>
    <row r="57" spans="1:12" s="110" customFormat="1" ht="15" customHeight="1" x14ac:dyDescent="0.2">
      <c r="A57" s="120"/>
      <c r="B57" s="119"/>
      <c r="C57" s="258" t="s">
        <v>106</v>
      </c>
      <c r="E57" s="113">
        <v>54.528593508500769</v>
      </c>
      <c r="F57" s="115">
        <v>12348</v>
      </c>
      <c r="G57" s="114">
        <v>12284</v>
      </c>
      <c r="H57" s="114">
        <v>12485</v>
      </c>
      <c r="I57" s="114">
        <v>12367</v>
      </c>
      <c r="J57" s="140">
        <v>12284</v>
      </c>
      <c r="K57" s="114">
        <v>64</v>
      </c>
      <c r="L57" s="116">
        <v>0.52100293064148484</v>
      </c>
    </row>
    <row r="58" spans="1:12" s="110" customFormat="1" ht="15" customHeight="1" x14ac:dyDescent="0.2">
      <c r="A58" s="120"/>
      <c r="B58" s="119"/>
      <c r="C58" s="258" t="s">
        <v>107</v>
      </c>
      <c r="E58" s="113">
        <v>45.471406491499231</v>
      </c>
      <c r="F58" s="115">
        <v>10297</v>
      </c>
      <c r="G58" s="114">
        <v>10323</v>
      </c>
      <c r="H58" s="114">
        <v>10376</v>
      </c>
      <c r="I58" s="114">
        <v>10215</v>
      </c>
      <c r="J58" s="140">
        <v>10192</v>
      </c>
      <c r="K58" s="114">
        <v>105</v>
      </c>
      <c r="L58" s="116">
        <v>1.0302197802197801</v>
      </c>
    </row>
    <row r="59" spans="1:12" s="110" customFormat="1" ht="15" customHeight="1" x14ac:dyDescent="0.2">
      <c r="A59" s="120"/>
      <c r="B59" s="119"/>
      <c r="C59" s="258" t="s">
        <v>105</v>
      </c>
      <c r="D59" s="110" t="s">
        <v>197</v>
      </c>
      <c r="E59" s="113">
        <v>90.938396997129615</v>
      </c>
      <c r="F59" s="115">
        <v>20593</v>
      </c>
      <c r="G59" s="114">
        <v>20556</v>
      </c>
      <c r="H59" s="114">
        <v>20788</v>
      </c>
      <c r="I59" s="114">
        <v>20521</v>
      </c>
      <c r="J59" s="140">
        <v>20438</v>
      </c>
      <c r="K59" s="114">
        <v>155</v>
      </c>
      <c r="L59" s="116">
        <v>0.75839123201878855</v>
      </c>
    </row>
    <row r="60" spans="1:12" s="110" customFormat="1" ht="15" customHeight="1" x14ac:dyDescent="0.2">
      <c r="A60" s="120"/>
      <c r="B60" s="119"/>
      <c r="C60" s="258"/>
      <c r="D60" s="267" t="s">
        <v>198</v>
      </c>
      <c r="E60" s="113">
        <v>52.401301413101542</v>
      </c>
      <c r="F60" s="115">
        <v>10791</v>
      </c>
      <c r="G60" s="114">
        <v>10728</v>
      </c>
      <c r="H60" s="114">
        <v>10903</v>
      </c>
      <c r="I60" s="114">
        <v>10794</v>
      </c>
      <c r="J60" s="140">
        <v>10734</v>
      </c>
      <c r="K60" s="114">
        <v>57</v>
      </c>
      <c r="L60" s="116">
        <v>0.5310229178311906</v>
      </c>
    </row>
    <row r="61" spans="1:12" s="110" customFormat="1" ht="15" customHeight="1" x14ac:dyDescent="0.2">
      <c r="A61" s="120"/>
      <c r="B61" s="119"/>
      <c r="C61" s="258"/>
      <c r="D61" s="267" t="s">
        <v>199</v>
      </c>
      <c r="E61" s="113">
        <v>47.598698586898458</v>
      </c>
      <c r="F61" s="115">
        <v>9802</v>
      </c>
      <c r="G61" s="114">
        <v>9828</v>
      </c>
      <c r="H61" s="114">
        <v>9885</v>
      </c>
      <c r="I61" s="114">
        <v>9727</v>
      </c>
      <c r="J61" s="140">
        <v>9704</v>
      </c>
      <c r="K61" s="114">
        <v>98</v>
      </c>
      <c r="L61" s="116">
        <v>1.0098928276999175</v>
      </c>
    </row>
    <row r="62" spans="1:12" s="110" customFormat="1" ht="15" customHeight="1" x14ac:dyDescent="0.2">
      <c r="A62" s="120"/>
      <c r="B62" s="119"/>
      <c r="C62" s="258"/>
      <c r="D62" s="258" t="s">
        <v>200</v>
      </c>
      <c r="E62" s="113">
        <v>9.06160300287039</v>
      </c>
      <c r="F62" s="115">
        <v>2052</v>
      </c>
      <c r="G62" s="114">
        <v>2051</v>
      </c>
      <c r="H62" s="114">
        <v>2073</v>
      </c>
      <c r="I62" s="114">
        <v>2061</v>
      </c>
      <c r="J62" s="140">
        <v>2038</v>
      </c>
      <c r="K62" s="114">
        <v>14</v>
      </c>
      <c r="L62" s="116">
        <v>0.68694798822374881</v>
      </c>
    </row>
    <row r="63" spans="1:12" s="110" customFormat="1" ht="15" customHeight="1" x14ac:dyDescent="0.2">
      <c r="A63" s="120"/>
      <c r="B63" s="119"/>
      <c r="C63" s="258"/>
      <c r="D63" s="267" t="s">
        <v>198</v>
      </c>
      <c r="E63" s="113">
        <v>75.877192982456137</v>
      </c>
      <c r="F63" s="115">
        <v>1557</v>
      </c>
      <c r="G63" s="114">
        <v>1556</v>
      </c>
      <c r="H63" s="114">
        <v>1582</v>
      </c>
      <c r="I63" s="114">
        <v>1573</v>
      </c>
      <c r="J63" s="140">
        <v>1550</v>
      </c>
      <c r="K63" s="114">
        <v>7</v>
      </c>
      <c r="L63" s="116">
        <v>0.45161290322580644</v>
      </c>
    </row>
    <row r="64" spans="1:12" s="110" customFormat="1" ht="15" customHeight="1" x14ac:dyDescent="0.2">
      <c r="A64" s="120"/>
      <c r="B64" s="119"/>
      <c r="C64" s="258"/>
      <c r="D64" s="267" t="s">
        <v>199</v>
      </c>
      <c r="E64" s="113">
        <v>24.12280701754386</v>
      </c>
      <c r="F64" s="115">
        <v>495</v>
      </c>
      <c r="G64" s="114">
        <v>495</v>
      </c>
      <c r="H64" s="114">
        <v>491</v>
      </c>
      <c r="I64" s="114">
        <v>488</v>
      </c>
      <c r="J64" s="140">
        <v>488</v>
      </c>
      <c r="K64" s="114">
        <v>7</v>
      </c>
      <c r="L64" s="116">
        <v>1.4344262295081966</v>
      </c>
    </row>
    <row r="65" spans="1:12" s="110" customFormat="1" ht="15" customHeight="1" x14ac:dyDescent="0.2">
      <c r="A65" s="120"/>
      <c r="B65" s="119" t="s">
        <v>201</v>
      </c>
      <c r="C65" s="258"/>
      <c r="E65" s="113">
        <v>10.467906418716257</v>
      </c>
      <c r="F65" s="115">
        <v>3490</v>
      </c>
      <c r="G65" s="114">
        <v>3455</v>
      </c>
      <c r="H65" s="114">
        <v>3437</v>
      </c>
      <c r="I65" s="114">
        <v>3435</v>
      </c>
      <c r="J65" s="140">
        <v>3373</v>
      </c>
      <c r="K65" s="114">
        <v>117</v>
      </c>
      <c r="L65" s="116">
        <v>3.4687222057515563</v>
      </c>
    </row>
    <row r="66" spans="1:12" s="110" customFormat="1" ht="15" customHeight="1" x14ac:dyDescent="0.2">
      <c r="A66" s="120"/>
      <c r="B66" s="119"/>
      <c r="C66" s="258" t="s">
        <v>106</v>
      </c>
      <c r="E66" s="113">
        <v>60.744985673352438</v>
      </c>
      <c r="F66" s="115">
        <v>2120</v>
      </c>
      <c r="G66" s="114">
        <v>2098</v>
      </c>
      <c r="H66" s="114">
        <v>2083</v>
      </c>
      <c r="I66" s="114">
        <v>2079</v>
      </c>
      <c r="J66" s="140">
        <v>2037</v>
      </c>
      <c r="K66" s="114">
        <v>83</v>
      </c>
      <c r="L66" s="116">
        <v>4.074619538537064</v>
      </c>
    </row>
    <row r="67" spans="1:12" s="110" customFormat="1" ht="15" customHeight="1" x14ac:dyDescent="0.2">
      <c r="A67" s="120"/>
      <c r="B67" s="119"/>
      <c r="C67" s="258" t="s">
        <v>107</v>
      </c>
      <c r="E67" s="113">
        <v>39.255014326647562</v>
      </c>
      <c r="F67" s="115">
        <v>1370</v>
      </c>
      <c r="G67" s="114">
        <v>1357</v>
      </c>
      <c r="H67" s="114">
        <v>1354</v>
      </c>
      <c r="I67" s="114">
        <v>1356</v>
      </c>
      <c r="J67" s="140">
        <v>1336</v>
      </c>
      <c r="K67" s="114">
        <v>34</v>
      </c>
      <c r="L67" s="116">
        <v>2.5449101796407185</v>
      </c>
    </row>
    <row r="68" spans="1:12" s="110" customFormat="1" ht="15" customHeight="1" x14ac:dyDescent="0.2">
      <c r="A68" s="120"/>
      <c r="B68" s="119"/>
      <c r="C68" s="258" t="s">
        <v>105</v>
      </c>
      <c r="D68" s="110" t="s">
        <v>202</v>
      </c>
      <c r="E68" s="113">
        <v>16.131805157593124</v>
      </c>
      <c r="F68" s="115">
        <v>563</v>
      </c>
      <c r="G68" s="114">
        <v>556</v>
      </c>
      <c r="H68" s="114">
        <v>549</v>
      </c>
      <c r="I68" s="114">
        <v>519</v>
      </c>
      <c r="J68" s="140">
        <v>486</v>
      </c>
      <c r="K68" s="114">
        <v>77</v>
      </c>
      <c r="L68" s="116">
        <v>15.843621399176955</v>
      </c>
    </row>
    <row r="69" spans="1:12" s="110" customFormat="1" ht="15" customHeight="1" x14ac:dyDescent="0.2">
      <c r="A69" s="120"/>
      <c r="B69" s="119"/>
      <c r="C69" s="258"/>
      <c r="D69" s="267" t="s">
        <v>198</v>
      </c>
      <c r="E69" s="113">
        <v>56.127886323268207</v>
      </c>
      <c r="F69" s="115">
        <v>316</v>
      </c>
      <c r="G69" s="114">
        <v>309</v>
      </c>
      <c r="H69" s="114">
        <v>301</v>
      </c>
      <c r="I69" s="114">
        <v>289</v>
      </c>
      <c r="J69" s="140">
        <v>264</v>
      </c>
      <c r="K69" s="114">
        <v>52</v>
      </c>
      <c r="L69" s="116">
        <v>19.696969696969695</v>
      </c>
    </row>
    <row r="70" spans="1:12" s="110" customFormat="1" ht="15" customHeight="1" x14ac:dyDescent="0.2">
      <c r="A70" s="120"/>
      <c r="B70" s="119"/>
      <c r="C70" s="258"/>
      <c r="D70" s="267" t="s">
        <v>199</v>
      </c>
      <c r="E70" s="113">
        <v>43.872113676731793</v>
      </c>
      <c r="F70" s="115">
        <v>247</v>
      </c>
      <c r="G70" s="114">
        <v>247</v>
      </c>
      <c r="H70" s="114">
        <v>248</v>
      </c>
      <c r="I70" s="114">
        <v>230</v>
      </c>
      <c r="J70" s="140">
        <v>222</v>
      </c>
      <c r="K70" s="114">
        <v>25</v>
      </c>
      <c r="L70" s="116">
        <v>11.261261261261261</v>
      </c>
    </row>
    <row r="71" spans="1:12" s="110" customFormat="1" ht="15" customHeight="1" x14ac:dyDescent="0.2">
      <c r="A71" s="120"/>
      <c r="B71" s="119"/>
      <c r="C71" s="258"/>
      <c r="D71" s="110" t="s">
        <v>203</v>
      </c>
      <c r="E71" s="113">
        <v>76.96275071633238</v>
      </c>
      <c r="F71" s="115">
        <v>2686</v>
      </c>
      <c r="G71" s="114">
        <v>2668</v>
      </c>
      <c r="H71" s="114">
        <v>2651</v>
      </c>
      <c r="I71" s="114">
        <v>2679</v>
      </c>
      <c r="J71" s="140">
        <v>2655</v>
      </c>
      <c r="K71" s="114">
        <v>31</v>
      </c>
      <c r="L71" s="116">
        <v>1.167608286252354</v>
      </c>
    </row>
    <row r="72" spans="1:12" s="110" customFormat="1" ht="15" customHeight="1" x14ac:dyDescent="0.2">
      <c r="A72" s="120"/>
      <c r="B72" s="119"/>
      <c r="C72" s="258"/>
      <c r="D72" s="267" t="s">
        <v>198</v>
      </c>
      <c r="E72" s="113">
        <v>61.6530156366344</v>
      </c>
      <c r="F72" s="115">
        <v>1656</v>
      </c>
      <c r="G72" s="114">
        <v>1648</v>
      </c>
      <c r="H72" s="114">
        <v>1640</v>
      </c>
      <c r="I72" s="114">
        <v>1651</v>
      </c>
      <c r="J72" s="140">
        <v>1633</v>
      </c>
      <c r="K72" s="114">
        <v>23</v>
      </c>
      <c r="L72" s="116">
        <v>1.408450704225352</v>
      </c>
    </row>
    <row r="73" spans="1:12" s="110" customFormat="1" ht="15" customHeight="1" x14ac:dyDescent="0.2">
      <c r="A73" s="120"/>
      <c r="B73" s="119"/>
      <c r="C73" s="258"/>
      <c r="D73" s="267" t="s">
        <v>199</v>
      </c>
      <c r="E73" s="113">
        <v>38.3469843633656</v>
      </c>
      <c r="F73" s="115">
        <v>1030</v>
      </c>
      <c r="G73" s="114">
        <v>1020</v>
      </c>
      <c r="H73" s="114">
        <v>1011</v>
      </c>
      <c r="I73" s="114">
        <v>1028</v>
      </c>
      <c r="J73" s="140">
        <v>1022</v>
      </c>
      <c r="K73" s="114">
        <v>8</v>
      </c>
      <c r="L73" s="116">
        <v>0.78277886497064575</v>
      </c>
    </row>
    <row r="74" spans="1:12" s="110" customFormat="1" ht="15" customHeight="1" x14ac:dyDescent="0.2">
      <c r="A74" s="120"/>
      <c r="B74" s="119"/>
      <c r="C74" s="258"/>
      <c r="D74" s="110" t="s">
        <v>204</v>
      </c>
      <c r="E74" s="113">
        <v>6.9054441260744985</v>
      </c>
      <c r="F74" s="115">
        <v>241</v>
      </c>
      <c r="G74" s="114">
        <v>231</v>
      </c>
      <c r="H74" s="114">
        <v>237</v>
      </c>
      <c r="I74" s="114">
        <v>237</v>
      </c>
      <c r="J74" s="140">
        <v>232</v>
      </c>
      <c r="K74" s="114">
        <v>9</v>
      </c>
      <c r="L74" s="116">
        <v>3.8793103448275863</v>
      </c>
    </row>
    <row r="75" spans="1:12" s="110" customFormat="1" ht="15" customHeight="1" x14ac:dyDescent="0.2">
      <c r="A75" s="120"/>
      <c r="B75" s="119"/>
      <c r="C75" s="258"/>
      <c r="D75" s="267" t="s">
        <v>198</v>
      </c>
      <c r="E75" s="113">
        <v>61.410788381742741</v>
      </c>
      <c r="F75" s="115">
        <v>148</v>
      </c>
      <c r="G75" s="114">
        <v>141</v>
      </c>
      <c r="H75" s="114">
        <v>142</v>
      </c>
      <c r="I75" s="114">
        <v>139</v>
      </c>
      <c r="J75" s="140">
        <v>140</v>
      </c>
      <c r="K75" s="114">
        <v>8</v>
      </c>
      <c r="L75" s="116">
        <v>5.7142857142857144</v>
      </c>
    </row>
    <row r="76" spans="1:12" s="110" customFormat="1" ht="15" customHeight="1" x14ac:dyDescent="0.2">
      <c r="A76" s="120"/>
      <c r="B76" s="119"/>
      <c r="C76" s="258"/>
      <c r="D76" s="267" t="s">
        <v>199</v>
      </c>
      <c r="E76" s="113">
        <v>38.589211618257259</v>
      </c>
      <c r="F76" s="115">
        <v>93</v>
      </c>
      <c r="G76" s="114">
        <v>90</v>
      </c>
      <c r="H76" s="114">
        <v>95</v>
      </c>
      <c r="I76" s="114">
        <v>98</v>
      </c>
      <c r="J76" s="140">
        <v>92</v>
      </c>
      <c r="K76" s="114">
        <v>1</v>
      </c>
      <c r="L76" s="116">
        <v>1.0869565217391304</v>
      </c>
    </row>
    <row r="77" spans="1:12" s="110" customFormat="1" ht="15" customHeight="1" x14ac:dyDescent="0.2">
      <c r="A77" s="534"/>
      <c r="B77" s="119" t="s">
        <v>205</v>
      </c>
      <c r="C77" s="268"/>
      <c r="D77" s="182"/>
      <c r="E77" s="113">
        <v>8.4733053389322137</v>
      </c>
      <c r="F77" s="115">
        <v>2825</v>
      </c>
      <c r="G77" s="114">
        <v>2678</v>
      </c>
      <c r="H77" s="114">
        <v>2833</v>
      </c>
      <c r="I77" s="114">
        <v>2769</v>
      </c>
      <c r="J77" s="140">
        <v>2827</v>
      </c>
      <c r="K77" s="114">
        <v>-2</v>
      </c>
      <c r="L77" s="116">
        <v>-7.0746374248319768E-2</v>
      </c>
    </row>
    <row r="78" spans="1:12" s="110" customFormat="1" ht="15" customHeight="1" x14ac:dyDescent="0.2">
      <c r="A78" s="120"/>
      <c r="B78" s="119"/>
      <c r="C78" s="268" t="s">
        <v>106</v>
      </c>
      <c r="D78" s="182"/>
      <c r="E78" s="113">
        <v>67.43362831858407</v>
      </c>
      <c r="F78" s="115">
        <v>1905</v>
      </c>
      <c r="G78" s="114">
        <v>1761</v>
      </c>
      <c r="H78" s="114">
        <v>1897</v>
      </c>
      <c r="I78" s="114">
        <v>1852</v>
      </c>
      <c r="J78" s="140">
        <v>1901</v>
      </c>
      <c r="K78" s="114">
        <v>4</v>
      </c>
      <c r="L78" s="116">
        <v>0.21041557075223566</v>
      </c>
    </row>
    <row r="79" spans="1:12" s="110" customFormat="1" ht="15" customHeight="1" x14ac:dyDescent="0.2">
      <c r="A79" s="123"/>
      <c r="B79" s="124"/>
      <c r="C79" s="260" t="s">
        <v>107</v>
      </c>
      <c r="D79" s="261"/>
      <c r="E79" s="125">
        <v>32.56637168141593</v>
      </c>
      <c r="F79" s="143">
        <v>920</v>
      </c>
      <c r="G79" s="144">
        <v>917</v>
      </c>
      <c r="H79" s="144">
        <v>936</v>
      </c>
      <c r="I79" s="144">
        <v>917</v>
      </c>
      <c r="J79" s="145">
        <v>926</v>
      </c>
      <c r="K79" s="144">
        <v>-6</v>
      </c>
      <c r="L79" s="146">
        <v>-0.64794816414686829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33340</v>
      </c>
      <c r="E11" s="114">
        <v>33249</v>
      </c>
      <c r="F11" s="114">
        <v>33758</v>
      </c>
      <c r="G11" s="114">
        <v>32997</v>
      </c>
      <c r="H11" s="140">
        <v>32932</v>
      </c>
      <c r="I11" s="115">
        <v>408</v>
      </c>
      <c r="J11" s="116">
        <v>1.2389165553261265</v>
      </c>
    </row>
    <row r="12" spans="1:15" s="110" customFormat="1" ht="24.95" customHeight="1" x14ac:dyDescent="0.2">
      <c r="A12" s="193" t="s">
        <v>132</v>
      </c>
      <c r="B12" s="194" t="s">
        <v>133</v>
      </c>
      <c r="C12" s="113">
        <v>1.2207558488302339</v>
      </c>
      <c r="D12" s="115">
        <v>407</v>
      </c>
      <c r="E12" s="114">
        <v>229</v>
      </c>
      <c r="F12" s="114">
        <v>301</v>
      </c>
      <c r="G12" s="114">
        <v>243</v>
      </c>
      <c r="H12" s="140">
        <v>325</v>
      </c>
      <c r="I12" s="115">
        <v>82</v>
      </c>
      <c r="J12" s="116">
        <v>25.23076923076923</v>
      </c>
    </row>
    <row r="13" spans="1:15" s="110" customFormat="1" ht="24.95" customHeight="1" x14ac:dyDescent="0.2">
      <c r="A13" s="193" t="s">
        <v>134</v>
      </c>
      <c r="B13" s="199" t="s">
        <v>214</v>
      </c>
      <c r="C13" s="113">
        <v>1.5566886622675464</v>
      </c>
      <c r="D13" s="115">
        <v>519</v>
      </c>
      <c r="E13" s="114">
        <v>514</v>
      </c>
      <c r="F13" s="114">
        <v>533</v>
      </c>
      <c r="G13" s="114">
        <v>515</v>
      </c>
      <c r="H13" s="140">
        <v>504</v>
      </c>
      <c r="I13" s="115">
        <v>15</v>
      </c>
      <c r="J13" s="116">
        <v>2.9761904761904763</v>
      </c>
    </row>
    <row r="14" spans="1:15" s="287" customFormat="1" ht="24" customHeight="1" x14ac:dyDescent="0.2">
      <c r="A14" s="193" t="s">
        <v>215</v>
      </c>
      <c r="B14" s="199" t="s">
        <v>137</v>
      </c>
      <c r="C14" s="113">
        <v>30.335932813437314</v>
      </c>
      <c r="D14" s="115">
        <v>10114</v>
      </c>
      <c r="E14" s="114">
        <v>10195</v>
      </c>
      <c r="F14" s="114">
        <v>10247</v>
      </c>
      <c r="G14" s="114">
        <v>10120</v>
      </c>
      <c r="H14" s="140">
        <v>10142</v>
      </c>
      <c r="I14" s="115">
        <v>-28</v>
      </c>
      <c r="J14" s="116">
        <v>-0.27607966870439754</v>
      </c>
      <c r="K14" s="110"/>
      <c r="L14" s="110"/>
      <c r="M14" s="110"/>
      <c r="N14" s="110"/>
      <c r="O14" s="110"/>
    </row>
    <row r="15" spans="1:15" s="110" customFormat="1" ht="24.75" customHeight="1" x14ac:dyDescent="0.2">
      <c r="A15" s="193" t="s">
        <v>216</v>
      </c>
      <c r="B15" s="199" t="s">
        <v>217</v>
      </c>
      <c r="C15" s="113">
        <v>4.9250149970006003</v>
      </c>
      <c r="D15" s="115">
        <v>1642</v>
      </c>
      <c r="E15" s="114">
        <v>1631</v>
      </c>
      <c r="F15" s="114">
        <v>1633</v>
      </c>
      <c r="G15" s="114">
        <v>1592</v>
      </c>
      <c r="H15" s="140">
        <v>1618</v>
      </c>
      <c r="I15" s="115">
        <v>24</v>
      </c>
      <c r="J15" s="116">
        <v>1.4833127317676142</v>
      </c>
    </row>
    <row r="16" spans="1:15" s="287" customFormat="1" ht="24.95" customHeight="1" x14ac:dyDescent="0.2">
      <c r="A16" s="193" t="s">
        <v>218</v>
      </c>
      <c r="B16" s="199" t="s">
        <v>141</v>
      </c>
      <c r="C16" s="113">
        <v>16.892621475704861</v>
      </c>
      <c r="D16" s="115">
        <v>5632</v>
      </c>
      <c r="E16" s="114">
        <v>5694</v>
      </c>
      <c r="F16" s="114">
        <v>5732</v>
      </c>
      <c r="G16" s="114">
        <v>5710</v>
      </c>
      <c r="H16" s="140">
        <v>5685</v>
      </c>
      <c r="I16" s="115">
        <v>-53</v>
      </c>
      <c r="J16" s="116">
        <v>-0.93227792436235712</v>
      </c>
      <c r="K16" s="110"/>
      <c r="L16" s="110"/>
      <c r="M16" s="110"/>
      <c r="N16" s="110"/>
      <c r="O16" s="110"/>
    </row>
    <row r="17" spans="1:15" s="110" customFormat="1" ht="24.95" customHeight="1" x14ac:dyDescent="0.2">
      <c r="A17" s="193" t="s">
        <v>219</v>
      </c>
      <c r="B17" s="199" t="s">
        <v>220</v>
      </c>
      <c r="C17" s="113">
        <v>8.5182963407318528</v>
      </c>
      <c r="D17" s="115">
        <v>2840</v>
      </c>
      <c r="E17" s="114">
        <v>2870</v>
      </c>
      <c r="F17" s="114">
        <v>2882</v>
      </c>
      <c r="G17" s="114">
        <v>2818</v>
      </c>
      <c r="H17" s="140">
        <v>2839</v>
      </c>
      <c r="I17" s="115">
        <v>1</v>
      </c>
      <c r="J17" s="116">
        <v>3.522367030644593E-2</v>
      </c>
    </row>
    <row r="18" spans="1:15" s="287" customFormat="1" ht="24.95" customHeight="1" x14ac:dyDescent="0.2">
      <c r="A18" s="201" t="s">
        <v>144</v>
      </c>
      <c r="B18" s="202" t="s">
        <v>145</v>
      </c>
      <c r="C18" s="113">
        <v>14.253149370125975</v>
      </c>
      <c r="D18" s="115">
        <v>4752</v>
      </c>
      <c r="E18" s="114">
        <v>4650</v>
      </c>
      <c r="F18" s="114">
        <v>4828</v>
      </c>
      <c r="G18" s="114">
        <v>4731</v>
      </c>
      <c r="H18" s="140">
        <v>4615</v>
      </c>
      <c r="I18" s="115">
        <v>137</v>
      </c>
      <c r="J18" s="116">
        <v>2.9685807150595882</v>
      </c>
      <c r="K18" s="110"/>
      <c r="L18" s="110"/>
      <c r="M18" s="110"/>
      <c r="N18" s="110"/>
      <c r="O18" s="110"/>
    </row>
    <row r="19" spans="1:15" s="110" customFormat="1" ht="24.95" customHeight="1" x14ac:dyDescent="0.2">
      <c r="A19" s="193" t="s">
        <v>146</v>
      </c>
      <c r="B19" s="199" t="s">
        <v>147</v>
      </c>
      <c r="C19" s="113">
        <v>11.886622675464906</v>
      </c>
      <c r="D19" s="115">
        <v>3963</v>
      </c>
      <c r="E19" s="114">
        <v>4003</v>
      </c>
      <c r="F19" s="114">
        <v>4011</v>
      </c>
      <c r="G19" s="114">
        <v>3864</v>
      </c>
      <c r="H19" s="140">
        <v>3870</v>
      </c>
      <c r="I19" s="115">
        <v>93</v>
      </c>
      <c r="J19" s="116">
        <v>2.4031007751937983</v>
      </c>
    </row>
    <row r="20" spans="1:15" s="287" customFormat="1" ht="24.95" customHeight="1" x14ac:dyDescent="0.2">
      <c r="A20" s="193" t="s">
        <v>148</v>
      </c>
      <c r="B20" s="199" t="s">
        <v>149</v>
      </c>
      <c r="C20" s="113">
        <v>4.8020395920815835</v>
      </c>
      <c r="D20" s="115">
        <v>1601</v>
      </c>
      <c r="E20" s="114">
        <v>1589</v>
      </c>
      <c r="F20" s="114">
        <v>1642</v>
      </c>
      <c r="G20" s="114">
        <v>1395</v>
      </c>
      <c r="H20" s="140">
        <v>1392</v>
      </c>
      <c r="I20" s="115">
        <v>209</v>
      </c>
      <c r="J20" s="116">
        <v>15.014367816091953</v>
      </c>
      <c r="K20" s="110"/>
      <c r="L20" s="110"/>
      <c r="M20" s="110"/>
      <c r="N20" s="110"/>
      <c r="O20" s="110"/>
    </row>
    <row r="21" spans="1:15" s="110" customFormat="1" ht="24.95" customHeight="1" x14ac:dyDescent="0.2">
      <c r="A21" s="201" t="s">
        <v>150</v>
      </c>
      <c r="B21" s="202" t="s">
        <v>151</v>
      </c>
      <c r="C21" s="113">
        <v>2.1655668866226754</v>
      </c>
      <c r="D21" s="115">
        <v>722</v>
      </c>
      <c r="E21" s="114">
        <v>731</v>
      </c>
      <c r="F21" s="114">
        <v>738</v>
      </c>
      <c r="G21" s="114">
        <v>775</v>
      </c>
      <c r="H21" s="140">
        <v>761</v>
      </c>
      <c r="I21" s="115">
        <v>-39</v>
      </c>
      <c r="J21" s="116">
        <v>-5.1248357424441524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2.0395920815836832</v>
      </c>
      <c r="D23" s="115">
        <v>680</v>
      </c>
      <c r="E23" s="114">
        <v>677</v>
      </c>
      <c r="F23" s="114">
        <v>677</v>
      </c>
      <c r="G23" s="114">
        <v>766</v>
      </c>
      <c r="H23" s="140">
        <v>771</v>
      </c>
      <c r="I23" s="115">
        <v>-91</v>
      </c>
      <c r="J23" s="116">
        <v>-11.802853437094683</v>
      </c>
    </row>
    <row r="24" spans="1:15" s="110" customFormat="1" ht="24.95" customHeight="1" x14ac:dyDescent="0.2">
      <c r="A24" s="193" t="s">
        <v>156</v>
      </c>
      <c r="B24" s="199" t="s">
        <v>221</v>
      </c>
      <c r="C24" s="113">
        <v>4.9280143971205757</v>
      </c>
      <c r="D24" s="115">
        <v>1643</v>
      </c>
      <c r="E24" s="114">
        <v>1635</v>
      </c>
      <c r="F24" s="114">
        <v>1642</v>
      </c>
      <c r="G24" s="114">
        <v>1579</v>
      </c>
      <c r="H24" s="140">
        <v>1579</v>
      </c>
      <c r="I24" s="115">
        <v>64</v>
      </c>
      <c r="J24" s="116">
        <v>4.053198226725776</v>
      </c>
    </row>
    <row r="25" spans="1:15" s="110" customFormat="1" ht="24.95" customHeight="1" x14ac:dyDescent="0.2">
      <c r="A25" s="193" t="s">
        <v>222</v>
      </c>
      <c r="B25" s="204" t="s">
        <v>159</v>
      </c>
      <c r="C25" s="113">
        <v>2.0575884823035393</v>
      </c>
      <c r="D25" s="115">
        <v>686</v>
      </c>
      <c r="E25" s="114">
        <v>628</v>
      </c>
      <c r="F25" s="114">
        <v>664</v>
      </c>
      <c r="G25" s="114">
        <v>651</v>
      </c>
      <c r="H25" s="140">
        <v>653</v>
      </c>
      <c r="I25" s="115">
        <v>33</v>
      </c>
      <c r="J25" s="116">
        <v>5.0535987748851454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5.2549490101979606</v>
      </c>
      <c r="D27" s="115">
        <v>1752</v>
      </c>
      <c r="E27" s="114">
        <v>1729</v>
      </c>
      <c r="F27" s="114">
        <v>1728</v>
      </c>
      <c r="G27" s="114">
        <v>1688</v>
      </c>
      <c r="H27" s="140">
        <v>1658</v>
      </c>
      <c r="I27" s="115">
        <v>94</v>
      </c>
      <c r="J27" s="116">
        <v>5.6694813027744271</v>
      </c>
    </row>
    <row r="28" spans="1:15" s="110" customFormat="1" ht="24.95" customHeight="1" x14ac:dyDescent="0.2">
      <c r="A28" s="193" t="s">
        <v>163</v>
      </c>
      <c r="B28" s="199" t="s">
        <v>164</v>
      </c>
      <c r="C28" s="113">
        <v>2.0665866826634671</v>
      </c>
      <c r="D28" s="115">
        <v>689</v>
      </c>
      <c r="E28" s="114">
        <v>693</v>
      </c>
      <c r="F28" s="114">
        <v>691</v>
      </c>
      <c r="G28" s="114">
        <v>704</v>
      </c>
      <c r="H28" s="140">
        <v>710</v>
      </c>
      <c r="I28" s="115">
        <v>-21</v>
      </c>
      <c r="J28" s="116">
        <v>-2.9577464788732395</v>
      </c>
    </row>
    <row r="29" spans="1:15" s="110" customFormat="1" ht="24.95" customHeight="1" x14ac:dyDescent="0.2">
      <c r="A29" s="193">
        <v>86</v>
      </c>
      <c r="B29" s="199" t="s">
        <v>165</v>
      </c>
      <c r="C29" s="113">
        <v>8.2933413317336537</v>
      </c>
      <c r="D29" s="115">
        <v>2765</v>
      </c>
      <c r="E29" s="114">
        <v>2772</v>
      </c>
      <c r="F29" s="114">
        <v>2742</v>
      </c>
      <c r="G29" s="114">
        <v>2707</v>
      </c>
      <c r="H29" s="140">
        <v>2701</v>
      </c>
      <c r="I29" s="115">
        <v>64</v>
      </c>
      <c r="J29" s="116">
        <v>2.3694927804516848</v>
      </c>
    </row>
    <row r="30" spans="1:15" s="110" customFormat="1" ht="24.95" customHeight="1" x14ac:dyDescent="0.2">
      <c r="A30" s="193">
        <v>87.88</v>
      </c>
      <c r="B30" s="204" t="s">
        <v>166</v>
      </c>
      <c r="C30" s="113">
        <v>4.3551289742051589</v>
      </c>
      <c r="D30" s="115">
        <v>1452</v>
      </c>
      <c r="E30" s="114">
        <v>1598</v>
      </c>
      <c r="F30" s="114">
        <v>1618</v>
      </c>
      <c r="G30" s="114">
        <v>1602</v>
      </c>
      <c r="H30" s="140">
        <v>1634</v>
      </c>
      <c r="I30" s="115">
        <v>-182</v>
      </c>
      <c r="J30" s="116">
        <v>-11.138310893512852</v>
      </c>
    </row>
    <row r="31" spans="1:15" s="110" customFormat="1" ht="24.95" customHeight="1" x14ac:dyDescent="0.2">
      <c r="A31" s="193" t="s">
        <v>167</v>
      </c>
      <c r="B31" s="199" t="s">
        <v>168</v>
      </c>
      <c r="C31" s="113">
        <v>2.6904619076184764</v>
      </c>
      <c r="D31" s="115">
        <v>897</v>
      </c>
      <c r="E31" s="114">
        <v>902</v>
      </c>
      <c r="F31" s="114">
        <v>906</v>
      </c>
      <c r="G31" s="114">
        <v>891</v>
      </c>
      <c r="H31" s="140">
        <v>894</v>
      </c>
      <c r="I31" s="115">
        <v>3</v>
      </c>
      <c r="J31" s="116">
        <v>0.33557046979865773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1.2207558488302339</v>
      </c>
      <c r="D34" s="115">
        <v>407</v>
      </c>
      <c r="E34" s="114">
        <v>229</v>
      </c>
      <c r="F34" s="114">
        <v>301</v>
      </c>
      <c r="G34" s="114">
        <v>243</v>
      </c>
      <c r="H34" s="140">
        <v>325</v>
      </c>
      <c r="I34" s="115">
        <v>82</v>
      </c>
      <c r="J34" s="116">
        <v>25.23076923076923</v>
      </c>
    </row>
    <row r="35" spans="1:10" s="110" customFormat="1" ht="24.95" customHeight="1" x14ac:dyDescent="0.2">
      <c r="A35" s="292" t="s">
        <v>171</v>
      </c>
      <c r="B35" s="293" t="s">
        <v>172</v>
      </c>
      <c r="C35" s="113">
        <v>46.145770845830832</v>
      </c>
      <c r="D35" s="115">
        <v>15385</v>
      </c>
      <c r="E35" s="114">
        <v>15359</v>
      </c>
      <c r="F35" s="114">
        <v>15608</v>
      </c>
      <c r="G35" s="114">
        <v>15366</v>
      </c>
      <c r="H35" s="140">
        <v>15261</v>
      </c>
      <c r="I35" s="115">
        <v>124</v>
      </c>
      <c r="J35" s="116">
        <v>0.81252866784614375</v>
      </c>
    </row>
    <row r="36" spans="1:10" s="110" customFormat="1" ht="24.95" customHeight="1" x14ac:dyDescent="0.2">
      <c r="A36" s="294" t="s">
        <v>173</v>
      </c>
      <c r="B36" s="295" t="s">
        <v>174</v>
      </c>
      <c r="C36" s="125">
        <v>52.633473305338931</v>
      </c>
      <c r="D36" s="143">
        <v>17548</v>
      </c>
      <c r="E36" s="144">
        <v>17661</v>
      </c>
      <c r="F36" s="144">
        <v>17849</v>
      </c>
      <c r="G36" s="144">
        <v>17388</v>
      </c>
      <c r="H36" s="145">
        <v>17346</v>
      </c>
      <c r="I36" s="143">
        <v>202</v>
      </c>
      <c r="J36" s="146">
        <v>1.1645336100541912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2020-09-25T10:52:53Z</dcterms:created>
  <dcterms:modified xsi:type="dcterms:W3CDTF">2020-09-28T08:10:48Z</dcterms:modified>
</cp:coreProperties>
</file>